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sepa.sharepoint.com/sites/GasSTAR-External/Shared Documents/Methane Challenge/RS2021/Data Publication/FilesForWebsite/dataDictionaries/"/>
    </mc:Choice>
  </mc:AlternateContent>
  <xr:revisionPtr revIDLastSave="9" documentId="13_ncr:1_{D4466436-1CB3-45A1-A0F4-A9BA8EB1A9EA}" xr6:coauthVersionLast="47" xr6:coauthVersionMax="47" xr10:uidLastSave="{625AD509-E5FC-44B6-8B30-B141288975A7}"/>
  <bookViews>
    <workbookView xWindow="-108" yWindow="-108" windowWidth="23256" windowHeight="12576" tabRatio="829" xr2:uid="{00000000-000D-0000-FFFF-FFFF00000000}"/>
  </bookViews>
  <sheets>
    <sheet name="Table of Contents" sheetId="1" r:id="rId1"/>
    <sheet name="Data Types" sheetId="2" r:id="rId2"/>
    <sheet name="facility_info" sheetId="3" r:id="rId3"/>
    <sheet name="submission_info" sheetId="4" r:id="rId4"/>
    <sheet name="toc" sheetId="5" r:id="rId5"/>
    <sheet name="acid_gas_removal_info" sheetId="6" r:id="rId6"/>
    <sheet name="blowdowns_dist_info" sheetId="7" r:id="rId7"/>
    <sheet name="blowdowns_tp_info" sheetId="8" r:id="rId8"/>
    <sheet name="bvent_stacks_actions" sheetId="9" r:id="rId9"/>
    <sheet name="bvent_stacks_by_type" sheetId="10" r:id="rId10"/>
    <sheet name="bvent_stacks_info" sheetId="11" r:id="rId11"/>
    <sheet name="combust_subpartc_actions" sheetId="12" r:id="rId12"/>
    <sheet name="combust_subpartc_altmeth" sheetId="13" r:id="rId13"/>
    <sheet name="combust_subpartc_info" sheetId="14" r:id="rId14"/>
    <sheet name="combust_units_actions" sheetId="15" r:id="rId15"/>
    <sheet name="combust_units_info" sheetId="16" r:id="rId16"/>
    <sheet name="compressor_cent_actions" sheetId="17" r:id="rId17"/>
    <sheet name="compressor_cent_counts" sheetId="18" r:id="rId18"/>
    <sheet name="compressor_cent_info" sheetId="19" r:id="rId19"/>
    <sheet name="compressor_recip_actions" sheetId="20" r:id="rId20"/>
    <sheet name="compressor_recip_counts" sheetId="21" r:id="rId21"/>
    <sheet name="compressor_recip_info" sheetId="22" r:id="rId22"/>
    <sheet name="damages_info" sheetId="23" r:id="rId23"/>
    <sheet name="dehydrator_vents_ghgi" sheetId="24" r:id="rId24"/>
    <sheet name="dehydrator_vents_ghgrp" sheetId="25" r:id="rId25"/>
    <sheet name="distmainsservices_actions" sheetId="26" r:id="rId26"/>
    <sheet name="distmainsservices_info" sheetId="27" r:id="rId27"/>
    <sheet name="equipleaks_dist_actions" sheetId="28" r:id="rId28"/>
    <sheet name="equipleaks_dist_bgmr_info" sheetId="29" r:id="rId29"/>
    <sheet name="equipleaks_dist_bgtd_info" sheetId="30" r:id="rId30"/>
    <sheet name="equipleaks_dist_info" sheetId="31" r:id="rId31"/>
    <sheet name="equipleaks_pipe_actions" sheetId="32" r:id="rId32"/>
    <sheet name="equipleaks_pipe_details" sheetId="33" r:id="rId33"/>
    <sheet name="equipleaks_pipe_info" sheetId="34" r:id="rId34"/>
    <sheet name="equipmentleaks_actions" sheetId="35" r:id="rId35"/>
    <sheet name="equipmentleaks_ef" sheetId="36" r:id="rId36"/>
    <sheet name="equipmentleaks_info" sheetId="37" r:id="rId37"/>
    <sheet name="equipmentleaks_popcount" sheetId="38" r:id="rId38"/>
    <sheet name="flarestacks_info_actions" sheetId="39" r:id="rId39"/>
    <sheet name="meters_info" sheetId="40" r:id="rId40"/>
    <sheet name="pneumaticdevices_actions" sheetId="41" r:id="rId41"/>
    <sheet name="pneumaticdevices_info" sheetId="42" r:id="rId42"/>
    <sheet name="pressreliefvalves_actions" sheetId="43" r:id="rId43"/>
    <sheet name="pressreliefvalves_info" sheetId="44" r:id="rId44"/>
    <sheet name="stationventing_actions" sheetId="45" r:id="rId45"/>
    <sheet name="stationventing_altmethod" sheetId="46" r:id="rId46"/>
    <sheet name="stationventing_info" sheetId="47" r:id="rId47"/>
    <sheet name="tanks_tc_actions" sheetId="48" r:id="rId48"/>
    <sheet name="tanks_tc_info" sheetId="49" r:id="rId4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9" l="1"/>
  <c r="H1" i="48"/>
  <c r="H1" i="47"/>
  <c r="H1" i="46"/>
  <c r="H1" i="45"/>
  <c r="H1" i="44"/>
  <c r="H1" i="43"/>
  <c r="H1" i="42"/>
  <c r="H1" i="41"/>
  <c r="H1" i="40"/>
  <c r="H1" i="39"/>
  <c r="H1" i="38"/>
  <c r="H1" i="37"/>
  <c r="H1" i="36"/>
  <c r="H1" i="35"/>
  <c r="H1" i="34"/>
  <c r="H1" i="33"/>
  <c r="H1" i="32"/>
  <c r="H1" i="31"/>
  <c r="H1" i="30"/>
  <c r="H1" i="29"/>
  <c r="H1" i="28"/>
  <c r="H1" i="27"/>
  <c r="H1" i="26"/>
  <c r="H1" i="25"/>
  <c r="H1" i="24"/>
  <c r="H1" i="23"/>
  <c r="H1" i="22"/>
  <c r="H1" i="21"/>
  <c r="H1" i="20"/>
  <c r="H1" i="19"/>
  <c r="H1" i="18"/>
  <c r="H1" i="17"/>
  <c r="H1" i="16"/>
  <c r="H1" i="15"/>
  <c r="H1" i="14"/>
  <c r="H1" i="13"/>
  <c r="H1" i="12"/>
  <c r="H1" i="11"/>
  <c r="H1" i="10"/>
  <c r="H1" i="9"/>
  <c r="H1" i="8"/>
  <c r="H1" i="7"/>
  <c r="H1" i="6"/>
  <c r="H1" i="5"/>
  <c r="H1" i="4"/>
  <c r="H1" i="3"/>
  <c r="A43" i="1"/>
  <c r="A42" i="1"/>
  <c r="A41" i="1"/>
  <c r="A39" i="1"/>
  <c r="A37" i="1"/>
  <c r="A35" i="1"/>
  <c r="A33" i="1"/>
  <c r="A31" i="1"/>
  <c r="A48" i="1"/>
  <c r="A47" i="1"/>
  <c r="A46" i="1"/>
  <c r="A45" i="1"/>
  <c r="A44" i="1"/>
  <c r="A40" i="1"/>
  <c r="A38" i="1"/>
  <c r="A36" i="1"/>
  <c r="A34" i="1"/>
  <c r="A32"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<sst xmlns="http://schemas.openxmlformats.org/spreadsheetml/2006/main" count="5446" uniqueCount="663">
  <si>
    <t>Data Export Tab</t>
  </si>
  <si>
    <t>Relevant Emission Source</t>
  </si>
  <si>
    <t>Data Export Tab Contains</t>
  </si>
  <si>
    <t>Summary/Metadata</t>
  </si>
  <si>
    <t>Acid Gas Removal Vents</t>
  </si>
  <si>
    <t>Blowdowns</t>
  </si>
  <si>
    <t>Blowdown Vent Stacks</t>
  </si>
  <si>
    <t>Combustion Units - Subpart C</t>
  </si>
  <si>
    <t>Combustion Units</t>
  </si>
  <si>
    <t>Compressors - Centrifugal</t>
  </si>
  <si>
    <t>Compressors - Reciprocating</t>
  </si>
  <si>
    <t>Damages</t>
  </si>
  <si>
    <t>Dehydrator Vents</t>
  </si>
  <si>
    <t>Distribution Mains and Services</t>
  </si>
  <si>
    <t>Equipment Leaks</t>
  </si>
  <si>
    <t>Flare Stacks</t>
  </si>
  <si>
    <t>Meters</t>
  </si>
  <si>
    <t>Pneumatic Devices</t>
  </si>
  <si>
    <t>Pressure Relief Valves</t>
  </si>
  <si>
    <t>Station Venting</t>
  </si>
  <si>
    <t>Storage Tank Vents – Transmission Compression</t>
  </si>
  <si>
    <t>Basic information about the Methane Challenge facilities for ONE Future partners. Includes info on which version of a facility's Part 98 report were used for pre-population (if applicable).</t>
  </si>
  <si>
    <t>Information about which version of the data submitted to Methane Challenge are included in the data download (data only available for the most recent submission).</t>
  </si>
  <si>
    <t>Table of contents from the reporting form. This includes an entry for each emission source for each facility. The entry contains total reported methane emissions and total reported methane reductions from the noted emission source.</t>
  </si>
  <si>
    <t>Acid Gas Removal Vents - Activity data, methane emissions, and voluntary methane emission reductions</t>
  </si>
  <si>
    <t>Blowdowns (Distribution Pipeline) - Activity data, methane emissions, voluntary actions to reduce methane emissions, and voluntary methane emission reductions</t>
  </si>
  <si>
    <t>Blowdowns (Transmission Pipeline Between Compressor Stations) - Activity data, methane emissions, voluntary actions to reduce methane emissions, and voluntary methane emission reductions</t>
  </si>
  <si>
    <t>Blowdown Vent Stacks - Voluntary mitigation actions implemented to reduce methane emissions</t>
  </si>
  <si>
    <t>Blowdown Vent Stacks - Activity data and methane emissions (if using calculation method that employs engineering calculation by equipment or event type)</t>
  </si>
  <si>
    <t>Blowdown Vent Stacks - Activity data and methane emissions (if using flow meter or the alternate calculation method); voluntary methane emission reductions.</t>
  </si>
  <si>
    <t>Combustion Units (reported to Subpart C) - Voluntary mitigation actions implemented to reduce methane emissions</t>
  </si>
  <si>
    <t>Combustion Units (reported to Subpart C) - Activity data and methane emissions (if using the alternate calculation method, for facilities not reporting to Subpart C only)</t>
  </si>
  <si>
    <t>Combustion Units (reported to Subpart C) - Activity data and methane emissions (if not using the alternate calculation method); voluntary methane emission reductions.</t>
  </si>
  <si>
    <t>Combustion Units - Voluntary mitigation actions implemented to reduce methane emissions</t>
  </si>
  <si>
    <t>Combustion Units - Activity data and methane emissions; voluntary methane emission reductions.</t>
  </si>
  <si>
    <t>Centrifugal Compressors - Voluntary mitigation actions implemented to reduce methane emissions</t>
  </si>
  <si>
    <t>Centrifugal Compressors - Activity data (industry segments other than Production and Gathering and Boosting)</t>
  </si>
  <si>
    <t>Centrifugal Compressors - Activity data (dry seals; Production and Gathering and Boosting); methane emissions; voluntary methane emission reductions.</t>
  </si>
  <si>
    <t>Reciprocating Compressors - Voluntary mitigation actions implemented to reduce methane emissions</t>
  </si>
  <si>
    <t>Reciprocating Compressors - Activity data (industry segments other than Production and Gathering and Boosting)</t>
  </si>
  <si>
    <t>Reciprocating Compressors - Activity data (Production and Gathering and Boosting); methane emissions; voluntary methane emission reductions</t>
  </si>
  <si>
    <t>Gathering and Boosting and Distribution "Mishaps" - Activity data and methane emissions; voluntary methane emission reductions</t>
  </si>
  <si>
    <t>Dehydrator Vents - Activity data and methane emissions (if using Greenhouse Gas Inventory calculation method); voluntary methane emission reductions</t>
  </si>
  <si>
    <t>Dehydrator Vents - Activity data and methane emissions (if using Greenhouse Gas Reporting Program calculation methods)</t>
  </si>
  <si>
    <t>Distribution Mains and Services - Voluntary mitigation actions implemented to reduce methane emissions; voluntary methane emission reductions</t>
  </si>
  <si>
    <t>Distribution Mains and Services - Activity data and methane emissions</t>
  </si>
  <si>
    <t>Equipment Leaks (Distribution Segment) - Voluntary mitigation actions implemented to reduce methane emissions</t>
  </si>
  <si>
    <t>Equipment Leaks (Distribution Segment) - Below grade M&amp;R stations - Activity data and methane emissions</t>
  </si>
  <si>
    <t>Equipment Leaks (Distribution Segment) - Below grade T-D transfer stations - Activity data and methane emissions</t>
  </si>
  <si>
    <t>Equipment Leaks (Distribution Segment) - Activity data and methane emissions (above grade T-D transfer stations, above grade M&amp;R stations); voluntary methane emission reductions</t>
  </si>
  <si>
    <t>Equipment Leaks (Gathering and Transmission Pipelines) - Voluntary mitigation actions implemented to reduce methane emissions</t>
  </si>
  <si>
    <t>Equipment Leaks (Gathering and Transmission Pipelines) - Activity data and methane emissions</t>
  </si>
  <si>
    <t>Equipment Leaks (Gathering and Transmission Pipelines) - Voluntary methane emission reductions</t>
  </si>
  <si>
    <t>Equipment Leaks - Voluntary mitigation actions implemented to reduce methane emissions</t>
  </si>
  <si>
    <t>Equipment Leaks - Activity data and methane emissions (for emissions calculated for component types using emissions factors)</t>
  </si>
  <si>
    <t>Equipment Leaks - Activity data (major equipment type); methane emissions (for emissions calculated using the alternate calculation methodology); voluntary methane emission reductions</t>
  </si>
  <si>
    <t>Equipment Leaks - Activity data and methane emissions (for emissions calculated for using population counts)</t>
  </si>
  <si>
    <t>Flare Stacks - Activity data, methane emissions, voluntary actions to reduce methane emissions, and voluntary methane emission reductions</t>
  </si>
  <si>
    <t>Meters - Activity data, methane emissions, voluntary actions to reduce methane emissions, and voluntary methane emission reductions</t>
  </si>
  <si>
    <t>Pneumatic Devices - Voluntary actions to reduce methane emissions and voluntary methane emission reductions</t>
  </si>
  <si>
    <t>Pneumatic Devices - Activity data and methane emissions</t>
  </si>
  <si>
    <t>Pressure Relief Valves - Voluntary actions to reduce methane emissions</t>
  </si>
  <si>
    <t>Pressure Relief Valves - Activity data, methane emissions, and voluntary methane emission reductions</t>
  </si>
  <si>
    <t>Station Venting - Voluntary actions to reduce methane emissions</t>
  </si>
  <si>
    <t>Station Venting - Activity data and methane emissions (if using the alternate calculation method)</t>
  </si>
  <si>
    <t>Station Venting  - Activity data, methane emissions, and voluntary methane emission reductions</t>
  </si>
  <si>
    <t>Storage Tank Vents - Voluntary actions to reduce methane emissions and voluntary methane emission reductions</t>
  </si>
  <si>
    <t>Storage Tank Vents - Activity data and methane emissions</t>
  </si>
  <si>
    <t>Data Type</t>
  </si>
  <si>
    <t>Data Type Description</t>
  </si>
  <si>
    <t>Character</t>
  </si>
  <si>
    <t>Date</t>
  </si>
  <si>
    <t>Integer</t>
  </si>
  <si>
    <t>Logical</t>
  </si>
  <si>
    <t>Numeric</t>
  </si>
  <si>
    <t>Text data. In some cases the text will be 'free text' (i.e., the user can enter any text), in others, the value may be a specifically-formatted ID or data choosen from a defined list of responses. The Data Units column will provide more information on the text if it is not free text.</t>
  </si>
  <si>
    <t>The Data Units column will indicate the format of the date</t>
  </si>
  <si>
    <t>Integer data</t>
  </si>
  <si>
    <t>All logical data in the dataset are represented as "TRUE" or "FALSE"</t>
  </si>
  <si>
    <t>Any non-integer number</t>
  </si>
  <si>
    <t>Data Download Tab</t>
  </si>
  <si>
    <t>Data Download Column</t>
  </si>
  <si>
    <t>Reporting Form Tab</t>
  </si>
  <si>
    <t>Reporting Form Table</t>
  </si>
  <si>
    <t>Reporting Form Data Element</t>
  </si>
  <si>
    <t>Data Units</t>
  </si>
  <si>
    <t>facility_info</t>
  </si>
  <si>
    <t>REPORTING_YEAR</t>
  </si>
  <si>
    <t>PARTNER_NAME</t>
  </si>
  <si>
    <t>FACILITY_NAME</t>
  </si>
  <si>
    <t>MCPARTNER_ID</t>
  </si>
  <si>
    <t>MCFACILITY_ID</t>
  </si>
  <si>
    <t>GHGRP_FACILITY</t>
  </si>
  <si>
    <t>INDUSTRY_SEGMENT</t>
  </si>
  <si>
    <t>PART98W_REPORTYEAR</t>
  </si>
  <si>
    <t>PART98W_REPORTVERSION</t>
  </si>
  <si>
    <t>PART98W_REPORTDATE</t>
  </si>
  <si>
    <t>Facility Info</t>
  </si>
  <si>
    <t>N/A</t>
  </si>
  <si>
    <t>Methane Challenge Reporting Year -- year during which reported activities/emissions/reductions occurred</t>
  </si>
  <si>
    <t>Name of partner that reported</t>
  </si>
  <si>
    <t>Name of Methane Challenge facility the data were reported for. See the ONE Future Technical Document for more information on how Methane Challenge defines facilities.</t>
  </si>
  <si>
    <t>Unique ID for a given Methane Challenge partner; assigned by e-GGRT._x000D_
This will be a useful column for joining tables.</t>
  </si>
  <si>
    <t>Unique ID for a given Methane Challenge partner's facility; assigned by e-GGRT. Each partner facility has its own ID._x000D_
This will be a useful column for joining tables.</t>
  </si>
  <si>
    <t>This column indicates if the facility reports to Subpart W of the Greenhouse Gas Reporting Program</t>
  </si>
  <si>
    <t>During Facility Registration, the partner identifies which industry segment the facility belongs to. A facility can only belong to one industry segment.</t>
  </si>
  <si>
    <t>For facilities that are linked to a GHGRP facility, certain data elements from Subpart W will prepopulate in their Methane Challenge data set. This field indicates what reporting year the Subpart W data in the submission came from.</t>
  </si>
  <si>
    <t>For facilities that are linked to a GHGRP facility, certain data elements from Subpart W will prepopulate in their Methane Challenge data set. This field indicates what version of the Subpart W report was used for prepopulation. Remember - if a partner resubmits their Subpart W report for a facility, they have to re-download and resubmit their Methane Challenge report for the affected facility to draw in the resubmitted data. _x000D_
This will be a useful column to ensure the most current Subpart W data from the reporting year is in the Methane Challenge report</t>
  </si>
  <si>
    <t>For facilities that are linked to a GHGRP facility, certain data elements from Subpart W will prepopulate in their Methane Challenge data set. This field indicates on what date the version of the Subpart W report used for prepopulation was submitted.</t>
  </si>
  <si>
    <t>Four digit year</t>
  </si>
  <si>
    <t>'MC' followed by a three digit ID code for the partner (e.g., MC999)</t>
  </si>
  <si>
    <t>'MC' followed by the partner's three digit ID code plus a three digit ID code for the facility (e.g., MC999001)</t>
  </si>
  <si>
    <t>Yes; No</t>
  </si>
  <si>
    <t>In the dataset published in 2022: Processing; Transmission Compression; Transmission Pipeline; Storage; Distribution</t>
  </si>
  <si>
    <t>MM/DD/YYYY</t>
  </si>
  <si>
    <t/>
  </si>
  <si>
    <t>submission_info</t>
  </si>
  <si>
    <t>SUBMISSION_ID</t>
  </si>
  <si>
    <t>VERSION_NUMBER</t>
  </si>
  <si>
    <t>SUBMISSION_DATE</t>
  </si>
  <si>
    <t>Database data element; unique ID for submission</t>
  </si>
  <si>
    <t>Database data element; version of the report submitted to Methane Challenge for the Reporting Year (data only available for the most recent submission)</t>
  </si>
  <si>
    <t>Database data element; date on which the specified version number was submitted</t>
  </si>
  <si>
    <t>toc</t>
  </si>
  <si>
    <t>SOURCE_NAME</t>
  </si>
  <si>
    <t>SOURCE_FORM_COMPLETED</t>
  </si>
  <si>
    <t>TOTAL_CH4_EMISSIONS</t>
  </si>
  <si>
    <t>CH4_EMISSIONS_REDUCTIONS</t>
  </si>
  <si>
    <t>ToC</t>
  </si>
  <si>
    <t>Succinct form of the emission source name.</t>
  </si>
  <si>
    <t>This cell is auto-populated in the reporting form based on whether or not the reporter has indicated the reporting form tab for the specified emission source is complete or not. If the emission source is not present at the facility, or if the emission source doesn't apply to the facility's segment, this column will read "N/A"</t>
  </si>
  <si>
    <t>Total methane emissions reported for this emission source. The reporting form automatically calculates this value based on data entered on the tab for this emission source.</t>
  </si>
  <si>
    <t>Total methane reductions reported for this emission source. The reporting form automatically calculates this value based on data entered on the tab for this emission source.</t>
  </si>
  <si>
    <t>Acid Gas Removal Vents; Associated Gas Venting Flaring; Blowdowns; Blowdown Vent Stacks; Compressors Centrifugal; Compressors Reciprocating; Compressor Starts; Combustion Units; Combustion Units SubpartC; Damages; Distribution Mains Services; Dehydrator Vents; Equipment Leaks; Equipment Leaks Distribution; Equipment Leaks Gathering And Transmission Pipelines; Flare Stacks; Liquids Unloading; Meters; Pneumatic Devices; Pressure Relief Valves; Pneumatic Pumps; Storage Tank Venting; Station Venting; Well Drilling; Well Testing Venting And Flaring; Well Venting During Completions Workovers With Hydraulic Fracturing; Well Venting During Completions Workovers Without Hydraulic Fracturing</t>
  </si>
  <si>
    <t>Complete; No; N/A</t>
  </si>
  <si>
    <t>Metric tons of methane</t>
  </si>
  <si>
    <t>acid_gas_removal_info</t>
  </si>
  <si>
    <t>AGRVENTS_COUNT</t>
  </si>
  <si>
    <t>AGRVENTS_CH4_EMISSIONS</t>
  </si>
  <si>
    <t>AGRVENTS_CH4_REDUCTIONS</t>
  </si>
  <si>
    <t>AGRVENTS_ADDITIONALINFO</t>
  </si>
  <si>
    <t>Table 1</t>
  </si>
  <si>
    <t>Table 2</t>
  </si>
  <si>
    <t>Additional Information</t>
  </si>
  <si>
    <t>Actual count of AGR units</t>
  </si>
  <si>
    <t>Annual CH4 emissions (mt CH4)</t>
  </si>
  <si>
    <t>Emission reductions from voluntary action (mt CH4)</t>
  </si>
  <si>
    <t>This optional data field provides an opportunity to report any additional qualitative information that was not covered in the other data elements for this emission source.</t>
  </si>
  <si>
    <t>Count of units</t>
  </si>
  <si>
    <t>blowdowns_dist_info</t>
  </si>
  <si>
    <t>BLOWDOWNS_DIST_MILESMAINS</t>
  </si>
  <si>
    <t>BLOWDOWNS_DIST_MILESSERVICES</t>
  </si>
  <si>
    <t>BLOWDOWNS_DIST_CH4_EMISSIONS</t>
  </si>
  <si>
    <t>BLOWDOWNS_DIST_COUNT_ROUTED</t>
  </si>
  <si>
    <t>BLOWDOWNS_DIST_METHTYPE_ROUTED</t>
  </si>
  <si>
    <t>BLOWDOWNS_DIST_METHDETS_ROUTED</t>
  </si>
  <si>
    <t>BLOWDOWNS_DIST_COUNT_HOTTAP</t>
  </si>
  <si>
    <t>BLOWDOWNS_DIST_METHTYPE_HOTTAP</t>
  </si>
  <si>
    <t>BLOWDOWNS_DIST_METHDETS_HOTTAP</t>
  </si>
  <si>
    <t>BLOWDOWNS_CH4_REDUCTIONS</t>
  </si>
  <si>
    <t>BLOWDOWNS_ADDITIONALINFO</t>
  </si>
  <si>
    <t>Table 5</t>
  </si>
  <si>
    <t>Table 6</t>
  </si>
  <si>
    <t>Miles of distribution pipeline mains</t>
  </si>
  <si>
    <t>Miles of distribution pipeline services</t>
  </si>
  <si>
    <t>Count: Blowdowns that routed gas to a compressor or capture system for beneficial use, flare, or low-pressure system</t>
  </si>
  <si>
    <t>Methodology used to quantify reductions (type): Blowdowns that routed gas to a compressor or capture system for beneficial use, flare, or low-pressure system</t>
  </si>
  <si>
    <t>Methodology used to quantify reductions (details): Blowdowns that routed gas to a compressor or capture system for beneficial use, flare, or low-pressure system</t>
  </si>
  <si>
    <t>Count: Hot taps utilized that avoided the need to blowdown gas to the atmosphere</t>
  </si>
  <si>
    <t>Methodology used to quantify reductions (type): Hot taps utilized that avoided the need to blowdown gas to the atmosphere</t>
  </si>
  <si>
    <t>Methodology used to quantify reductions (details): Hot taps utilized that avoided the need to blowdown gas to the atmosphere</t>
  </si>
  <si>
    <t>Miles of pipeline</t>
  </si>
  <si>
    <t>Number of blowdowns</t>
  </si>
  <si>
    <t>Measurement data; Engineering calculations; Modeling; Emission Factor; Other (please specify)</t>
  </si>
  <si>
    <t>Number of hot taps</t>
  </si>
  <si>
    <t>blowdowns_tp_info</t>
  </si>
  <si>
    <t>BLOWDOWNS_TP_EQTYPE_COUNT</t>
  </si>
  <si>
    <t>BLOWDOWNS_TP_EQTYPE_CH4_EMIT</t>
  </si>
  <si>
    <t>BLOWDOWNS_TP_FLOW_COUNT</t>
  </si>
  <si>
    <t>BLOWDOWNS_TP_FLOW_CH4_EMIT</t>
  </si>
  <si>
    <t>BLOWDOWNS_TP_ALT_COUNT</t>
  </si>
  <si>
    <t>BLOWDOWNS_TP_ALT_CH4_EMIT</t>
  </si>
  <si>
    <t>BLOWDOWNS_TP_COUNT_TOCAPTURE</t>
  </si>
  <si>
    <t>BLOWDOWNS_TP_COUNT_TOFLARE</t>
  </si>
  <si>
    <t>BLOWDOWNS_TP_COUNT_TOLOWPRESS</t>
  </si>
  <si>
    <t>BLOWDOWNS_TP_COUNT_HOTTAPS</t>
  </si>
  <si>
    <t>BLOWDOWNS_TP_COUNT_OTHERCONTRL</t>
  </si>
  <si>
    <t>BLOWDOWNS_TP_OTHERCONTROL_DETS</t>
  </si>
  <si>
    <t>BLOWDOWNS_TP_CH4_REDUCTIONS</t>
  </si>
  <si>
    <t>Table 3</t>
  </si>
  <si>
    <t>Table 4</t>
  </si>
  <si>
    <t>Emissions calculated by equipment or event type: Actual count of blowdowns</t>
  </si>
  <si>
    <t>Emissions calculated by equipment or event type: Annual CH4 emissions (mt CH4)</t>
  </si>
  <si>
    <t>Emissions calculated using a flow meter: Actual count of blowdowns</t>
  </si>
  <si>
    <t>Emissions calculated using a flow meter: Annual CH4 emissions (mt CH4)</t>
  </si>
  <si>
    <t>Alternate Calculation Method: Actual count of blowdowns</t>
  </si>
  <si>
    <t>Alternate Calculation Method: Annual CH4 emissions (mt CH4)</t>
  </si>
  <si>
    <t>Number of blowdowns that routed gas to: A compressor or capture system for beneficial use</t>
  </si>
  <si>
    <t>Number of blowdowns that routed gas to: A flare</t>
  </si>
  <si>
    <t>Number of blowdowns that routed gas to: A low-pressure system</t>
  </si>
  <si>
    <t>Number of hot taps utilized that avoided the need to blowdown gas to the atmosphere</t>
  </si>
  <si>
    <t>Number of blowdowns utilizing other emissions control technique</t>
  </si>
  <si>
    <t>Specify emissions control methodology</t>
  </si>
  <si>
    <t>bvent_stacks_actions</t>
  </si>
  <si>
    <t>BLOWDOWNVS_MITIGATION_ACTIONS</t>
  </si>
  <si>
    <t>Mitigation actions implemented to reduce methane emissions</t>
  </si>
  <si>
    <t>bvent_stacks_by_type</t>
  </si>
  <si>
    <t>BLOWDOWNVS_COUNT_EQUIPEVENTTYP</t>
  </si>
  <si>
    <t>BLOWDOWNVS_COUNT_FACPIPING</t>
  </si>
  <si>
    <t>BLOWDOWNVS_FACPIPING_CH4_EMIT</t>
  </si>
  <si>
    <t>Equipment or Event Type</t>
  </si>
  <si>
    <t>Actual count of blowdowns by equipment or event type</t>
  </si>
  <si>
    <t>Annual CH4 emissions by equipment or event type</t>
  </si>
  <si>
    <t>Facility piping; Pipeline venting; Compressors; Scrubbers/strainers; Pig launchers and receivers; Emergency shutdowns; All other equipment with a physical volume greater than or equal 50 cubic feet</t>
  </si>
  <si>
    <t>Count of blowdowns</t>
  </si>
  <si>
    <t>bvent_stacks_info</t>
  </si>
  <si>
    <t>BLOWDOWNVS_FLOWMETER_CH4_EMIT</t>
  </si>
  <si>
    <t>BLOWDOWNVS_ALTMETHOD_CH4_EMIT</t>
  </si>
  <si>
    <t>BLOWDOWNVS_CH4_EMISSIONS</t>
  </si>
  <si>
    <t>BLOWDOWNVS_CH4_REDUCTIONS</t>
  </si>
  <si>
    <t>BLOWDOWNVS_ADDITIONALINFO</t>
  </si>
  <si>
    <t>Annual total CH4 emissions calculated by flow meter (mt CH4) (emissions calculated using flow meters)</t>
  </si>
  <si>
    <t>Annual total CH4 emissions calculated using the alternate calculation method (mt CH4)</t>
  </si>
  <si>
    <t>combust_subpartc_actions</t>
  </si>
  <si>
    <t>COMBUSTC_MITIGATION_ACTIONS</t>
  </si>
  <si>
    <t>Combustion Units SubpartC</t>
  </si>
  <si>
    <t>combust_subpartc_altmeth</t>
  </si>
  <si>
    <t>COMBUSTC_ALTMETHOD_FUELTYPE</t>
  </si>
  <si>
    <t>COMBUSTC_ALTMETHOD_VOLUME</t>
  </si>
  <si>
    <t>COMBUSTC_ALTMETHOD_CH4_EMIT</t>
  </si>
  <si>
    <t>Fuel type</t>
  </si>
  <si>
    <t>Total volume of gas consumed</t>
  </si>
  <si>
    <t>Total annual CH4 emissions (mt CH4)</t>
  </si>
  <si>
    <t>Natural gas (scf);_x000D_
Distillate fuel oil no. 2 (diesel) (gallon); Motor gasoline (gallon); Propane gas (scf)</t>
  </si>
  <si>
    <t>Volume of gas in units specified in "COMBUSTC_ALTMETHOD_FUELTYPE"</t>
  </si>
  <si>
    <t>combust_subpartc_info</t>
  </si>
  <si>
    <t>COMBUSTC_INDIVIDUAL_COUNT</t>
  </si>
  <si>
    <t>COMBUSTC_INDIVIDUAL_CH4_EMIT</t>
  </si>
  <si>
    <t>COMBUSTC_AGGREGATED_COUNT</t>
  </si>
  <si>
    <t>COMBUSTC_AGGREGATED_CH4_EMIT</t>
  </si>
  <si>
    <t>COMBUSTC_COMMONSTACK_COUNT</t>
  </si>
  <si>
    <t>COMBUSTC_COMMONSTACK_CH4_EMIT</t>
  </si>
  <si>
    <t>COMBUSTC_COMMONPIPE_COUNT</t>
  </si>
  <si>
    <t>COMBUSTC_COMMONPIPE_CH4_EMIT</t>
  </si>
  <si>
    <t>COMBUSTC_CH4_REDUCTIONS</t>
  </si>
  <si>
    <t>COMBUSTC_ADDITIONALINFO</t>
  </si>
  <si>
    <t>Total number of individual combustion units</t>
  </si>
  <si>
    <t>Total annual CH4 emissions (mt CH4) from all individual  combustion units</t>
  </si>
  <si>
    <t>Total number of aggregated groups</t>
  </si>
  <si>
    <t>Total annual CH4 emissions (mt CH4) from aggregated units</t>
  </si>
  <si>
    <t>Total number of combustion units sharing the common stack or duct</t>
  </si>
  <si>
    <t>Total annual CH4 emissions (mt CH4) for all units sharing a common stack or duct</t>
  </si>
  <si>
    <t>Total number of common pipe configurations</t>
  </si>
  <si>
    <t>Total annual CH4 emissions (mt CH4) for all units served by a common fuel supply line</t>
  </si>
  <si>
    <t>Count of aggregated groups</t>
  </si>
  <si>
    <t>Count of configurations</t>
  </si>
  <si>
    <t>combust_units_actions</t>
  </si>
  <si>
    <t>COMBUSTION_SM_LGINT_MIT_ACTS</t>
  </si>
  <si>
    <t>COMBUSTION_LGEXT_MIT_ACTS</t>
  </si>
  <si>
    <t>Mitigation actions implemented to reduce methane emissions  (small units and large internal units that are not compressor-drivers)</t>
  </si>
  <si>
    <t>Mitigation actions implemented to reduce methane emissions (large external units)</t>
  </si>
  <si>
    <t>combust_units_info</t>
  </si>
  <si>
    <t>COMBUSTION_COUNT_SMALLUNITS</t>
  </si>
  <si>
    <t>COMBUSTION_COUNT_LARGEINTERNAL</t>
  </si>
  <si>
    <t>COMBUSTION_LGINTERNAL_CH4_EMIT</t>
  </si>
  <si>
    <t>COMBUSTION_COUNT_INTCOMPDRIVER</t>
  </si>
  <si>
    <t>COMBUSTION_INTCMPDRIV_CH4_EMIT</t>
  </si>
  <si>
    <t>COMBUSTION_SM_LGINT_CH4_REDUC</t>
  </si>
  <si>
    <t>COMBUSTION_COUNT_LARGEEXT</t>
  </si>
  <si>
    <t>COMBUSTION_LARGEEXT_CH4_EMIT</t>
  </si>
  <si>
    <t>COMBUSTION_LARGEEXT_CH4_REDUC</t>
  </si>
  <si>
    <t>COMBUSTION_ADDITIONALINFO</t>
  </si>
  <si>
    <t>Actual count of external fuel combustion units with a rated heat capacity less than or equal to 5 mmBtu/hr PLUS internal fuel combustion units that are not compressor-drivers, with a rated heat capacity less than or equal to 1 mmBtu/hr</t>
  </si>
  <si>
    <t>Actual count of internal fuel combustion units that are not compressor-drivers, with a rated heat capacity greater than 1 million Btu/hr</t>
  </si>
  <si>
    <t>Annual CH4 emissions (mt CH4) for internal fuel combustion units that are not compressor-drivers, with a rated heat capacity greater than 1 million Btu/hr</t>
  </si>
  <si>
    <t>Actual count of internal fuel combustion units of any heat capacity that are compressor-drivers</t>
  </si>
  <si>
    <t>Annual CH4 emissions (mt CH4) for internal fuel combustion units of any heat capacity that are compressor-drivers</t>
  </si>
  <si>
    <t>Emission reductions from voluntary action (mt CH4) (small units and large internal units that are not compressor-drivers)</t>
  </si>
  <si>
    <t>Actual count of external fuel combustion units with a rated heat capacity greater than 5 million Btu/hr</t>
  </si>
  <si>
    <t>Annual CH4 emissions (mt CH4) for external fuel combustion units with a rated heat capacity greater than 5 million Btu/hr</t>
  </si>
  <si>
    <t>compressor_cent_actions</t>
  </si>
  <si>
    <t>CCOMP_MITIGATION_ACTION</t>
  </si>
  <si>
    <t>CCOMP_ACTION_COMPCOUNT</t>
  </si>
  <si>
    <t>CCOMP_REDUC_METHOD_TYPE</t>
  </si>
  <si>
    <t>CCOMP_REDUC_METHOD_DETS</t>
  </si>
  <si>
    <t>CCOMP_OTHERCONTROLMETH_DETS</t>
  </si>
  <si>
    <t>Compressors Centrifugal</t>
  </si>
  <si>
    <t>Mitigation action implemented</t>
  </si>
  <si>
    <t>Number of compressors on which the action was implemented</t>
  </si>
  <si>
    <t>Methodology used to quantify reductions (type)</t>
  </si>
  <si>
    <t>Methodology used to quantify reductions (details)</t>
  </si>
  <si>
    <t>Other emissions control technique in use</t>
  </si>
  <si>
    <t>Compressors routed to vapor recovery units; Compressors routed to flare; Compressors where source emissions are captured for fuel use or routed to a thermal oxidizer; Compressors utilizing other emissions control technique</t>
  </si>
  <si>
    <t>Count of compressors</t>
  </si>
  <si>
    <t>compressor_cent_counts</t>
  </si>
  <si>
    <t>CCOMP_OTH_COMPTYPE</t>
  </si>
  <si>
    <t>CCOMP_OTH_W_COUNT</t>
  </si>
  <si>
    <t>CCOMP_OTH_NOTW_COUNT</t>
  </si>
  <si>
    <t>Compressor counts by leak/vent type (industry segments other than Production and Gathering and Boosting)</t>
  </si>
  <si>
    <t>Count of compressors of leak/vent type specified in "CCOMP_OTH_COMPTYPE" reported to Subpart W</t>
  </si>
  <si>
    <t>Count of compressors of leak/vent type specified in "CCOMP_OTH_COMPTYPE" not reported to Subpart W</t>
  </si>
  <si>
    <t>Number of centrifugal compressors with wet seals; Number of manifolded groups of compressors with wet seals, isolation valves, or blowdown valves; Number of compressors with wet seals, isolation valves, or blowdown valves that are routed to a flare; Number of compressors with wet seals, isolation valves, or blowdown valves that have vapor recovery; Number of compressors with wet seals, isolation valves, or blowdown valves that are routed to combustion (fuel or thermal oxidizer)</t>
  </si>
  <si>
    <t>Count of compressors or manifolded groups (as applicable for data in CCOMP_OTH_COMPTYPE)</t>
  </si>
  <si>
    <t>compressor_cent_info</t>
  </si>
  <si>
    <t>CCOMP_PGB_WETSEAL_COUNT</t>
  </si>
  <si>
    <t>CCOMP_PGB_WETSEAL_CH4_EMIT</t>
  </si>
  <si>
    <t>CCOMP_PGB_DRYSEAL_COUNT</t>
  </si>
  <si>
    <t>CCOMP_PGB_DRYSEAL_CH4_EMIT</t>
  </si>
  <si>
    <t>CCOMP_OTH_VENTED_CH4_EMIT</t>
  </si>
  <si>
    <t>CCOMP_OTH_ALTMETH_COUNT</t>
  </si>
  <si>
    <t>CCOMP_OTH_ALTMETH_CH4_EMIT</t>
  </si>
  <si>
    <t>CCOMP_OTH_DRY_W_COUNT</t>
  </si>
  <si>
    <t>CCOMP_OTH_DRY_NOTW_COUNT</t>
  </si>
  <si>
    <t>CCOMP_OTH_DRY_GHGI_CH4_EMIT</t>
  </si>
  <si>
    <t>CCOMP_OTH_DRY_ALTMETH_CH4_EMIT</t>
  </si>
  <si>
    <t>CCOMP_TOTAL_CH4_EMISSIONS</t>
  </si>
  <si>
    <t>CCOMP_CH4_REDUCTIONS</t>
  </si>
  <si>
    <t>CCOMP_ADDITIONALINFO</t>
  </si>
  <si>
    <t>Number of centrifugal compressors with wet seal oil degassing vents (Production, Gathering &amp; Boosting)</t>
  </si>
  <si>
    <t>Annual CH4 emissions from compressors with wet seals (mt CH4) (Production, Gathering &amp; Boosting)</t>
  </si>
  <si>
    <t>Number of centrifugal compressors with dry seals (Production, Gathering &amp; Boosting)</t>
  </si>
  <si>
    <t>Annual CH4 emissions from compressors with dry seals (mt CH4) (Production, Gathering &amp; Boosting)</t>
  </si>
  <si>
    <t>Annual CH4 emissions vented to the atmosphere (mt CH4) (Other Segments)</t>
  </si>
  <si>
    <t>Number of compressors not reported to Subpart W (i.e., those utilizing the alternate calculation method) (Other Segments)</t>
  </si>
  <si>
    <t>Annual CH4 emissions using the alternate calculation method (mt CH4) (Other Segments)</t>
  </si>
  <si>
    <t>Centrifugal compressors with dry seals - number of compressors reported to Subpart W (Other Segments)</t>
  </si>
  <si>
    <t>Centrifugal compressors with dry seals - number of compressors not reported to Subpart W (Other Segments)</t>
  </si>
  <si>
    <t>Annual CH4 Emissions vented to atmosphere (mt CH4) - Calculated using GHGI EF (Other Segments)</t>
  </si>
  <si>
    <t>Annual CH4 Emissions vented to atmosphere (mt CH4) - Calculated using alternate method for dry seals (Other Segments)</t>
  </si>
  <si>
    <t>Total Annual CH4 emissions from centrifugal compressors (mt CH4) (Other Segments)</t>
  </si>
  <si>
    <t>compressor_recip_actions</t>
  </si>
  <si>
    <t>RCOMP_MITIGATION_ACTION</t>
  </si>
  <si>
    <t>RCOMP_ACTION_COMPCOUNT</t>
  </si>
  <si>
    <t>RCOMP_REDUC_METHOD_TYPE</t>
  </si>
  <si>
    <t>RCOMP_REDUC_METHOD_DETS</t>
  </si>
  <si>
    <t>RCOMP_OTHERCONTROLMETH_DETS</t>
  </si>
  <si>
    <t>Compressors Reciprocating</t>
  </si>
  <si>
    <t>Replaced reciprocating compressor rod packing; Compressors routed to vapor recovery units; Compressors routed to flare; Compressors where source emissions are captured for fuel use or routed to a thermal oxidizer; Compressors utilizing other emissions control technique</t>
  </si>
  <si>
    <t>compressor_recip_counts</t>
  </si>
  <si>
    <t>RCOMP_OTH_COMPTYPE</t>
  </si>
  <si>
    <t>RCOMP_OTH_W_COUNT</t>
  </si>
  <si>
    <t>RCOMP_OTH_NOTW_COUNT</t>
  </si>
  <si>
    <t>Count of compressors of leak/vent type specified in "RCOMP_OTH_COMPTYPE" reported to Subpart W</t>
  </si>
  <si>
    <t>Count of compressors of leak/vent type specified in "RCOMP_OTH_COMPTYPE" not reported to Subpart W</t>
  </si>
  <si>
    <t>Number of reciprocating compressors; Number of compressors with rod packing emissions vented to the atmosphere; Number of manifolded groups of compressor sources: isolation valves, blowdown valves, and rod packing; Number of compressors routing isolation valve leakage to flares, combustion (fuel or thermal oxidizer), or vapor recovery; Number of compressors routing blowdown valve leakage to flares, combustion (fuel or thermal oxidizer), or vapor recovery; Number of compressors routing rod packing vents to flares, combustion (fuel or thermal oxidizer), or vapor recovery</t>
  </si>
  <si>
    <t>Count of compressors or manifolded groups (as applicable for data in RCOMP_OTH_COMPTYPE)</t>
  </si>
  <si>
    <t>compressor_recip_info</t>
  </si>
  <si>
    <t>RCOMP_PGB_COUNT</t>
  </si>
  <si>
    <t>RCOMP_PGB_CH4_EMISSIONS</t>
  </si>
  <si>
    <t>RCOMP_OTH_VENTEDW_CH4_EMIT</t>
  </si>
  <si>
    <t>RCOMP_OTH_ALTMETH_COUNT</t>
  </si>
  <si>
    <t>RCOMP_OTH_ALTMETH_CH4_EMIT</t>
  </si>
  <si>
    <t>RCOMP_OTH_TOTAL_CH4_EMISSIONS</t>
  </si>
  <si>
    <t>RCOMP_CH4_REDUCTIONS</t>
  </si>
  <si>
    <t>RCOMP_ADDITIONALINFO</t>
  </si>
  <si>
    <t>Number of reciprocating compressors (Production, Gathering &amp; Boosting)</t>
  </si>
  <si>
    <t>Annual CH4 emissions (mt CH4)  (Production, Gathering &amp; Boosting)</t>
  </si>
  <si>
    <t>Annual CH4 emissions vented to the atmosphere from isolation valves, blowdown valves, and rod packing (including estimated fraction of CH4 from manifolded compressor sources) (mt CH4) (Other Segments)</t>
  </si>
  <si>
    <t>Total Annual CH4 emissions (mt CH4) (Other Segments)</t>
  </si>
  <si>
    <t>damages_info</t>
  </si>
  <si>
    <t>DAMAGES_MILES_GBPIPE</t>
  </si>
  <si>
    <t>DAMAGES_MILES_DISTMAINS</t>
  </si>
  <si>
    <t>DAMAGES_MILES_DISTSERVICES</t>
  </si>
  <si>
    <t>DAMAGES_CH4_EMISSIONS</t>
  </si>
  <si>
    <t>DAMAGES_CH4_REDUCTIONS</t>
  </si>
  <si>
    <t>DAMAGES_ADDITIONALINFO</t>
  </si>
  <si>
    <t>Miles of gathering pipeline</t>
  </si>
  <si>
    <t>dehydrator_vents_ghgi</t>
  </si>
  <si>
    <t>DEHY_TCS_GHGI_GAS_VOL</t>
  </si>
  <si>
    <t>DEHY_TCS_GHGI_CH4_EMISSIONS</t>
  </si>
  <si>
    <t>DEHY_CH4_REDUCTIONS</t>
  </si>
  <si>
    <t>DEHY_ADDITIONALINFO</t>
  </si>
  <si>
    <t>Volume of gas dehydrated (MMscf/yr) in Transmission Compression and Storage segments</t>
  </si>
  <si>
    <t>Annual CH4 emissions from dehydrators in Transmission Compression and Storage segments (mt CH4)</t>
  </si>
  <si>
    <t>MMscf gas per year</t>
  </si>
  <si>
    <t>dehydrator_vents_ghgrp</t>
  </si>
  <si>
    <t>DATA_ELEMENT</t>
  </si>
  <si>
    <t>SMALL_GLYCOL_DEHYDRATORS</t>
  </si>
  <si>
    <t>LARGE_GLYCOL_DEHYDRATORS</t>
  </si>
  <si>
    <t>DESSICANT_DEHYDRATORS</t>
  </si>
  <si>
    <t>Data element reported on</t>
  </si>
  <si>
    <t>Data for DATA_ELEMENT for small glycol dehydrators</t>
  </si>
  <si>
    <t>Data for DATA_ELEMENT for large glycol dehydrators</t>
  </si>
  <si>
    <t>Data for DATA_ELEMENT for desiccant dehydrators</t>
  </si>
  <si>
    <t>For Calculation Method 1 and Calculation Method 2, actual count of glycol dehydrators; For Calculation Method 3, actual count of desiccant dehydrators; Count of dehydrators venting to a flare or regenerator firebox/fire tubes; Count of dehydrators at the facility that vented to a vapor recovery device; Annual CH4 emissions from dehydrators venting to a flare or regenerator firebox/fire tubes (mt CH4); Annual CH4 emissions from all dehydrators that were not vented to a flare or regenerator firebox/fire tubes (mt CH4)</t>
  </si>
  <si>
    <t>Count of dehydrators or Metric tons of methane (as applicable for DATA_ELEMENT)</t>
  </si>
  <si>
    <t>distmainsservices_actions</t>
  </si>
  <si>
    <t>DISTMS_MILES_REPLACECIMAINS</t>
  </si>
  <si>
    <t>DISTMS_MILES_REPLACEUPSMAINS</t>
  </si>
  <si>
    <t>DISTMS_CH4_REDUCTIONS_MAINS</t>
  </si>
  <si>
    <t>DISTMS_COUNT_REPLACECISERVICES</t>
  </si>
  <si>
    <t>DISTMS_COUNT_REPLACEUPSERVICES</t>
  </si>
  <si>
    <t>DISTMS_CH4_REDUCTIONS_SERVICES</t>
  </si>
  <si>
    <t>DISTMS_ADDITIONALINFO</t>
  </si>
  <si>
    <t>Distribution Mains Services</t>
  </si>
  <si>
    <t>Miles of cast iron mains replaced with plastic, protected steel, or rehabilitated with plastic pipe inserts or cured-in-place liners</t>
  </si>
  <si>
    <t>Miles of unprotected steel mains cathodically protected, replaced with plastic or protected steel, or rehabilitated with pipe inserts or cured-in-place liners</t>
  </si>
  <si>
    <t>Emission reductions from voluntary action for mains (mt CH4)</t>
  </si>
  <si>
    <t>Actual count of cast iron services replaced with plastic, protected steel, copper, or rehabilitated with plastic pipe inserts</t>
  </si>
  <si>
    <t>Actual count of unprotected steel services cathodically protected or replaced with protected steel, plastic, copper, or rehabilitated with plastic pipe inserts</t>
  </si>
  <si>
    <t>Emission reductions from voluntary action for services (mt CH4)</t>
  </si>
  <si>
    <t>Count of services</t>
  </si>
  <si>
    <t>distmainsservices_info</t>
  </si>
  <si>
    <t>DISTMS_MAINSMATERIAL</t>
  </si>
  <si>
    <t>DISTMS_MILES_MAINSMAT</t>
  </si>
  <si>
    <t>DISTMS_CH4_EMISSIONS_MAINSMAT</t>
  </si>
  <si>
    <t>DISTMS_SERVICESMATERIAL</t>
  </si>
  <si>
    <t>DISTMS_COUNT_SERVMAT</t>
  </si>
  <si>
    <t>DISTMS_CH4_EMISSIONS_SERVMAT</t>
  </si>
  <si>
    <t>Distribution mains pipeline material</t>
  </si>
  <si>
    <t>Total miles of main</t>
  </si>
  <si>
    <t>Annual CH4 emissions (mt CH4). Note that ONE Future companies reporting to Methane Challenge use emission factors from Subpart W of the Greenhouse Gas Reporting Program (40 CFR Part 98 reporting) to calculate emissions from distribution mains. When reporting emissions to the ONE Future coalition, coalition members use emission factors from the U.S. Greenhouse Gas Inventory.</t>
  </si>
  <si>
    <t>Distribution services pipeline material</t>
  </si>
  <si>
    <t>Total number of services</t>
  </si>
  <si>
    <t>Annual CH4 emissions (mt CH4). Note that ONE Future companies reporting to Methane Challenge use emission factors from Subpart W of the Greenhouse Gas Reporting Program (40 CFR Part 98 reporting) to calculate emissions from distribution services. When reporting emissions to the ONE Future coalition, coalition members use emission factors from the U.S. Greenhouse Gas Inventory.</t>
  </si>
  <si>
    <t>Cast iron distribution mains; Plastic distribution mains; Protected steel distribution mains; Unprotected steel distribution mains; Cast iron or unprotected steel distribution mains with plastic liners or inserts</t>
  </si>
  <si>
    <t>Cast iron services; Copper services; Plastic services; Protected steel services; Unprotected steel services; Cast iron or unprotected steel services with plastic liners or inserts</t>
  </si>
  <si>
    <t>equipleaks_dist_actions</t>
  </si>
  <si>
    <t>EQLEAK_DIST_AGTD_MITIGATE_ACTS</t>
  </si>
  <si>
    <t>EQLEAK_DIST_BGTD_MITIGATE_ACTS</t>
  </si>
  <si>
    <t>EQLEAK_DIST_BGTD_METHTYPE</t>
  </si>
  <si>
    <t>EQLEAK_DIST_BGTD_METHDETS</t>
  </si>
  <si>
    <t>EQLEAK_DIST_AGMR_MITIGATE_ACTS</t>
  </si>
  <si>
    <t>EQLEAK_DIST_AGMR_REDMETH_TYPE</t>
  </si>
  <si>
    <t>EQLEAK_DIST_AGMR_REDMETH_DETS</t>
  </si>
  <si>
    <t>EQLEAK_DIST_BGMR_MITIGATE_ACTS</t>
  </si>
  <si>
    <t>EQLEAK_DIST_BGMR_REDMETH_TYPE</t>
  </si>
  <si>
    <t>EQLEAK_DIST_BGMR_REDMETH_DETS</t>
  </si>
  <si>
    <t>Equipment Leaks Distribution</t>
  </si>
  <si>
    <t>Table 8</t>
  </si>
  <si>
    <t>Mitigation actions implemented to reduce methane emissions - Above grade T-D transfer stations</t>
  </si>
  <si>
    <t>Mitigation actions implemented to reduce methane emissions - Below grade T-D transfer stations</t>
  </si>
  <si>
    <t>Methodology used to quantify reductions (type) - Below grade T-D transfer stations</t>
  </si>
  <si>
    <t>Methodology used to quantify reductions (details) - Below grade T-D transfer stations</t>
  </si>
  <si>
    <t>Mitigation actions implemented to reduce methane emissions - Above grade M&amp;R stations</t>
  </si>
  <si>
    <t>Methodology used to quantify reductions (type) - Above grade M&amp;R stations</t>
  </si>
  <si>
    <t>Methodology used to quantify reductions (details) - Above grade M&amp;R stations</t>
  </si>
  <si>
    <t>Mitigation actions implemented to reduce methane emissions - Below grade M&amp;R stations</t>
  </si>
  <si>
    <t>equipleaks_dist_bgmr_info</t>
  </si>
  <si>
    <t>EQLEAK_DIST_BGMR_STATION_TYPE</t>
  </si>
  <si>
    <t>EQLEAK_DIST_BGMR_STATION_COUNT</t>
  </si>
  <si>
    <t>EQLEAK_DIST_BGMR_AVGTIME</t>
  </si>
  <si>
    <t>EQLEAK_DIST_BGMR_CH4_EMISSIONS</t>
  </si>
  <si>
    <t>Table 7</t>
  </si>
  <si>
    <t>MR Station inlet pressure type</t>
  </si>
  <si>
    <t>Actual count of below grade M&amp;R stations</t>
  </si>
  <si>
    <t>Average estimated time that the emission source type was operational in the calendar year (hours)</t>
  </si>
  <si>
    <t>Annual CH4 emissions (mt CH4) - Below grade M&amp;R stations</t>
  </si>
  <si>
    <t>Actual count of below grade M&amp;R stations (gas service, inlet pressure &gt; 300 psig); Actual count of below grade M&amp;R stations (gas service, inlet pressure 100-300 psig); Actual count of below grade M&amp;R stations (gas service, inlet pressure &lt; 100 psig)</t>
  </si>
  <si>
    <t>Count of stations</t>
  </si>
  <si>
    <t>Hours</t>
  </si>
  <si>
    <t>equipleaks_dist_bgtd_info</t>
  </si>
  <si>
    <t>EQLEAK_DIST_BGTD_STATION_TYPE</t>
  </si>
  <si>
    <t>EQLEAK_DIST_BGTD_STATION_COUNT</t>
  </si>
  <si>
    <t>EQLEAK_DIST_BGTD_AVGTIME</t>
  </si>
  <si>
    <t>EQLEAK_DIST_BGTD_CH4_EMISSIONS</t>
  </si>
  <si>
    <t>Transfer Station inlet pressure type</t>
  </si>
  <si>
    <t>Actual count of below grade T-D transfer stations</t>
  </si>
  <si>
    <t>Annual CH4 emissions (mt CH4) - Below grade T-D transfer stations</t>
  </si>
  <si>
    <t>Below grade T-D transfer stations (gas service, inlet pressure &gt; 300 psig); Below grade T-D transfer stations (gas service, inlet pressure 100 - 300 psig); Below grade T-D transfer stations (gas service, inlet pressure &lt; 100 psig)</t>
  </si>
  <si>
    <t>equipleaks_dist_info</t>
  </si>
  <si>
    <t>EQLEAK_DIST_COUNT_AGTDSTATION</t>
  </si>
  <si>
    <t>EQLEAK_DIST_MR_AT_AGTD_COUNT</t>
  </si>
  <si>
    <t>EQLEAK_DIST_SURVEYS_AGTD_COUNT</t>
  </si>
  <si>
    <t>EQLEAK_DIST_SURVMR_AGTD_COUNT</t>
  </si>
  <si>
    <t>EQLEAK_DIST_MR_AGTD_AVGTIME</t>
  </si>
  <si>
    <t>EQLEAK_DIST_AGTD_CH4_EMISSIONS</t>
  </si>
  <si>
    <t>EQLEAK_DIST_AGMRSTATIONS_COUNT</t>
  </si>
  <si>
    <t>EQLEAK_DIST_MR_AT_AGMR_COUNT</t>
  </si>
  <si>
    <t>EQLEAK_DIST_MR_AGMR_AVGTIME</t>
  </si>
  <si>
    <t>EQLEAK_DIST_AGMR_CH4_EMISSIONS</t>
  </si>
  <si>
    <t>EQLEAK_DIST_AGTD_CH4_REDUCTION</t>
  </si>
  <si>
    <t>EQLEAK_DIST_BGTD_CH4_REDUCTION</t>
  </si>
  <si>
    <t>EQLEAK_DIST_AGMR_CH4_REDUCTION</t>
  </si>
  <si>
    <t>EQLEAK_DIST_BGMR_CH4_REDUCTION</t>
  </si>
  <si>
    <t>EQLEAK_DIST_ADDITIONALINFO</t>
  </si>
  <si>
    <t>Actual count of above grade T-D transfer stations</t>
  </si>
  <si>
    <t>Actual count of meter/regulator runs at above grade T-D transfer station facilities</t>
  </si>
  <si>
    <t>Number of above grade T-D transfer stations surveyed in the calendar year or surveyed in the current leak survey cycle</t>
  </si>
  <si>
    <t>Number of meter/regulator runs at above grade T-D transfer stations surveyed in the calendar year or surveyed in the current leak survey cycle</t>
  </si>
  <si>
    <t>Average time that meter/regulator runs surveyed in the calendar year or surveyed in the current leak survey cycle were operational, in hours</t>
  </si>
  <si>
    <t>Annual CH4 emissions (mt CH4) - Above grade T-D transfer stations</t>
  </si>
  <si>
    <t>Actual count of above grade metering-regulating stations that are not T-D transfer stations</t>
  </si>
  <si>
    <t>Actual count of meter/regulator runs at above grade metering-regulating stations that are not above grade T-D transfer station facilities</t>
  </si>
  <si>
    <t>Average estimated time that each meter/regulator run at above grade metering-regulating stations, that are not above grade T-D transfer stations, was operational in the calendar year (hours)</t>
  </si>
  <si>
    <t>Annual CH4 emissions (mt CH4) - Above Grade Metering-Regulating Stations</t>
  </si>
  <si>
    <t>Emission reductions from voluntary action (mt CH4) - Above grade T-D transfer stations</t>
  </si>
  <si>
    <t>Emission reductions from voluntary action (mt CH4) - Below grade T-D transfer stations</t>
  </si>
  <si>
    <t>Emission reductions from voluntary action (mt CH4) - Above grade M&amp;R stations</t>
  </si>
  <si>
    <t>Emission reductions from voluntary action (mt CH4) - Below grade M&amp;R stations</t>
  </si>
  <si>
    <t>Count of meter/regulator runs</t>
  </si>
  <si>
    <t>equipleaks_pipe_actions</t>
  </si>
  <si>
    <t>EQLEAKS_PIPE_MITIGATE_ACTIONS</t>
  </si>
  <si>
    <t>EQLEAKS_PIPE_REDUC_METHOD_TYPE</t>
  </si>
  <si>
    <t>EQLEAKS_PIPE_REDUC_METHOD_DETS</t>
  </si>
  <si>
    <t>Equipment Leaks Gathering And Transmission Pipelines</t>
  </si>
  <si>
    <t>equipleaks_pipe_details</t>
  </si>
  <si>
    <t>EQLEAKS_PIPE_PIPELINETYPE</t>
  </si>
  <si>
    <t>EQLEAKS_PIPE_TOTALMILES</t>
  </si>
  <si>
    <t>EQLEAKS_PIPE_CH4_EMISSIONS</t>
  </si>
  <si>
    <t>Pipeline type</t>
  </si>
  <si>
    <t>Total miles of pipeline type</t>
  </si>
  <si>
    <t>Annual CH4 emissions from pipeline type (mt CH4)</t>
  </si>
  <si>
    <t>Gathering - Cast Iron; Gathering - Protected Steel; Gathering - Unprotected Steel; Gathering - Plastic/Composite; Transmission - All</t>
  </si>
  <si>
    <t>equipleaks_pipe_info</t>
  </si>
  <si>
    <t>EQLEAKS_PIPE_CH4_REDUCTIONS</t>
  </si>
  <si>
    <t>EQLEAKS_PIPE_ADDITIONALINFO</t>
  </si>
  <si>
    <t>equipmentleaks_actions</t>
  </si>
  <si>
    <t>EQLEAKS_MITIGATION_ACTIONS</t>
  </si>
  <si>
    <t>equipmentleaks_ef</t>
  </si>
  <si>
    <t>EQLEAK_EF_COMPONENTTYPE</t>
  </si>
  <si>
    <t>EQLEAK_EF_W_LEAKING_COUNT</t>
  </si>
  <si>
    <t>EQLEAK_EF_W_CH4_EMISSIONS</t>
  </si>
  <si>
    <t>EQLEAK_EF_NOTW_LEAKING_COUNT</t>
  </si>
  <si>
    <t>EQLEAK_EF_NOTW_CH4_EMISSIONS</t>
  </si>
  <si>
    <t>Component Type</t>
  </si>
  <si>
    <t>Number of each surveyed component type identified as leaking (data reported to Subpart W)</t>
  </si>
  <si>
    <t>Annual CH4 emissions (mt CH4) (data reported to Subpart W)</t>
  </si>
  <si>
    <t>Number of each surveyed component type identified as leaking (data not reported to Subpart W)</t>
  </si>
  <si>
    <t>Annual CH4 emissions (mt CH4) (data not reported to Subpart W)</t>
  </si>
  <si>
    <t>See Table X on Tab Y</t>
  </si>
  <si>
    <t>Count of components</t>
  </si>
  <si>
    <t>equipmentleaks_info</t>
  </si>
  <si>
    <t>EQLEAKS_PBG_WELLHEAD_COUNT</t>
  </si>
  <si>
    <t>EQLEAKS_PBG_SEPARATOR_COUNT</t>
  </si>
  <si>
    <t>EQLEAKS_PBG_METERPIPE_COUNT</t>
  </si>
  <si>
    <t>EQLEAKS_PBG_COMPRESSOR_COUNT</t>
  </si>
  <si>
    <t>EQLEAKS_PBG_INLINEHEATER_COUNT</t>
  </si>
  <si>
    <t>EQLEAKS_PBG_DEHYDRATOR_COUNT</t>
  </si>
  <si>
    <t>EQLEAKS_ALTMETH_FACILITY_COUNT</t>
  </si>
  <si>
    <t>EQLEAKS_ALTMETH_CH4_EMISSIONS</t>
  </si>
  <si>
    <t>EQLEAKS_CH4_REDUCTIONS</t>
  </si>
  <si>
    <t>EQLEAKS_ADDITIONALINFO</t>
  </si>
  <si>
    <t>Count of each major equipment type: Wellhead (Natural Gas Production and Gathering &amp; Boosting Equipment)</t>
  </si>
  <si>
    <t>Count of each major equipment type: Separators (Natural Gas Production and Gathering &amp; Boosting Equipment)</t>
  </si>
  <si>
    <t>Count of each major equipment type: Meters/piping (Natural Gas Production and Gathering &amp; Boosting Equipment)</t>
  </si>
  <si>
    <t>Count of each major equipment type: Compressors (Natural Gas Production and Gathering &amp; Boosting Equipment)</t>
  </si>
  <si>
    <t>Count of each major equipment type: In-line heaters (Natural Gas Production and Gathering &amp; Boosting Equipment)</t>
  </si>
  <si>
    <t>Count of each major equipment type: Dehydrators (Natural Gas Production and Gathering &amp; Boosting Equipment)</t>
  </si>
  <si>
    <t>Actual count of facilities utilizing the alternate calculation method</t>
  </si>
  <si>
    <t>Annual CH4 emissions using the alternate calculation method (mt CH4)</t>
  </si>
  <si>
    <t>Count of equipment</t>
  </si>
  <si>
    <t>Count of facilities</t>
  </si>
  <si>
    <t>equipmentleaks_popcount</t>
  </si>
  <si>
    <t>EQLEAK_POPCOUNT_SOURCETYPE</t>
  </si>
  <si>
    <t>EQLEAK_POPCOUNT_COUNT</t>
  </si>
  <si>
    <t>EQLEAK_POPCOUNT_CH4_EMISSIONS</t>
  </si>
  <si>
    <t>Emission Source Type</t>
  </si>
  <si>
    <t>Count of each emission source type</t>
  </si>
  <si>
    <t>Annual CH4 emissions (mt CH4) from emission source type</t>
  </si>
  <si>
    <t>Count of emission source</t>
  </si>
  <si>
    <t>flarestacks_info_actions</t>
  </si>
  <si>
    <t>FLARES_COUNT</t>
  </si>
  <si>
    <t>FLARES_CH4_EMISSIONS</t>
  </si>
  <si>
    <t>FLARES_COUNT_ROUTED_BENFUSE</t>
  </si>
  <si>
    <t>FLARES_VOLGAS_ROUTED_BENFUSE</t>
  </si>
  <si>
    <t>FLARES_CH4_REDUCTIONS</t>
  </si>
  <si>
    <t>FLARES_ADDITIONALINFO</t>
  </si>
  <si>
    <t>Actual count of flare stacks</t>
  </si>
  <si>
    <t>Number of flares with all or part of gas flow routed to VRU, fuel, or other beneficial use</t>
  </si>
  <si>
    <t>Combined volume of gas routed to VRU, fuel, or other beneficial use (scf)</t>
  </si>
  <si>
    <t>Count of flare stacks</t>
  </si>
  <si>
    <t>Count of flares</t>
  </si>
  <si>
    <t>Standard cubic feet of gas</t>
  </si>
  <si>
    <t>meters_info</t>
  </si>
  <si>
    <t>METERS_RES_COUNT</t>
  </si>
  <si>
    <t>METERS_RES_CH4_EMISSIONS</t>
  </si>
  <si>
    <t>METERS_CI_COUNT</t>
  </si>
  <si>
    <t>METERS_CI_CH4_EMISSIONS</t>
  </si>
  <si>
    <t>METERS_RES_CH4_REDUCTIONS</t>
  </si>
  <si>
    <t>METERS_CI_CH4_REDUCTIONS</t>
  </si>
  <si>
    <t>METERS_ADDITIONALINFO</t>
  </si>
  <si>
    <t>Actual count of outdoor residential meters</t>
  </si>
  <si>
    <t>Annual CH4 emissions (mt CH4) - Residential Meters</t>
  </si>
  <si>
    <t>Actual count of commercial/industrial meters</t>
  </si>
  <si>
    <t>Annual CH4 emissions (mt CH4) - Commercial/Industrial Meters</t>
  </si>
  <si>
    <t>Emission reductions from voluntary action (mt CH4) - Residential Meters</t>
  </si>
  <si>
    <t>Emission reductions from voluntary action (mt CH4) - Commercial/Industrial Meters</t>
  </si>
  <si>
    <t>Count of meters</t>
  </si>
  <si>
    <t>pneumaticdevices_actions</t>
  </si>
  <si>
    <t>PNEUMD_HIGHCONVERTEDTOLOW_CT</t>
  </si>
  <si>
    <t>PNEUMD_HIGHTOZEROORREMOVED_CT</t>
  </si>
  <si>
    <t>PNEUMD_INTERMTOZEROORREMOVE_CT</t>
  </si>
  <si>
    <t>PNEUMD_LOWTOZEROORREMOVED_CT</t>
  </si>
  <si>
    <t>PNEUMD_OTHERCONTROLMETH_COUNT</t>
  </si>
  <si>
    <t>PNEUMD_OTHERCONTROLMETH_DETS</t>
  </si>
  <si>
    <t>PNEUMD_CH4_REDUCTIONS</t>
  </si>
  <si>
    <t>PNEUMD_ADDITIONALINFO</t>
  </si>
  <si>
    <t>Number of high-bleed controllers converted to low-bleed</t>
  </si>
  <si>
    <t>Number of high-bleed controllers converted to zero emitting or removed from service</t>
  </si>
  <si>
    <t>Number of intermittent-bleed controllers converted to zero emitting or removed from service</t>
  </si>
  <si>
    <t>Number of low-bleed controllers converted to zero emitting or removed from service</t>
  </si>
  <si>
    <t>Number of controllers utilizing other emissions control technique</t>
  </si>
  <si>
    <t>Count of high-bleed controllers</t>
  </si>
  <si>
    <t>Count of intermittent-bleed controllers</t>
  </si>
  <si>
    <t>Count of low-bleed controllers</t>
  </si>
  <si>
    <t>Count of controllers</t>
  </si>
  <si>
    <t>pneumaticdevices_info</t>
  </si>
  <si>
    <t>PNEUMD_CONTROLLER_TYPE</t>
  </si>
  <si>
    <t>PNEUMD_CONTROLLER_COUNT</t>
  </si>
  <si>
    <t>PNEUMD_CONTROLLER_ESTCOUNT</t>
  </si>
  <si>
    <t>PNEUMD_CH4_EMISSIONS</t>
  </si>
  <si>
    <t>PNEUMD_PROC_CONTROLLER_TYPE</t>
  </si>
  <si>
    <t>PNEUMD_PROC_CONTROLLER_COUNT</t>
  </si>
  <si>
    <t>PNEUMD_PROC_CH4_EMISSIONS</t>
  </si>
  <si>
    <t>Controller type</t>
  </si>
  <si>
    <t>Actual count</t>
  </si>
  <si>
    <t>Estimated count</t>
  </si>
  <si>
    <t>Annual CH4 emissions from controller type (mt CH4)</t>
  </si>
  <si>
    <t>Processing Only: Controller type</t>
  </si>
  <si>
    <t>Processing Only: Actual count</t>
  </si>
  <si>
    <t>Processing Only: Annual CH4 emissions from controller type (mt CH4)</t>
  </si>
  <si>
    <t>High-bleed pneumatic controllers; Intermittent-bleed pneumatic controllers; Low-bleed pneumatic controllers</t>
  </si>
  <si>
    <t>pressreliefvalves_actions</t>
  </si>
  <si>
    <t>PRVS_MITIGATION_ACTIONS</t>
  </si>
  <si>
    <t>PRVS_REDUC_METHOD_TYPE</t>
  </si>
  <si>
    <t>PRVS_REDUC_METHOD_DETS</t>
  </si>
  <si>
    <t>pressreliefvalves_info</t>
  </si>
  <si>
    <t>PRVS_PROD_COUNTPRB</t>
  </si>
  <si>
    <t>PRVS_DIST_MILESMAIN</t>
  </si>
  <si>
    <t>PRVS_CH4_EMISSIONS</t>
  </si>
  <si>
    <t>PRVS_CH4_REDUCTIONS</t>
  </si>
  <si>
    <t>PRVS_ADDITIONALINFO</t>
  </si>
  <si>
    <t>Actual count of PRVs (production)</t>
  </si>
  <si>
    <t>Miles of main (distribution)</t>
  </si>
  <si>
    <t>Count of PRVs</t>
  </si>
  <si>
    <t>stationventing_actions</t>
  </si>
  <si>
    <t>STNVENT_MITIGATION_ACTIONS</t>
  </si>
  <si>
    <t>STNVENT_REDUC_METHOD_TYPE</t>
  </si>
  <si>
    <t>STNVENT_REDUC_METHOD_DETS</t>
  </si>
  <si>
    <t>stationventing_altmethod</t>
  </si>
  <si>
    <t>STNVENT_BYEQEVTYPE_TYPE</t>
  </si>
  <si>
    <t>STNVENT_BYEQEVTYPE_COUNT</t>
  </si>
  <si>
    <t>STNVENT_BYEQEVTYPE_CH4_EMIT</t>
  </si>
  <si>
    <t>Equipment or event type</t>
  </si>
  <si>
    <t>Annual CH4 emissions by equipment or event type (mt CH4)</t>
  </si>
  <si>
    <t>stationventing_info</t>
  </si>
  <si>
    <t>STNVENT_STORSTATIONS_COUNT</t>
  </si>
  <si>
    <t>STNVENT_STORSTATIONS_CH4_EMIT</t>
  </si>
  <si>
    <t>STNVENT_LNGSTATIONS_COUNT</t>
  </si>
  <si>
    <t>STNVENT_LNGSTATIONS_CH4_EMIT</t>
  </si>
  <si>
    <t>STNVENT_FLOWMETER_CH4_EMIT</t>
  </si>
  <si>
    <t>STNVENT_CH4_REDUCTIONS</t>
  </si>
  <si>
    <t>STNVENT_ADDITIONALINFO</t>
  </si>
  <si>
    <t>Actual count of storage stations (natural gas)</t>
  </si>
  <si>
    <t>Annual CH4 emissions (mt CH4) from natural gas storage station venting</t>
  </si>
  <si>
    <t>Actual count of LNG storage stations (natural gas)</t>
  </si>
  <si>
    <t>Annual CH4 emissions (mt CH4) from LNG storage stations</t>
  </si>
  <si>
    <t>tanks_tc_actions</t>
  </si>
  <si>
    <t>TANKS_TC_LEAKAGE2FLRCTRL_COUNT</t>
  </si>
  <si>
    <t>TANKS_TC_CH4_REDUCTIONS</t>
  </si>
  <si>
    <t>TANKS_ADDITIONALINFO</t>
  </si>
  <si>
    <t>Storage Tank Venting</t>
  </si>
  <si>
    <t>Number of tanks with compressor scrubber dump valve leakage routed to flare or control device</t>
  </si>
  <si>
    <t>Count of tanks</t>
  </si>
  <si>
    <t>tanks_tc_info</t>
  </si>
  <si>
    <t>TANKS_TC_TANKTYPE</t>
  </si>
  <si>
    <t>TANKS_TC_TANKTYPE_COUNT</t>
  </si>
  <si>
    <t>TANKS_TC_TANKTYPE_CH4_EMIT</t>
  </si>
  <si>
    <t>Type of storage tank / action</t>
  </si>
  <si>
    <t>Count of tanks with this action</t>
  </si>
  <si>
    <t>Annual CH4 emissions (mt CH4) from tanks with this action</t>
  </si>
  <si>
    <t>Storage tank vent stacks with flares attached; Storage tank vent stacks without flares attached; Storage tank vent stacks with dump valve leakage directly to atmosphere; Storage tank vent stacks with flared dump valve leakage; Storage tanks utilizing the alternate calculation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</si>
</sst>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indexed="8"/>
      <name val="Calibri"/>
      <family val="2"/>
      <scheme val="minor"/>
    </font>
    <font>
      <u/>
      <sz val="11"/>
      <color theme="10"/>
      <name val="Calibri"/>
      <family val="2"/>
      <scheme val="minor"/>
    </font>
    <font>
      <b/>
      <sz val="11"/>
      <color theme="0"/>
      <name val="Calibri"/>
      <family val="2"/>
    </font>
    <font>
      <u/>
      <sz val="11"/>
      <color rgb="FF0000FF"/>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0" fillId="0" borderId="6"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 xfId="0" applyBorder="1"/>
    <xf numFmtId="0" fontId="0" fillId="0" borderId="5" xfId="0" applyBorder="1" applyAlignment="1">
      <alignment vertical="top" wrapText="1"/>
    </xf>
    <xf numFmtId="0" fontId="0" fillId="0" borderId="7" xfId="0" applyBorder="1" applyAlignment="1">
      <alignment vertical="top" wrapText="1"/>
    </xf>
    <xf numFmtId="0" fontId="1" fillId="0" borderId="0" xfId="1" applyAlignment="1">
      <alignment vertical="top"/>
    </xf>
    <xf numFmtId="0" fontId="0" fillId="0" borderId="0" xfId="0" applyAlignment="1">
      <alignment vertical="top"/>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0" xfId="0" applyFont="1" applyAlignment="1">
      <alignment vertical="top" wrapText="1"/>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3" fillId="0" borderId="5" xfId="1" applyFont="1" applyBorder="1" applyAlignment="1">
      <alignment vertical="top" wrapText="1"/>
    </xf>
    <xf numFmtId="0" fontId="3" fillId="0" borderId="7" xfId="1" applyFont="1" applyBorder="1" applyAlignment="1">
      <alignment vertical="top" wrapText="1"/>
    </xf>
  </cellXfs>
  <cellStyles count="2">
    <cellStyle name="Hyperlink" xfId="1" builtinId="8"/>
    <cellStyle name="Normal" xfId="0" builtinId="0"/>
  </cellStyles>
  <dxfs count="455">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border diagonalUp="0" diagonalDown="0" outline="0">
        <left style="thin">
          <color indexed="64"/>
        </left>
        <right style="thin">
          <color indexed="64"/>
        </right>
        <top/>
        <bottom/>
      </border>
    </dxf>
    <dxf>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border diagonalUp="0" diagonalDown="0" outline="0">
        <left style="thin">
          <color indexed="64"/>
        </left>
        <right style="thin">
          <color indexed="64"/>
        </right>
        <top/>
        <bottom/>
      </border>
    </dxf>
    <dxf>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border diagonalUp="0" diagonalDown="0" outline="0">
        <left style="thin">
          <color indexed="64"/>
        </left>
        <right style="thin">
          <color indexed="64"/>
        </right>
        <top/>
        <bottom/>
      </border>
    </dxf>
    <dxf>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border diagonalUp="0" diagonalDown="0" outline="0">
        <left style="thin">
          <color indexed="64"/>
        </left>
        <right style="thin">
          <color indexed="64"/>
        </right>
        <top/>
        <bottom/>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none"/>
      </font>
      <alignment horizontal="general" vertical="top" textRotation="0" wrapText="1" indent="0" justifyLastLine="0" shrinkToFit="0" readingOrder="0"/>
      <border diagonalUp="0" diagonalDown="0" outline="0">
        <left style="thin">
          <color indexed="64"/>
        </left>
        <right style="thin">
          <color indexed="64"/>
        </right>
        <top/>
        <bottom/>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border>
        <bottom style="thin">
          <color indexed="64"/>
        </bottom>
      </border>
    </dxf>
    <dxf>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11"/>
        <color rgb="FF0000FF"/>
        <name val="Calibri"/>
        <family val="2"/>
        <scheme val="minor"/>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color auto="1"/>
      </font>
      <fill>
        <patternFill>
          <bgColor theme="4" tint="0.79998168889431442"/>
        </patternFill>
      </fill>
    </dxf>
    <dxf>
      <font>
        <b/>
        <i val="0"/>
        <strike val="0"/>
        <color theme="0"/>
      </font>
      <fill>
        <patternFill>
          <bgColor theme="4"/>
        </patternFill>
      </fill>
    </dxf>
    <dxf>
      <font>
        <color theme="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DataDictionaryTables" defaultPivotStyle="PivotStyleLight16">
    <tableStyle name="DataDictionaryTables" pivot="0" count="3" xr9:uid="{6C422F5B-A03C-4884-9362-20FB100A6ABB}">
      <tableStyleElement type="wholeTable" dxfId="454"/>
      <tableStyleElement type="headerRow" dxfId="453"/>
      <tableStyleElement type="firstRowStripe" dxfId="452"/>
    </tableStyle>
  </tableStyles>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026759-FF9F-42F8-8AD8-874284B9457F}" name="Table_of_Contents" displayName="Table_of_Contents" ref="A1:C48" totalsRowShown="0" headerRowDxfId="451" headerRowBorderDxfId="450" tableBorderDxfId="449" totalsRowBorderDxfId="448">
  <autoFilter ref="A1:C48" xr:uid="{9E026759-FF9F-42F8-8AD8-874284B9457F}"/>
  <tableColumns count="3">
    <tableColumn id="1" xr3:uid="{78D79EDF-0CCA-4BB8-BA16-93150A98C127}" name="Data Export Tab" dataDxfId="447" dataCellStyle="Hyperlink"/>
    <tableColumn id="2" xr3:uid="{832F4A85-C0E5-4F05-B697-8C44D66DAC6D}" name="Relevant Emission Source" dataDxfId="446"/>
    <tableColumn id="3" xr3:uid="{31B87B3F-5348-4009-8D71-D342768589B9}" name="Data Export Tab Contains" dataDxfId="445"/>
  </tableColumns>
  <tableStyleInfo name="DataDictionaryTable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F95993-1319-4C62-9F13-C44994CC0B72}" name="bvent_stacks_by_type" displayName="bvent_stacks_by_type" ref="A1:G12" totalsRowShown="0" headerRowDxfId="359" dataDxfId="358">
  <autoFilter ref="A1:G12" xr:uid="{ADF95993-1319-4C62-9F13-C44994CC0B72}"/>
  <tableColumns count="7">
    <tableColumn id="1" xr3:uid="{910D34BE-38D7-4B29-9B4A-00EB4D9144F3}" name="Data Download Tab" dataDxfId="357"/>
    <tableColumn id="2" xr3:uid="{F6D0536C-356A-43A9-A752-95746B99EBC5}" name="Data Download Column" dataDxfId="356"/>
    <tableColumn id="3" xr3:uid="{F9E0C8C5-E018-436F-B5D2-B41A34B71C26}" name="Reporting Form Tab" dataDxfId="355"/>
    <tableColumn id="4" xr3:uid="{B1D9EBC6-E1AB-407A-BF3E-7EA83DFF7EA3}" name="Reporting Form Table" dataDxfId="354"/>
    <tableColumn id="5" xr3:uid="{F7FF1423-DE33-4A5F-ACD4-B356280697E6}" name="Reporting Form Data Element" dataDxfId="353"/>
    <tableColumn id="6" xr3:uid="{F9213A80-80D7-446F-9FDC-0367F347BABD}" name="Data Type" dataDxfId="352"/>
    <tableColumn id="7" xr3:uid="{C10CBD5C-2769-4BB1-87EF-0C9DDE4FCA13}" name="Data Units" dataDxfId="351"/>
  </tableColumns>
  <tableStyleInfo name="DataDictionaryTable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3AD1AE0-9166-4EE5-AFBF-FCDA60E578F3}" name="bvent_stacks_info" displayName="bvent_stacks_info" ref="A1:G14" totalsRowShown="0" headerRowDxfId="350" dataDxfId="349">
  <autoFilter ref="A1:G14" xr:uid="{33AD1AE0-9166-4EE5-AFBF-FCDA60E578F3}"/>
  <tableColumns count="7">
    <tableColumn id="1" xr3:uid="{0F1E86C1-A42A-495E-8E4E-D349F9BBF29D}" name="Data Download Tab" dataDxfId="348"/>
    <tableColumn id="2" xr3:uid="{2AC4B0CC-E5EC-480B-90C8-3057DB10E98B}" name="Data Download Column" dataDxfId="347"/>
    <tableColumn id="3" xr3:uid="{9FB498B1-78A9-4373-98E0-98892F9E1B66}" name="Reporting Form Tab" dataDxfId="346"/>
    <tableColumn id="4" xr3:uid="{22893162-7924-406F-8743-EA040E654AA8}" name="Reporting Form Table" dataDxfId="345"/>
    <tableColumn id="5" xr3:uid="{49A61B56-4E21-4BB2-9C63-688BD8DD14AF}" name="Reporting Form Data Element" dataDxfId="344"/>
    <tableColumn id="6" xr3:uid="{52E16358-61C8-4311-BDE3-5EAC451D9EBF}" name="Data Type" dataDxfId="343"/>
    <tableColumn id="7" xr3:uid="{678C49F0-9207-49A8-88DD-F1C4FCB438C1}" name="Data Units" dataDxfId="342"/>
  </tableColumns>
  <tableStyleInfo name="DataDictionaryTable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F812536-CFFC-4E0C-8D0C-89439DD3D5F0}" name="combust_subpartc_actions" displayName="combust_subpartc_actions" ref="A1:G10" totalsRowShown="0" headerRowDxfId="341" dataDxfId="340">
  <autoFilter ref="A1:G10" xr:uid="{0F812536-CFFC-4E0C-8D0C-89439DD3D5F0}"/>
  <tableColumns count="7">
    <tableColumn id="1" xr3:uid="{B36CF402-527E-48E9-9D5C-282BD0867A9C}" name="Data Download Tab" dataDxfId="339"/>
    <tableColumn id="2" xr3:uid="{2456DAC1-8660-4429-8993-538E6AB271F6}" name="Data Download Column" dataDxfId="338"/>
    <tableColumn id="3" xr3:uid="{D550618C-9C5E-47AB-9BCB-C5DC2CA3845A}" name="Reporting Form Tab" dataDxfId="337"/>
    <tableColumn id="4" xr3:uid="{813887C8-B62D-408F-82AA-56BF12C67448}" name="Reporting Form Table" dataDxfId="336"/>
    <tableColumn id="5" xr3:uid="{BAA109A8-5FD2-4AA8-AC8E-0A547A5AAB1E}" name="Reporting Form Data Element" dataDxfId="335"/>
    <tableColumn id="6" xr3:uid="{6F0B80F7-B962-4F7E-BA60-6761A98243C1}" name="Data Type" dataDxfId="334"/>
    <tableColumn id="7" xr3:uid="{1D29888D-A80B-4024-9F7D-B6397AD315D6}" name="Data Units" dataDxfId="333"/>
  </tableColumns>
  <tableStyleInfo name="DataDictionaryTable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164D539-902C-471C-AF27-ABB0A50135D1}" name="combust_subpartc_altmeth" displayName="combust_subpartc_altmeth" ref="A1:G12" totalsRowShown="0" headerRowDxfId="332" dataDxfId="331">
  <autoFilter ref="A1:G12" xr:uid="{A164D539-902C-471C-AF27-ABB0A50135D1}"/>
  <tableColumns count="7">
    <tableColumn id="1" xr3:uid="{AAB13624-D260-422C-B6C1-A3521A3DEB64}" name="Data Download Tab" dataDxfId="330"/>
    <tableColumn id="2" xr3:uid="{7E99AC80-8D3E-4ADF-95B7-32EC7998CFAE}" name="Data Download Column" dataDxfId="329"/>
    <tableColumn id="3" xr3:uid="{22C395DF-EDD2-40FB-8804-8C5A9EB56079}" name="Reporting Form Tab" dataDxfId="328"/>
    <tableColumn id="4" xr3:uid="{0C385532-BF6B-4117-8B59-1A535847F0F7}" name="Reporting Form Table" dataDxfId="327"/>
    <tableColumn id="5" xr3:uid="{51EDEB71-413E-4447-A727-213BACDE3689}" name="Reporting Form Data Element" dataDxfId="326"/>
    <tableColumn id="6" xr3:uid="{1165303B-792A-46EA-A8C4-D4A0D47C35A9}" name="Data Type" dataDxfId="325"/>
    <tableColumn id="7" xr3:uid="{1A455F62-1000-4F3B-BFA9-F293DFEFA37A}" name="Data Units" dataDxfId="324"/>
  </tableColumns>
  <tableStyleInfo name="DataDictionaryTable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EDABF59-F194-40BC-92E8-CB0D81CFA2AE}" name="combust_subpartc_info" displayName="combust_subpartc_info" ref="A1:G19" totalsRowShown="0" headerRowDxfId="323" dataDxfId="322">
  <autoFilter ref="A1:G19" xr:uid="{7EDABF59-F194-40BC-92E8-CB0D81CFA2AE}"/>
  <tableColumns count="7">
    <tableColumn id="1" xr3:uid="{58EC1AB8-3792-4EBB-9252-46C7A00358EC}" name="Data Download Tab" dataDxfId="321"/>
    <tableColumn id="2" xr3:uid="{1F8A73E3-9EAC-4DF2-A00A-9438B4EAF92D}" name="Data Download Column" dataDxfId="320"/>
    <tableColumn id="3" xr3:uid="{99A79BC0-5A91-4C45-85AA-F4FFB46F5E32}" name="Reporting Form Tab" dataDxfId="319"/>
    <tableColumn id="4" xr3:uid="{43E1BDD1-3808-46FB-91A6-31337EBFE119}" name="Reporting Form Table" dataDxfId="318"/>
    <tableColumn id="5" xr3:uid="{9565E273-6EB8-480D-89CE-36FD6611BC7C}" name="Reporting Form Data Element" dataDxfId="317"/>
    <tableColumn id="6" xr3:uid="{A1C206B6-D432-48F2-B480-47423413C388}" name="Data Type" dataDxfId="316"/>
    <tableColumn id="7" xr3:uid="{13CA6A6B-CB23-4A53-B273-2A31A27C3BDD}" name="Data Units" dataDxfId="315"/>
  </tableColumns>
  <tableStyleInfo name="DataDictionaryTable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3E2C9E5-DD4E-41A0-A98B-F2636213A24E}" name="combust_units_actions" displayName="combust_units_actions" ref="A1:G11" totalsRowShown="0" headerRowDxfId="314" dataDxfId="313">
  <autoFilter ref="A1:G11" xr:uid="{C3E2C9E5-DD4E-41A0-A98B-F2636213A24E}"/>
  <tableColumns count="7">
    <tableColumn id="1" xr3:uid="{1D6CF913-C3B0-490B-8655-2387D76EED64}" name="Data Download Tab" dataDxfId="312"/>
    <tableColumn id="2" xr3:uid="{53F55DCA-D1C0-4574-A37D-D109A7AA6FFB}" name="Data Download Column" dataDxfId="311"/>
    <tableColumn id="3" xr3:uid="{E724BFB2-5066-431B-B6C6-D92EBBAF6170}" name="Reporting Form Tab" dataDxfId="310"/>
    <tableColumn id="4" xr3:uid="{8641EFD4-0870-411E-B39C-8E1514DF9B7D}" name="Reporting Form Table" dataDxfId="309"/>
    <tableColumn id="5" xr3:uid="{6EB5C124-A61F-4A5E-BC42-7B57BE6C0255}" name="Reporting Form Data Element" dataDxfId="308"/>
    <tableColumn id="6" xr3:uid="{7A449B23-56D1-4B24-B5E2-476E89325BE7}" name="Data Type" dataDxfId="307"/>
    <tableColumn id="7" xr3:uid="{3E380D3D-47EB-4AED-A6B2-2A10C1DA1F93}" name="Data Units" dataDxfId="306"/>
  </tableColumns>
  <tableStyleInfo name="DataDictionaryTable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D1602AC-3EEC-4A29-8D95-5EDD86498A97}" name="combust_units_info" displayName="combust_units_info" ref="A1:G19" totalsRowShown="0" headerRowDxfId="305" dataDxfId="304">
  <autoFilter ref="A1:G19" xr:uid="{1D1602AC-3EEC-4A29-8D95-5EDD86498A97}"/>
  <tableColumns count="7">
    <tableColumn id="1" xr3:uid="{B025484E-F75A-4A5D-980D-FE82980175C2}" name="Data Download Tab" dataDxfId="303"/>
    <tableColumn id="2" xr3:uid="{9983F39A-1B1D-492E-88B7-D50387B68059}" name="Data Download Column" dataDxfId="302"/>
    <tableColumn id="3" xr3:uid="{36E11C5A-48BD-41AB-BE87-5F2FE9D8DF4C}" name="Reporting Form Tab" dataDxfId="301"/>
    <tableColumn id="4" xr3:uid="{326A0325-4855-45E6-BFB3-38F26596F239}" name="Reporting Form Table" dataDxfId="300"/>
    <tableColumn id="5" xr3:uid="{A062C445-5CB7-4C7A-AFF1-FAEBEC016A21}" name="Reporting Form Data Element" dataDxfId="299"/>
    <tableColumn id="6" xr3:uid="{06FD6E27-35DC-4900-8003-F71F9325C170}" name="Data Type" dataDxfId="298"/>
    <tableColumn id="7" xr3:uid="{B1C7990D-2C59-423F-ABF1-8503CBF9051C}" name="Data Units" dataDxfId="297"/>
  </tableColumns>
  <tableStyleInfo name="DataDictionaryTable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ACA0E81-0AD0-4EFB-A4D1-3B1E94453763}" name="compressor_cent_actions" displayName="compressor_cent_actions" ref="A1:G14" totalsRowShown="0" headerRowDxfId="296" dataDxfId="295">
  <autoFilter ref="A1:G14" xr:uid="{4ACA0E81-0AD0-4EFB-A4D1-3B1E94453763}"/>
  <tableColumns count="7">
    <tableColumn id="1" xr3:uid="{41709C43-F86E-4C23-B29F-4857D8315BE0}" name="Data Download Tab" dataDxfId="294"/>
    <tableColumn id="2" xr3:uid="{434E45AD-3521-4B75-B73F-06066403ACE1}" name="Data Download Column" dataDxfId="293"/>
    <tableColumn id="3" xr3:uid="{BD173CA4-82DA-4D93-8A2F-D7D55D13E785}" name="Reporting Form Tab" dataDxfId="292"/>
    <tableColumn id="4" xr3:uid="{100F4167-ECB6-41E2-8DEB-3A0FE4E510C4}" name="Reporting Form Table" dataDxfId="291"/>
    <tableColumn id="5" xr3:uid="{B455F74E-9D6C-4761-BE60-1ABFDC652050}" name="Reporting Form Data Element" dataDxfId="290"/>
    <tableColumn id="6" xr3:uid="{E0D67509-9814-46F1-A2EE-E900D801C9CD}" name="Data Type" dataDxfId="289"/>
    <tableColumn id="7" xr3:uid="{05840B5A-29ED-44B5-B310-A419F8C362EA}" name="Data Units" dataDxfId="288"/>
  </tableColumns>
  <tableStyleInfo name="DataDictionaryTable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E2047DD-F3D5-4012-9E77-75A28FC75ABD}" name="compressor_cent_counts" displayName="compressor_cent_counts" ref="A1:G12" totalsRowShown="0" headerRowDxfId="287" dataDxfId="286">
  <autoFilter ref="A1:G12" xr:uid="{9E2047DD-F3D5-4012-9E77-75A28FC75ABD}"/>
  <tableColumns count="7">
    <tableColumn id="1" xr3:uid="{1F8D4A84-7F50-40AF-B6F3-33A414E5119B}" name="Data Download Tab" dataDxfId="285"/>
    <tableColumn id="2" xr3:uid="{897E461C-E5D4-42B3-B956-4714B3B95616}" name="Data Download Column" dataDxfId="284"/>
    <tableColumn id="3" xr3:uid="{066FBEA7-FD81-48EE-A68E-A635A9585E48}" name="Reporting Form Tab" dataDxfId="283"/>
    <tableColumn id="4" xr3:uid="{4005F282-DBCC-49E0-9638-C7DD4AAD071A}" name="Reporting Form Table" dataDxfId="282"/>
    <tableColumn id="5" xr3:uid="{E8A67306-2BB4-4B3D-98B2-3F613DCB9E3C}" name="Reporting Form Data Element" dataDxfId="281"/>
    <tableColumn id="6" xr3:uid="{15732B16-FEF7-4A7F-82E6-848BC794532E}" name="Data Type" dataDxfId="280"/>
    <tableColumn id="7" xr3:uid="{C59E9FCE-F23F-4883-B614-60BDF2B21E33}" name="Data Units" dataDxfId="279"/>
  </tableColumns>
  <tableStyleInfo name="DataDictionaryTables"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A50BEE3-8844-414C-BDF0-50899D62A9F7}" name="Table20" displayName="Table20" ref="A1:G23" totalsRowShown="0" headerRowDxfId="278" dataDxfId="277">
  <autoFilter ref="A1:G23" xr:uid="{0A50BEE3-8844-414C-BDF0-50899D62A9F7}"/>
  <tableColumns count="7">
    <tableColumn id="1" xr3:uid="{297BFC26-E77F-4B6E-876E-C2902B613115}" name="Data Download Tab" dataDxfId="276"/>
    <tableColumn id="2" xr3:uid="{FFEBDA55-7EBB-4E5F-AB6C-99A7825DB54E}" name="Data Download Column" dataDxfId="275"/>
    <tableColumn id="3" xr3:uid="{8B3E21E9-C3A8-46AC-9B8C-41DC0BA619A9}" name="Reporting Form Tab" dataDxfId="274"/>
    <tableColumn id="4" xr3:uid="{D7649254-39F0-4CC4-892B-CD112B651FFD}" name="Reporting Form Table" dataDxfId="273"/>
    <tableColumn id="5" xr3:uid="{EAA63C20-B1FC-4837-8133-39DDA85ADBE8}" name="Reporting Form Data Element" dataDxfId="272"/>
    <tableColumn id="6" xr3:uid="{50781A31-8EA4-4F70-9AE2-A77971C71AA2}" name="Data Type" dataDxfId="271"/>
    <tableColumn id="7" xr3:uid="{8E8C4ECB-9ACB-42E6-8939-135A8F4A6B13}" name="Data Units" dataDxfId="270"/>
  </tableColumns>
  <tableStyleInfo name="DataDictionaryTabl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1986BF-E1DF-4B4F-A007-D6BACD09A697}" name="DataTypes" displayName="DataTypes" ref="A1:B6" totalsRowShown="0" headerRowDxfId="444" dataDxfId="442" headerRowBorderDxfId="443" tableBorderDxfId="441" totalsRowBorderDxfId="440">
  <autoFilter ref="A1:B6" xr:uid="{A61986BF-E1DF-4B4F-A007-D6BACD09A697}"/>
  <tableColumns count="2">
    <tableColumn id="1" xr3:uid="{083BC590-92C0-4B2E-8D3D-62C98FEAFC8A}" name="Data Type" dataDxfId="439"/>
    <tableColumn id="2" xr3:uid="{315D9A62-E629-456C-8E03-A732AC6FB181}" name="Data Type Description" dataDxfId="438"/>
  </tableColumns>
  <tableStyleInfo name="DataDictionaryTables"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5A569CE-CADA-484D-9533-90DA4FEBDCA8}" name="compressor_recip_actions" displayName="compressor_recip_actions" ref="A1:G14" totalsRowShown="0" headerRowDxfId="269" dataDxfId="268">
  <autoFilter ref="A1:G14" xr:uid="{95A569CE-CADA-484D-9533-90DA4FEBDCA8}"/>
  <tableColumns count="7">
    <tableColumn id="1" xr3:uid="{16E01100-F282-49D1-9CCF-B688508FF7B4}" name="Data Download Tab" dataDxfId="267"/>
    <tableColumn id="2" xr3:uid="{5BAC9DCB-BB8A-4CE9-A9F5-510B561A4789}" name="Data Download Column" dataDxfId="266"/>
    <tableColumn id="3" xr3:uid="{147804AB-E56D-48E2-BE83-F1E3CB95D053}" name="Reporting Form Tab" dataDxfId="265"/>
    <tableColumn id="4" xr3:uid="{0CC5877C-1233-44CB-A9F5-A9C81F0B0A3D}" name="Reporting Form Table" dataDxfId="264"/>
    <tableColumn id="5" xr3:uid="{CC4B67DA-EA64-4C02-9D07-18EBE4724AD7}" name="Reporting Form Data Element" dataDxfId="263"/>
    <tableColumn id="6" xr3:uid="{A40D0A83-0D36-4321-928F-6080F5448496}" name="Data Type" dataDxfId="262"/>
    <tableColumn id="7" xr3:uid="{AFA723AC-4694-45A8-88CC-94C6F3DCF420}" name="Data Units" dataDxfId="261"/>
  </tableColumns>
  <tableStyleInfo name="DataDictionaryTables"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152794C-9EF8-4024-B272-FCA17F98913B}" name="compressor_recip_counts" displayName="compressor_recip_counts" ref="A1:G12" totalsRowShown="0" headerRowDxfId="260" dataDxfId="259">
  <autoFilter ref="A1:G12" xr:uid="{D152794C-9EF8-4024-B272-FCA17F98913B}"/>
  <tableColumns count="7">
    <tableColumn id="1" xr3:uid="{CC8F341C-50FC-434A-807B-BF40B432B23E}" name="Data Download Tab" dataDxfId="258"/>
    <tableColumn id="2" xr3:uid="{625D556D-FCED-43EF-A324-C33A9289D8F4}" name="Data Download Column" dataDxfId="257"/>
    <tableColumn id="3" xr3:uid="{7FE96914-5883-4285-A535-68D61EBD68A4}" name="Reporting Form Tab" dataDxfId="256"/>
    <tableColumn id="4" xr3:uid="{240FA13F-8287-40F3-A7A9-B949EFC310FC}" name="Reporting Form Table" dataDxfId="255"/>
    <tableColumn id="5" xr3:uid="{121C8519-7F1A-407B-AF35-62BD1376151A}" name="Reporting Form Data Element" dataDxfId="254"/>
    <tableColumn id="6" xr3:uid="{10854681-C449-4975-A9BC-0ADA10E5A830}" name="Data Type" dataDxfId="253"/>
    <tableColumn id="7" xr3:uid="{CB521E35-4BF4-4795-B31E-43A6DF3CE5BE}" name="Data Units" dataDxfId="252"/>
  </tableColumns>
  <tableStyleInfo name="DataDictionaryTables"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807AE4-D52F-4281-80AB-4D2D8731C318}" name="compressor_recip_info" displayName="compressor_recip_info" ref="A1:G17" totalsRowShown="0" headerRowDxfId="251" dataDxfId="250">
  <autoFilter ref="A1:G17" xr:uid="{73807AE4-D52F-4281-80AB-4D2D8731C318}"/>
  <tableColumns count="7">
    <tableColumn id="1" xr3:uid="{085D4A8F-F67C-4BCF-ABAF-C67F5232149F}" name="Data Download Tab" dataDxfId="249"/>
    <tableColumn id="2" xr3:uid="{12B51610-04F0-4AB7-B36D-240141A8F3C7}" name="Data Download Column" dataDxfId="248"/>
    <tableColumn id="3" xr3:uid="{153F3FFE-EF18-412C-B625-3C36AEF9FEC4}" name="Reporting Form Tab" dataDxfId="247"/>
    <tableColumn id="4" xr3:uid="{B0506E69-4F42-4918-AC73-9A9CE19E4C60}" name="Reporting Form Table" dataDxfId="246"/>
    <tableColumn id="5" xr3:uid="{AE32686B-626B-4958-82C1-CFEF996CCAAF}" name="Reporting Form Data Element" dataDxfId="245"/>
    <tableColumn id="6" xr3:uid="{CBDEA9B7-A004-4655-AFD8-7B9445BF124A}" name="Data Type" dataDxfId="244"/>
    <tableColumn id="7" xr3:uid="{1CC7603C-1441-493D-8E2A-1BB1C39473BD}" name="Data Units" dataDxfId="243"/>
  </tableColumns>
  <tableStyleInfo name="DataDictionaryTables"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D88870E-A3A6-41DC-BE9B-4C35FE930360}" name="Table24" displayName="Table24" ref="A1:G15" totalsRowShown="0" headerRowDxfId="242" dataDxfId="241">
  <autoFilter ref="A1:G15" xr:uid="{CD88870E-A3A6-41DC-BE9B-4C35FE930360}"/>
  <tableColumns count="7">
    <tableColumn id="1" xr3:uid="{A5C9BDF7-410C-4C23-884B-7382D36C810A}" name="Data Download Tab" dataDxfId="240"/>
    <tableColumn id="2" xr3:uid="{B1EFB10F-4FAE-408E-AAE8-1C64D71F6A4C}" name="Data Download Column" dataDxfId="239"/>
    <tableColumn id="3" xr3:uid="{829A81CC-15F6-4A13-9A53-E6B924D606D8}" name="Reporting Form Tab" dataDxfId="238"/>
    <tableColumn id="4" xr3:uid="{37952F1B-7DF8-46DC-8410-E79DB66CADB5}" name="Reporting Form Table" dataDxfId="237"/>
    <tableColumn id="5" xr3:uid="{E7D9FE0E-DC8F-4B88-ADF6-F99FAF39AE70}" name="Reporting Form Data Element" dataDxfId="236"/>
    <tableColumn id="6" xr3:uid="{CC28C0CE-5314-4E12-BB24-EDA4C2A540EE}" name="Data Type" dataDxfId="235"/>
    <tableColumn id="7" xr3:uid="{3BE2727D-A958-4FEE-97E9-D816C6A71535}" name="Data Units" dataDxfId="234"/>
  </tableColumns>
  <tableStyleInfo name="DataDictionaryTables"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6B84CB1-4290-4BB4-841E-2AD3409B3047}" name="Table25" displayName="Table25" ref="A1:G13" totalsRowShown="0" headerRowDxfId="233" dataDxfId="232">
  <autoFilter ref="A1:G13" xr:uid="{F6B84CB1-4290-4BB4-841E-2AD3409B3047}"/>
  <tableColumns count="7">
    <tableColumn id="1" xr3:uid="{A65554D4-5086-499B-993B-7040997EF5A3}" name="Data Download Tab" dataDxfId="231"/>
    <tableColumn id="2" xr3:uid="{2834571F-760A-4987-9B0C-DE2B5F9C1A33}" name="Data Download Column" dataDxfId="230"/>
    <tableColumn id="3" xr3:uid="{7FE19918-93AC-465E-9679-FC31395C3B89}" name="Reporting Form Tab" dataDxfId="229"/>
    <tableColumn id="4" xr3:uid="{9286FC6F-589F-44F7-A240-6625E52FF75D}" name="Reporting Form Table" dataDxfId="228"/>
    <tableColumn id="5" xr3:uid="{BBAFF16D-B31D-4C1C-81BC-7F22A63612F5}" name="Reporting Form Data Element" dataDxfId="227"/>
    <tableColumn id="6" xr3:uid="{FCE67EEF-4A5E-4AF1-9212-9A588C37E93B}" name="Data Type" dataDxfId="226"/>
    <tableColumn id="7" xr3:uid="{9869B5EB-300D-45EA-92E4-53FAD8BD612C}" name="Data Units" dataDxfId="225"/>
  </tableColumns>
  <tableStyleInfo name="DataDictionaryTables"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923505E-3276-4CA4-B38E-0116C3DE7F11}" name="dehydrator_vents_ghgrp" displayName="dehydrator_vents_ghgrp" ref="A1:G13" totalsRowShown="0" headerRowDxfId="224" dataDxfId="223">
  <autoFilter ref="A1:G13" xr:uid="{0923505E-3276-4CA4-B38E-0116C3DE7F11}"/>
  <tableColumns count="7">
    <tableColumn id="1" xr3:uid="{1E74F8B2-D7C9-4556-A75B-52085DF2BF85}" name="Data Download Tab" dataDxfId="222"/>
    <tableColumn id="2" xr3:uid="{D64DC6AF-EA26-418F-AEB7-9769224630BA}" name="Data Download Column" dataDxfId="221"/>
    <tableColumn id="3" xr3:uid="{C5512469-E1F8-4DA3-B7B1-823F3354B5A7}" name="Reporting Form Tab" dataDxfId="220"/>
    <tableColumn id="4" xr3:uid="{73F75733-BC16-430E-9B0E-CCE8E58CFF04}" name="Reporting Form Table" dataDxfId="219"/>
    <tableColumn id="5" xr3:uid="{5474315B-2291-4C05-9930-4959B67E74F2}" name="Reporting Form Data Element" dataDxfId="218"/>
    <tableColumn id="6" xr3:uid="{55A75FBB-9151-4F16-B73C-E3DE7F9BBD40}" name="Data Type" dataDxfId="217"/>
    <tableColumn id="7" xr3:uid="{C21233E9-512F-42D9-8684-D57A5D82BDB1}" name="Data Units" dataDxfId="216"/>
  </tableColumns>
  <tableStyleInfo name="DataDictionaryTables"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990CEC9-8F25-43EC-98FA-9890FDB865E8}" name="distmainsservices_actions" displayName="distmainsservices_actions" ref="A1:G16" totalsRowShown="0" headerRowDxfId="215" dataDxfId="214">
  <autoFilter ref="A1:G16" xr:uid="{A990CEC9-8F25-43EC-98FA-9890FDB865E8}"/>
  <tableColumns count="7">
    <tableColumn id="1" xr3:uid="{7F1EA3A2-D0FD-4E46-9A9F-8BB63980A14C}" name="Data Download Tab" dataDxfId="213"/>
    <tableColumn id="2" xr3:uid="{9CF66365-5BE9-4A6D-8F85-C30A9B539347}" name="Data Download Column" dataDxfId="212"/>
    <tableColumn id="3" xr3:uid="{90DAAFB4-9D27-431B-943F-AF1C04944453}" name="Reporting Form Tab" dataDxfId="211"/>
    <tableColumn id="4" xr3:uid="{FFE1DB37-3DAB-43E4-AA1B-20CFA6BA24FE}" name="Reporting Form Table" dataDxfId="210"/>
    <tableColumn id="5" xr3:uid="{694DCAE1-C426-4E06-A7FD-83E80061D183}" name="Reporting Form Data Element" dataDxfId="209"/>
    <tableColumn id="6" xr3:uid="{D12E8BBB-244A-4275-BE8F-91BB99DDCCA3}" name="Data Type" dataDxfId="208"/>
    <tableColumn id="7" xr3:uid="{E30C9EE5-DA8B-40EE-8308-9FA4294CC375}" name="Data Units" dataDxfId="207"/>
  </tableColumns>
  <tableStyleInfo name="DataDictionaryTables"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F1108A1-402C-4599-87F1-3E4146D9E045}" name="distmainsservices_info" displayName="distmainsservices_info" ref="A1:G15" totalsRowShown="0" headerRowDxfId="206" dataDxfId="205">
  <autoFilter ref="A1:G15" xr:uid="{4F1108A1-402C-4599-87F1-3E4146D9E045}"/>
  <tableColumns count="7">
    <tableColumn id="1" xr3:uid="{A0CF27F6-BBD2-41E1-8E02-A67DCF6668A6}" name="Data Download Tab" dataDxfId="204"/>
    <tableColumn id="2" xr3:uid="{E1BB3EF2-4D7B-40A3-8696-E37A959BF519}" name="Data Download Column" dataDxfId="203"/>
    <tableColumn id="3" xr3:uid="{145790B8-36B3-4CE3-9263-9577DEB0603D}" name="Reporting Form Tab" dataDxfId="202"/>
    <tableColumn id="4" xr3:uid="{CA3B17FF-C537-4280-824E-B3700AB00A8F}" name="Reporting Form Table" dataDxfId="201"/>
    <tableColumn id="5" xr3:uid="{89F4010F-DFD5-4D88-A218-59DD12C808B5}" name="Reporting Form Data Element" dataDxfId="200"/>
    <tableColumn id="6" xr3:uid="{0599C25D-C8A8-4FC7-8E0B-60039C3B886B}" name="Data Type" dataDxfId="199"/>
    <tableColumn id="7" xr3:uid="{FD19DC58-1EDE-44CF-A0CD-F06DA818DBC9}" name="Data Units" dataDxfId="198"/>
  </tableColumns>
  <tableStyleInfo name="DataDictionaryTables"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A80B52E-7B2C-45C5-80ED-FBB8BE5D4694}" name="equipleaks_dist_actions" displayName="equipleaks_dist_actions" ref="A1:G19" totalsRowShown="0" headerRowDxfId="197" dataDxfId="196">
  <autoFilter ref="A1:G19" xr:uid="{DA80B52E-7B2C-45C5-80ED-FBB8BE5D4694}"/>
  <tableColumns count="7">
    <tableColumn id="1" xr3:uid="{D2B5849B-95CC-4A6E-A868-F7EBEA8050B1}" name="Data Download Tab" dataDxfId="195"/>
    <tableColumn id="2" xr3:uid="{B6509F8B-E8FF-43C4-8DF0-6DA92EA06317}" name="Data Download Column" dataDxfId="194"/>
    <tableColumn id="3" xr3:uid="{57170119-01F1-4361-9468-616173788E5B}" name="Reporting Form Tab" dataDxfId="193"/>
    <tableColumn id="4" xr3:uid="{D6EFA4AF-7A58-4CC6-8CCB-6E1A9E546961}" name="Reporting Form Table" dataDxfId="192"/>
    <tableColumn id="5" xr3:uid="{C472A69C-5BE7-4B89-AF62-1030A086EF17}" name="Reporting Form Data Element" dataDxfId="191"/>
    <tableColumn id="6" xr3:uid="{C0AF26CF-ADC3-4D49-ADE7-8783FC208E4F}" name="Data Type" dataDxfId="190"/>
    <tableColumn id="7" xr3:uid="{17CFFE1A-68BB-471C-9B46-47E921A91F90}" name="Data Units" dataDxfId="189"/>
  </tableColumns>
  <tableStyleInfo name="DataDictionaryTables"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46A8D20-C375-4B1C-AF16-8D9FA163EC63}" name="equipleaks_dist_bgmr_info" displayName="equipleaks_dist_bgmr_info" ref="A1:G13" totalsRowShown="0" headerRowDxfId="188" dataDxfId="187">
  <autoFilter ref="A1:G13" xr:uid="{D46A8D20-C375-4B1C-AF16-8D9FA163EC63}"/>
  <tableColumns count="7">
    <tableColumn id="1" xr3:uid="{44DA0ECE-4CD6-4093-8D93-BFF9583C527B}" name="Data Download Tab" dataDxfId="186"/>
    <tableColumn id="2" xr3:uid="{F79A439E-DB23-4E3D-8B8C-26AFB676F6F1}" name="Data Download Column" dataDxfId="185"/>
    <tableColumn id="3" xr3:uid="{EC0DD11B-93DD-444F-AD77-D20BE1CF4AE7}" name="Reporting Form Tab" dataDxfId="184"/>
    <tableColumn id="4" xr3:uid="{319F44A1-ED83-4AA7-9105-E22F377A6901}" name="Reporting Form Table" dataDxfId="183"/>
    <tableColumn id="5" xr3:uid="{E2A214A6-17A9-4129-A20A-EA5D4E170ABE}" name="Reporting Form Data Element" dataDxfId="182"/>
    <tableColumn id="6" xr3:uid="{81B008B4-BA66-469A-A035-1C6D3F81B087}" name="Data Type" dataDxfId="181"/>
    <tableColumn id="7" xr3:uid="{DB084EB8-AD4B-4C03-A6D7-406AA4D9D739}" name="Data Units" dataDxfId="180"/>
  </tableColumns>
  <tableStyleInfo name="DataDictionaryTabl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A6CC470-60CF-4CE2-A439-F74C9FE8A60F}" name="facility_info" displayName="facility_info" ref="A1:G11" totalsRowShown="0" headerRowDxfId="437" dataDxfId="435" headerRowBorderDxfId="436" tableBorderDxfId="434" totalsRowBorderDxfId="433">
  <autoFilter ref="A1:G11" xr:uid="{7A6CC470-60CF-4CE2-A439-F74C9FE8A60F}"/>
  <tableColumns count="7">
    <tableColumn id="1" xr3:uid="{D7A7606F-5CE3-4FDF-9223-419300057402}" name="Data Download Tab" dataDxfId="432"/>
    <tableColumn id="2" xr3:uid="{30B421B7-0BB3-41BC-B0BC-2B159CCB8204}" name="Data Download Column" dataDxfId="431"/>
    <tableColumn id="3" xr3:uid="{337A06BD-3934-43D9-A09E-25BF78EBEADE}" name="Reporting Form Tab" dataDxfId="430"/>
    <tableColumn id="4" xr3:uid="{0087F8B9-EBD0-4300-92AA-B5B8BB90510A}" name="Reporting Form Table" dataDxfId="429"/>
    <tableColumn id="5" xr3:uid="{C5ED8854-649E-47A8-9174-547FE7FBB383}" name="Reporting Form Data Element" dataDxfId="428"/>
    <tableColumn id="6" xr3:uid="{53A98A0F-E001-4A51-A2E0-06A5B97ABD1A}" name="Data Type" dataDxfId="427"/>
    <tableColumn id="7" xr3:uid="{933D9D38-D406-4F16-BCEB-7C2485DFFD16}" name="Data Units" dataDxfId="426"/>
  </tableColumns>
  <tableStyleInfo name="DataDictionaryTables"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94D6486-6F9D-4E8E-AB92-795A62D24B3B}" name="equipleaks_dist_bgtd_info" displayName="equipleaks_dist_bgtd_info" ref="A1:G13" totalsRowShown="0" headerRowDxfId="179" dataDxfId="178">
  <autoFilter ref="A1:G13" xr:uid="{D94D6486-6F9D-4E8E-AB92-795A62D24B3B}"/>
  <tableColumns count="7">
    <tableColumn id="1" xr3:uid="{7DB2D764-A299-4A95-BC40-C971584C5387}" name="Data Download Tab" dataDxfId="177"/>
    <tableColumn id="2" xr3:uid="{3992D3A6-2859-45EA-B6B5-6CD0B566D195}" name="Data Download Column" dataDxfId="176"/>
    <tableColumn id="3" xr3:uid="{C999E8DB-FDEA-490B-BE82-349B0C507E77}" name="Reporting Form Tab" dataDxfId="175"/>
    <tableColumn id="4" xr3:uid="{0B0270AF-BA17-49AD-BC55-E8E868E4EE7E}" name="Reporting Form Table" dataDxfId="174"/>
    <tableColumn id="5" xr3:uid="{BC8EBC14-F158-46DE-AB07-B8F721AC0AB3}" name="Reporting Form Data Element" dataDxfId="173"/>
    <tableColumn id="6" xr3:uid="{F728F1A3-9429-415B-A044-702B807ABCE3}" name="Data Type" dataDxfId="172"/>
    <tableColumn id="7" xr3:uid="{54E36502-2767-43AD-A848-E81277996D85}" name="Data Units" dataDxfId="171"/>
  </tableColumns>
  <tableStyleInfo name="DataDictionaryTables"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C4401159-DD8A-4C32-A841-02EFD8D3F123}" name="equipleaks_dist_info" displayName="equipleaks_dist_info" ref="A1:G24" totalsRowShown="0" headerRowDxfId="170" dataDxfId="169">
  <autoFilter ref="A1:G24" xr:uid="{C4401159-DD8A-4C32-A841-02EFD8D3F123}"/>
  <tableColumns count="7">
    <tableColumn id="1" xr3:uid="{6E6DBE78-0331-4191-81AD-E295D13B26D9}" name="Data Download Tab" dataDxfId="168"/>
    <tableColumn id="2" xr3:uid="{C521822A-950C-4459-974E-73351DC6F841}" name="Data Download Column" dataDxfId="167"/>
    <tableColumn id="3" xr3:uid="{1FD414DD-CAAB-4F9A-B909-B1217B7350E0}" name="Reporting Form Tab" dataDxfId="166"/>
    <tableColumn id="4" xr3:uid="{15B120CC-D904-4E0A-947F-A66FD5F3B9F2}" name="Reporting Form Table" dataDxfId="165"/>
    <tableColumn id="5" xr3:uid="{1A0696CF-E467-4B38-A04F-0A8D864E6FCC}" name="Reporting Form Data Element" dataDxfId="164"/>
    <tableColumn id="6" xr3:uid="{C79CCAAB-9BEC-4E67-9264-DE5B247706E2}" name="Data Type" dataDxfId="163"/>
    <tableColumn id="7" xr3:uid="{B7822602-CC95-4493-B223-54958E0D1FAA}" name="Data Units" dataDxfId="162"/>
  </tableColumns>
  <tableStyleInfo name="DataDictionaryTables"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47A470A-0CBB-49AE-9CC9-0813DB1F0587}" name="equipleaks_pipe_actions" displayName="equipleaks_pipe_actions" ref="A1:G12" totalsRowShown="0" headerRowDxfId="161" dataDxfId="160">
  <autoFilter ref="A1:G12" xr:uid="{D47A470A-0CBB-49AE-9CC9-0813DB1F0587}"/>
  <tableColumns count="7">
    <tableColumn id="1" xr3:uid="{AF1699D2-D147-4507-9C91-D18D4913624C}" name="Data Download Tab" dataDxfId="159"/>
    <tableColumn id="2" xr3:uid="{94452A09-D701-43EA-8130-989B682D85AC}" name="Data Download Column" dataDxfId="158"/>
    <tableColumn id="3" xr3:uid="{504573A8-B66F-408C-9A51-FDB92AE47C30}" name="Reporting Form Tab" dataDxfId="157"/>
    <tableColumn id="4" xr3:uid="{3894D687-6754-4007-B468-50178F45D783}" name="Reporting Form Table" dataDxfId="156"/>
    <tableColumn id="5" xr3:uid="{9A5E1765-DBF2-4D1A-867F-B51E77AC8AED}" name="Reporting Form Data Element" dataDxfId="155"/>
    <tableColumn id="6" xr3:uid="{A8D0E052-E1A2-4742-A167-487EDA487D11}" name="Data Type" dataDxfId="154"/>
    <tableColumn id="7" xr3:uid="{42528ED3-4C8B-4C51-A0C2-E3007AAA8448}" name="Data Units" dataDxfId="153"/>
  </tableColumns>
  <tableStyleInfo name="DataDictionaryTables"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4AA5175-C1FB-4392-A018-43F0F74B706F}" name="equipleaks_pipe_details" displayName="equipleaks_pipe_details" ref="A1:G12" totalsRowShown="0" headerRowDxfId="152" dataDxfId="151">
  <autoFilter ref="A1:G12" xr:uid="{44AA5175-C1FB-4392-A018-43F0F74B706F}"/>
  <tableColumns count="7">
    <tableColumn id="1" xr3:uid="{2C5D7C14-0A42-4C8A-BE4B-D629F1BDE8D3}" name="Data Download Tab" dataDxfId="150"/>
    <tableColumn id="2" xr3:uid="{745AC512-0DE8-4137-93B7-2530C307B481}" name="Data Download Column" dataDxfId="149"/>
    <tableColumn id="3" xr3:uid="{BEA0E984-71D6-402A-B1A0-BBBF25957CA2}" name="Reporting Form Tab" dataDxfId="148"/>
    <tableColumn id="4" xr3:uid="{AFCE6195-33C0-47BC-BBDC-C2617D7CA193}" name="Reporting Form Table" dataDxfId="147"/>
    <tableColumn id="5" xr3:uid="{61C42085-FB0C-4ADC-8B35-38874B8AD84E}" name="Reporting Form Data Element" dataDxfId="146"/>
    <tableColumn id="6" xr3:uid="{9CC7550E-2E87-4B24-9CCB-C8BF656B569B}" name="Data Type" dataDxfId="145"/>
    <tableColumn id="7" xr3:uid="{4D5F7793-E09A-48B1-9CBD-9F7387887EC6}" name="Data Units" dataDxfId="144"/>
  </tableColumns>
  <tableStyleInfo name="DataDictionaryTables"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740DF20-A63B-42DD-A856-53AACE25EB54}" name="equipleaks_pipe_info" displayName="equipleaks_pipe_info" ref="A1:G11" totalsRowShown="0" headerRowDxfId="143" dataDxfId="142">
  <autoFilter ref="A1:G11" xr:uid="{5740DF20-A63B-42DD-A856-53AACE25EB54}"/>
  <tableColumns count="7">
    <tableColumn id="1" xr3:uid="{6418C989-E4B3-44BD-8A12-A1B24BC33ACC}" name="Data Download Tab" dataDxfId="141"/>
    <tableColumn id="2" xr3:uid="{772982D3-EE24-4409-8B97-687E9AD7404A}" name="Data Download Column" dataDxfId="140"/>
    <tableColumn id="3" xr3:uid="{4D42877C-ADAB-4B4F-82B9-E66AB3374111}" name="Reporting Form Tab" dataDxfId="139"/>
    <tableColumn id="4" xr3:uid="{C45EDEF2-26F7-4560-BFCE-3D2E0BEC587B}" name="Reporting Form Table" dataDxfId="138"/>
    <tableColumn id="5" xr3:uid="{37AC8E52-DAD8-481A-B5B0-BF7B42FB8AA1}" name="Reporting Form Data Element" dataDxfId="137"/>
    <tableColumn id="6" xr3:uid="{D379BC42-6F44-4042-B814-7DDC6A56BCB4}" name="Data Type" dataDxfId="136"/>
    <tableColumn id="7" xr3:uid="{36192CDF-3887-4F94-9051-C4A1B1FC5D7E}" name="Data Units" dataDxfId="135"/>
  </tableColumns>
  <tableStyleInfo name="DataDictionaryTables"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C333AE5-6AC5-4694-9720-5723AC7515F8}" name="equipmentleaks_actions" displayName="equipmentleaks_actions" ref="A1:G10" totalsRowShown="0" headerRowDxfId="134" dataDxfId="133">
  <autoFilter ref="A1:G10" xr:uid="{BC333AE5-6AC5-4694-9720-5723AC7515F8}"/>
  <tableColumns count="7">
    <tableColumn id="1" xr3:uid="{18F02925-440A-45F0-9D69-779FF06A3E2A}" name="Data Download Tab" dataDxfId="132"/>
    <tableColumn id="2" xr3:uid="{EC748003-530C-4ABB-AE60-0694C19DAC98}" name="Data Download Column" dataDxfId="131"/>
    <tableColumn id="3" xr3:uid="{3CA6FD0F-BC6A-4F3D-BF45-C813CB69B697}" name="Reporting Form Tab" dataDxfId="130"/>
    <tableColumn id="4" xr3:uid="{6698FC88-2036-4C94-B3B8-8CDB295D28C9}" name="Reporting Form Table" dataDxfId="129"/>
    <tableColumn id="5" xr3:uid="{3002B7CB-BBE2-407E-B76B-1D49DCC4F12C}" name="Reporting Form Data Element" dataDxfId="128"/>
    <tableColumn id="6" xr3:uid="{F581DB24-6704-45AA-B2F1-439BE48080A4}" name="Data Type" dataDxfId="127"/>
    <tableColumn id="7" xr3:uid="{0AD6F61A-5201-42FA-B22F-5E2883D03EFD}" name="Data Units" dataDxfId="126"/>
  </tableColumns>
  <tableStyleInfo name="DataDictionaryTables"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5A81890F-52CD-44B7-B96B-DE647E229059}" name="equipmentleaks_ef" displayName="equipmentleaks_ef" ref="A1:G14" totalsRowShown="0" headerRowDxfId="125" dataDxfId="124">
  <autoFilter ref="A1:G14" xr:uid="{5A81890F-52CD-44B7-B96B-DE647E229059}"/>
  <tableColumns count="7">
    <tableColumn id="1" xr3:uid="{D9DB2136-71F1-48D2-8B38-49B121B92A88}" name="Data Download Tab" dataDxfId="123"/>
    <tableColumn id="2" xr3:uid="{BD6BCF85-7EEC-4EB4-BD46-25881EC4758D}" name="Data Download Column" dataDxfId="122"/>
    <tableColumn id="3" xr3:uid="{38388A69-CA4B-4730-A396-4159301B132F}" name="Reporting Form Tab" dataDxfId="121"/>
    <tableColumn id="4" xr3:uid="{479A8791-D639-41A0-A4A0-465CFA6C6CBF}" name="Reporting Form Table" dataDxfId="120"/>
    <tableColumn id="5" xr3:uid="{3DBB4712-75CD-42EB-85A7-8D7524BE4C81}" name="Reporting Form Data Element" dataDxfId="119"/>
    <tableColumn id="6" xr3:uid="{DC765D26-906A-4926-93EE-36639A439F8C}" name="Data Type" dataDxfId="118"/>
    <tableColumn id="7" xr3:uid="{13B64854-CACC-4AC7-81C6-C8FB08527BA8}" name="Data Units" dataDxfId="117"/>
  </tableColumns>
  <tableStyleInfo name="DataDictionaryTables"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820E2C84-38EE-4FF9-9FEC-A40C33B041C4}" name="equipmentleaks_info" displayName="equipmentleaks_info" ref="A1:G19" totalsRowShown="0" headerRowDxfId="116" dataDxfId="115">
  <autoFilter ref="A1:G19" xr:uid="{820E2C84-38EE-4FF9-9FEC-A40C33B041C4}"/>
  <tableColumns count="7">
    <tableColumn id="1" xr3:uid="{B07C6F13-181A-43A0-AB5A-4C07E3A86295}" name="Data Download Tab" dataDxfId="114"/>
    <tableColumn id="2" xr3:uid="{9DF7740B-B0CF-4FD4-A5DD-549B26E2097A}" name="Data Download Column" dataDxfId="113"/>
    <tableColumn id="3" xr3:uid="{D57B9109-27D4-4A52-8B19-42B1DCDD0569}" name="Reporting Form Tab" dataDxfId="112"/>
    <tableColumn id="4" xr3:uid="{40C70132-E337-4955-A5B5-0D96EFD2F10A}" name="Reporting Form Table" dataDxfId="111"/>
    <tableColumn id="5" xr3:uid="{A0821ED5-4E47-42FC-99C2-F0819F70897B}" name="Reporting Form Data Element" dataDxfId="110"/>
    <tableColumn id="6" xr3:uid="{D1A07CF7-1E81-405E-B7DC-E828474270D2}" name="Data Type" dataDxfId="109"/>
    <tableColumn id="7" xr3:uid="{E2544587-ADAE-4566-9C14-EF89B771382E}" name="Data Units" dataDxfId="108"/>
  </tableColumns>
  <tableStyleInfo name="DataDictionaryTables"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A07FCF0F-88F8-48FC-9ACD-0D7303A8C5E5}" name="equipmentleaks_popcount" displayName="equipmentleaks_popcount" ref="A1:G12" totalsRowShown="0" headerRowDxfId="107" dataDxfId="106">
  <autoFilter ref="A1:G12" xr:uid="{A07FCF0F-88F8-48FC-9ACD-0D7303A8C5E5}"/>
  <tableColumns count="7">
    <tableColumn id="1" xr3:uid="{FAE7C960-B935-4C46-8324-F8DE4AFA8040}" name="Data Download Tab" dataDxfId="105"/>
    <tableColumn id="2" xr3:uid="{0CA90E33-8431-403F-8836-2AB28C76AB65}" name="Data Download Column" dataDxfId="104"/>
    <tableColumn id="3" xr3:uid="{E902CCCD-1731-4822-A897-E89631276BCF}" name="Reporting Form Tab" dataDxfId="103"/>
    <tableColumn id="4" xr3:uid="{AF7520D7-CA97-461C-B507-8857C53C5467}" name="Reporting Form Table" dataDxfId="102"/>
    <tableColumn id="5" xr3:uid="{23A544F8-4EFD-463D-95D4-0644D31A7CEA}" name="Reporting Form Data Element" dataDxfId="101"/>
    <tableColumn id="6" xr3:uid="{FD8EDF38-D5ED-4C21-BC7B-F0D55CFC5DA2}" name="Data Type" dataDxfId="100"/>
    <tableColumn id="7" xr3:uid="{80210330-EA61-4172-B06C-E9DCAF620A44}" name="Data Units" dataDxfId="99"/>
  </tableColumns>
  <tableStyleInfo name="DataDictionaryTables"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B471AF0-AD5E-49F7-B279-A1E2662796F0}" name="flarestacks_info_actions" displayName="flarestacks_info_actions" ref="A1:G15" totalsRowShown="0" headerRowDxfId="98" dataDxfId="97">
  <autoFilter ref="A1:G15" xr:uid="{9B471AF0-AD5E-49F7-B279-A1E2662796F0}"/>
  <tableColumns count="7">
    <tableColumn id="1" xr3:uid="{011E8351-7F52-458D-8908-0C63B0AF5B97}" name="Data Download Tab" dataDxfId="96"/>
    <tableColumn id="2" xr3:uid="{EE665056-CE79-4B2D-BD99-3201ACD21CBB}" name="Data Download Column" dataDxfId="95"/>
    <tableColumn id="3" xr3:uid="{6F3E4A1A-AE1B-4A39-872F-0618DD96A1F2}" name="Reporting Form Tab" dataDxfId="94"/>
    <tableColumn id="4" xr3:uid="{E45F1FD8-9FC3-4384-BB2D-32C030687D5C}" name="Reporting Form Table" dataDxfId="93"/>
    <tableColumn id="5" xr3:uid="{4623F793-52E6-473C-A302-0D8727A51534}" name="Reporting Form Data Element" dataDxfId="92"/>
    <tableColumn id="6" xr3:uid="{9F288433-DB65-47F7-BFAA-2B1A7D644F38}" name="Data Type" dataDxfId="91"/>
    <tableColumn id="7" xr3:uid="{21220C24-6137-4247-99DB-DC3D2374A38A}" name="Data Units" dataDxfId="90"/>
  </tableColumns>
  <tableStyleInfo name="DataDictionaryTabl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C51F3F5-EB1A-44AC-BFB1-257A22BC112F}" name="submission_info" displayName="submission_info" ref="A1:G9" totalsRowShown="0" headerRowDxfId="425" dataDxfId="423" headerRowBorderDxfId="424" tableBorderDxfId="422" totalsRowBorderDxfId="421">
  <autoFilter ref="A1:G9" xr:uid="{CC51F3F5-EB1A-44AC-BFB1-257A22BC112F}"/>
  <tableColumns count="7">
    <tableColumn id="1" xr3:uid="{A2295217-C587-4715-B1CF-82043F41EFCB}" name="Data Download Tab" dataDxfId="420"/>
    <tableColumn id="2" xr3:uid="{9BFDAF2D-9378-4325-85A7-FDDB97EA2BD7}" name="Data Download Column" dataDxfId="419"/>
    <tableColumn id="3" xr3:uid="{61A5BAB8-F8BD-4366-9198-D8A0DE845985}" name="Reporting Form Tab" dataDxfId="418"/>
    <tableColumn id="4" xr3:uid="{6BE0C8EF-C563-4610-B457-EAD794A26BE2}" name="Reporting Form Table" dataDxfId="417"/>
    <tableColumn id="5" xr3:uid="{9BD51D99-700C-436B-9B38-B7FCFABD9AB3}" name="Reporting Form Data Element" dataDxfId="416"/>
    <tableColumn id="6" xr3:uid="{BE9997DA-02AF-47E6-8485-FE71BBA6238A}" name="Data Type" dataDxfId="415"/>
    <tableColumn id="7" xr3:uid="{FB8C4F88-6D71-4EF4-A579-C9B4B125FF7E}" name="Data Units" dataDxfId="414"/>
  </tableColumns>
  <tableStyleInfo name="DataDictionaryTables"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46E4FF7F-84CA-4442-85C9-22F90DF586FF}" name="meters_info" displayName="meters_info" ref="A1:G16" totalsRowShown="0" headerRowDxfId="89" dataDxfId="88">
  <autoFilter ref="A1:G16" xr:uid="{46E4FF7F-84CA-4442-85C9-22F90DF586FF}"/>
  <tableColumns count="7">
    <tableColumn id="1" xr3:uid="{A5D467C1-DEBC-4778-A76C-1F2AB8E5F2D8}" name="Data Download Tab" dataDxfId="87"/>
    <tableColumn id="2" xr3:uid="{682CAA92-F039-4C0D-B4B2-1C7D8D2C4C53}" name="Data Download Column" dataDxfId="86"/>
    <tableColumn id="3" xr3:uid="{D1F9D2DC-F689-41FC-B4AD-3EF718C3CB4E}" name="Reporting Form Tab" dataDxfId="85"/>
    <tableColumn id="4" xr3:uid="{99DA1167-7EDE-4EF1-B93C-72EA23D68A2B}" name="Reporting Form Table" dataDxfId="84"/>
    <tableColumn id="5" xr3:uid="{0B059250-64CC-45D6-A757-13E1B98D4443}" name="Reporting Form Data Element" dataDxfId="83"/>
    <tableColumn id="6" xr3:uid="{9ADC47A1-ADE4-4CBA-AFCE-89C10024D78A}" name="Data Type" dataDxfId="82"/>
    <tableColumn id="7" xr3:uid="{87190B8A-69E0-425E-8DF3-0D8FF6F90E37}" name="Data Units" dataDxfId="81"/>
  </tableColumns>
  <tableStyleInfo name="DataDictionaryTables"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8BE4B18D-0B57-4EE4-ADD0-3A4700FF72AC}" name="pneumaticdevices_actions" displayName="pneumaticdevices_actions" ref="A1:G17" totalsRowShown="0" headerRowDxfId="80" dataDxfId="79">
  <autoFilter ref="A1:G17" xr:uid="{8BE4B18D-0B57-4EE4-ADD0-3A4700FF72AC}"/>
  <tableColumns count="7">
    <tableColumn id="1" xr3:uid="{F0E6018A-19FB-4872-8456-01D404BD8A61}" name="Data Download Tab" dataDxfId="78"/>
    <tableColumn id="2" xr3:uid="{4734FCBC-8DF0-4E77-A8E7-BDCB98BE3DA8}" name="Data Download Column" dataDxfId="77"/>
    <tableColumn id="3" xr3:uid="{50D9CDB2-252B-4D10-A21B-4B803D9B8761}" name="Reporting Form Tab" dataDxfId="76"/>
    <tableColumn id="4" xr3:uid="{A7C2988B-7E84-47FF-9795-E7EB105E2402}" name="Reporting Form Table" dataDxfId="75"/>
    <tableColumn id="5" xr3:uid="{25159005-77E0-46BB-A1E5-79779823084C}" name="Reporting Form Data Element" dataDxfId="74"/>
    <tableColumn id="6" xr3:uid="{4F6A6545-FB5B-47DC-8D82-3D3A1049513D}" name="Data Type" dataDxfId="73"/>
    <tableColumn id="7" xr3:uid="{0506092B-B592-4A44-80BD-B503B7D1F1C4}" name="Data Units" dataDxfId="72"/>
  </tableColumns>
  <tableStyleInfo name="DataDictionaryTables"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3219FBBA-81D4-49C1-AF7C-304BCA925D96}" name="pneumaticdevices_info" displayName="pneumaticdevices_info" ref="A1:G16" totalsRowShown="0" headerRowDxfId="71" dataDxfId="70">
  <autoFilter ref="A1:G16" xr:uid="{3219FBBA-81D4-49C1-AF7C-304BCA925D96}"/>
  <tableColumns count="7">
    <tableColumn id="1" xr3:uid="{19CA6C01-D855-44A9-B20C-E49E07519207}" name="Data Download Tab" dataDxfId="69"/>
    <tableColumn id="2" xr3:uid="{E19AE1EC-D1B5-44A9-8CC4-2696E1616EDA}" name="Data Download Column" dataDxfId="68"/>
    <tableColumn id="3" xr3:uid="{48D6492C-AF90-4577-B5A7-B525128E7705}" name="Reporting Form Tab" dataDxfId="67"/>
    <tableColumn id="4" xr3:uid="{A1088610-17B7-4C6E-8EE0-1E8547B55CB1}" name="Reporting Form Table" dataDxfId="66"/>
    <tableColumn id="5" xr3:uid="{A2140996-8EA7-4651-83DD-90848167A43A}" name="Reporting Form Data Element" dataDxfId="65"/>
    <tableColumn id="6" xr3:uid="{E59D417C-B171-4E3A-BF19-EB8101D105FA}" name="Data Type" dataDxfId="64"/>
    <tableColumn id="7" xr3:uid="{CB1F065A-C998-4C05-8E28-474FCF7573B7}" name="Data Units" dataDxfId="63"/>
  </tableColumns>
  <tableStyleInfo name="DataDictionaryTables"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960845AE-B32E-49BB-898B-B57B54F5DF1C}" name="pressreliefvalves_actions" displayName="pressreliefvalves_actions" ref="A1:G12" totalsRowShown="0" headerRowDxfId="62" dataDxfId="61">
  <autoFilter ref="A1:G12" xr:uid="{960845AE-B32E-49BB-898B-B57B54F5DF1C}"/>
  <tableColumns count="7">
    <tableColumn id="1" xr3:uid="{E87EC75E-ADDF-4F39-AD94-B90A0C70EFEB}" name="Data Download Tab" dataDxfId="60"/>
    <tableColumn id="2" xr3:uid="{E70C1950-DB47-4472-A434-4F77EB179ECD}" name="Data Download Column" dataDxfId="59"/>
    <tableColumn id="3" xr3:uid="{B0188FE2-9DF5-44D6-8BF7-27CE3D99E805}" name="Reporting Form Tab" dataDxfId="58"/>
    <tableColumn id="4" xr3:uid="{43B388FE-69ED-4172-853F-C17511845624}" name="Reporting Form Table" dataDxfId="57"/>
    <tableColumn id="5" xr3:uid="{CE7F1FC7-7A10-46C2-9172-CC285765FFCB}" name="Reporting Form Data Element" dataDxfId="56"/>
    <tableColumn id="6" xr3:uid="{B950F35F-E707-45E5-9792-D000928AB11A}" name="Data Type" dataDxfId="55"/>
    <tableColumn id="7" xr3:uid="{7DCDEF73-F609-47CE-AA5D-9C7DF7CD5FA5}" name="Data Units" dataDxfId="54"/>
  </tableColumns>
  <tableStyleInfo name="DataDictionaryTables"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6138D1B8-CB7C-4DA2-BBD6-AEF280E2849B}" name="pressreliefvalves_info" displayName="pressreliefvalves_info" ref="A1:G14" totalsRowShown="0" headerRowDxfId="53" dataDxfId="52">
  <autoFilter ref="A1:G14" xr:uid="{6138D1B8-CB7C-4DA2-BBD6-AEF280E2849B}"/>
  <tableColumns count="7">
    <tableColumn id="1" xr3:uid="{C433DE01-97CE-4C53-8B68-D51B60AD02C7}" name="Data Download Tab" dataDxfId="51"/>
    <tableColumn id="2" xr3:uid="{8CF171F2-4081-4E5A-8307-3EEFDFB5B67C}" name="Data Download Column" dataDxfId="50"/>
    <tableColumn id="3" xr3:uid="{2E3B23D7-3D00-4C22-BEF9-9F1F62636583}" name="Reporting Form Tab" dataDxfId="49"/>
    <tableColumn id="4" xr3:uid="{8FB6C8AA-90DA-4BEB-9495-8F2D6396A19D}" name="Reporting Form Table" dataDxfId="48"/>
    <tableColumn id="5" xr3:uid="{4B0CDF8B-6AEA-4203-98EF-E100067A9CC5}" name="Reporting Form Data Element" dataDxfId="47"/>
    <tableColumn id="6" xr3:uid="{06FECDF4-7019-4392-8F52-98C39B2025FE}" name="Data Type" dataDxfId="46"/>
    <tableColumn id="7" xr3:uid="{D8A2C2A1-3946-49C9-A508-AC02370638D9}" name="Data Units" dataDxfId="45"/>
  </tableColumns>
  <tableStyleInfo name="DataDictionaryTables"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249B4222-C569-4445-B414-9054FA94BC9D}" name="stationventing_actions" displayName="stationventing_actions" ref="A1:G12" totalsRowShown="0" headerRowDxfId="44" dataDxfId="43">
  <autoFilter ref="A1:G12" xr:uid="{249B4222-C569-4445-B414-9054FA94BC9D}"/>
  <tableColumns count="7">
    <tableColumn id="1" xr3:uid="{89457B6B-5703-485B-8D85-FDF4338804CF}" name="Data Download Tab" dataDxfId="42"/>
    <tableColumn id="2" xr3:uid="{D800233E-F0FA-4099-94EE-6997FCDB6898}" name="Data Download Column" dataDxfId="41"/>
    <tableColumn id="3" xr3:uid="{F4F971AB-911C-4F0C-853F-A006501B373E}" name="Reporting Form Tab" dataDxfId="40"/>
    <tableColumn id="4" xr3:uid="{8C7A441A-3F1D-4A29-96AC-1696C45D5F75}" name="Reporting Form Table" dataDxfId="39"/>
    <tableColumn id="5" xr3:uid="{774BCCEC-4449-4095-8EED-DB412D9D9BDE}" name="Reporting Form Data Element" dataDxfId="38"/>
    <tableColumn id="6" xr3:uid="{29BDAD47-83CB-479F-A92C-F64C92C62EC1}" name="Data Type" dataDxfId="37"/>
    <tableColumn id="7" xr3:uid="{248941B8-F5B0-47E1-9697-BD2A26B6EBB9}" name="Data Units" dataDxfId="36"/>
  </tableColumns>
  <tableStyleInfo name="DataDictionaryTables"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1C9F6384-EEC1-47B3-87C3-66D4B3DB6904}" name="stationventing_altmethod" displayName="stationventing_altmethod" ref="A1:G12" totalsRowShown="0" headerRowDxfId="35" dataDxfId="34">
  <autoFilter ref="A1:G12" xr:uid="{1C9F6384-EEC1-47B3-87C3-66D4B3DB6904}"/>
  <tableColumns count="7">
    <tableColumn id="1" xr3:uid="{82155893-604D-4BBD-AF5C-7949628D9BD9}" name="Data Download Tab" dataDxfId="33"/>
    <tableColumn id="2" xr3:uid="{E863FA1E-95E6-4802-810B-76F1C689C86E}" name="Data Download Column" dataDxfId="32"/>
    <tableColumn id="3" xr3:uid="{43AA201F-A6DB-4849-B564-4213796449EA}" name="Reporting Form Tab" dataDxfId="31"/>
    <tableColumn id="4" xr3:uid="{AC6A287A-5695-415F-85F1-FEFC924DB2E9}" name="Reporting Form Table" dataDxfId="30"/>
    <tableColumn id="5" xr3:uid="{81B524D5-A50C-4F13-B498-BBFD3E9C1D5A}" name="Reporting Form Data Element" dataDxfId="29"/>
    <tableColumn id="6" xr3:uid="{5FFC6A21-26A0-473B-A994-059F5B861D08}" name="Data Type" dataDxfId="28"/>
    <tableColumn id="7" xr3:uid="{3BB2F1AE-6E9F-4D0C-A601-CB72917ADC82}" name="Data Units" dataDxfId="27"/>
  </tableColumns>
  <tableStyleInfo name="DataDictionaryTables"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9043D953-6A06-41D6-9F05-C3019B2277BC}" name="stationventing_info" displayName="stationventing_info" ref="A1:G16" totalsRowShown="0" headerRowDxfId="26" dataDxfId="25">
  <autoFilter ref="A1:G16" xr:uid="{9043D953-6A06-41D6-9F05-C3019B2277BC}"/>
  <tableColumns count="7">
    <tableColumn id="1" xr3:uid="{5DFE8561-A6AA-4A8B-A47D-46FF7307D2C0}" name="Data Download Tab" dataDxfId="24"/>
    <tableColumn id="2" xr3:uid="{36D4EDD7-0370-484D-84E4-3320C508389F}" name="Data Download Column" dataDxfId="23"/>
    <tableColumn id="3" xr3:uid="{07B0027D-EB35-400E-8390-636166E8B7F5}" name="Reporting Form Tab" dataDxfId="22"/>
    <tableColumn id="4" xr3:uid="{1D7BED46-C98F-483C-B595-98F0BA3AB9A6}" name="Reporting Form Table" dataDxfId="21"/>
    <tableColumn id="5" xr3:uid="{1E8CFB7E-1786-426A-8AD2-7EB8BA8AE745}" name="Reporting Form Data Element" dataDxfId="20"/>
    <tableColumn id="6" xr3:uid="{F62B6B94-4328-43B7-9C21-B86C2E2DF241}" name="Data Type" dataDxfId="19"/>
    <tableColumn id="7" xr3:uid="{08C22A5F-00BB-4625-B36F-DA6962458324}" name="Data Units" dataDxfId="18"/>
  </tableColumns>
  <tableStyleInfo name="DataDictionaryTables"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3A11758E-32C0-4465-9C20-ED1EF78B89CC}" name="tanks_tc_actions" displayName="tanks_tc_actions" ref="A1:G12" totalsRowShown="0" headerRowDxfId="17" dataDxfId="16">
  <autoFilter ref="A1:G12" xr:uid="{3A11758E-32C0-4465-9C20-ED1EF78B89CC}"/>
  <tableColumns count="7">
    <tableColumn id="1" xr3:uid="{8223260F-F426-402D-8F81-324865895795}" name="Data Download Tab" dataDxfId="15"/>
    <tableColumn id="2" xr3:uid="{30892FF0-FF15-423D-9DC3-BF05BD3EC21C}" name="Data Download Column" dataDxfId="14"/>
    <tableColumn id="3" xr3:uid="{3AE0BC85-404A-47A7-8136-8BC2BBE62FD4}" name="Reporting Form Tab" dataDxfId="13"/>
    <tableColumn id="4" xr3:uid="{0E6D5C3A-1410-4C02-A864-59A5A4513E03}" name="Reporting Form Table" dataDxfId="12"/>
    <tableColumn id="5" xr3:uid="{DEF1C9DF-270D-4E77-954F-EA1CB21F80D5}" name="Reporting Form Data Element" dataDxfId="11"/>
    <tableColumn id="6" xr3:uid="{6CF889BE-70F2-46AE-B7E8-B54DD3447710}" name="Data Type" dataDxfId="10"/>
    <tableColumn id="7" xr3:uid="{49C69A51-23E8-47E6-899C-B5A089DAB71E}" name="Data Units" dataDxfId="9"/>
  </tableColumns>
  <tableStyleInfo name="DataDictionaryTables"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C34033D-91B4-42F8-8B79-DA6014E2FA23}" name="tanks_tc_info" displayName="tanks_tc_info" ref="A1:G12" totalsRowShown="0" headerRowDxfId="8" dataDxfId="7">
  <autoFilter ref="A1:G12" xr:uid="{7C34033D-91B4-42F8-8B79-DA6014E2FA23}"/>
  <tableColumns count="7">
    <tableColumn id="1" xr3:uid="{471E5B5F-95C7-454C-ABD1-057E801E5BC5}" name="Data Download Tab" dataDxfId="6"/>
    <tableColumn id="2" xr3:uid="{6E19E8D9-42D8-4661-B80B-7CB18D6AE92F}" name="Data Download Column" dataDxfId="5"/>
    <tableColumn id="3" xr3:uid="{6368FAF3-74FE-458A-8624-D318E877858E}" name="Reporting Form Tab" dataDxfId="4"/>
    <tableColumn id="4" xr3:uid="{905FDB2F-16DF-4C90-B398-8C1ED7D171E9}" name="Reporting Form Table" dataDxfId="3"/>
    <tableColumn id="5" xr3:uid="{CE91A7B6-CA4B-4FFD-B80C-B293022F064E}" name="Reporting Form Data Element" dataDxfId="2"/>
    <tableColumn id="6" xr3:uid="{86E2E4AE-8FAA-4CCD-A885-E3513F9ECC44}" name="Data Type" dataDxfId="1"/>
    <tableColumn id="7" xr3:uid="{53FF4890-F880-4A88-9A2F-BB4FEE446E10}" name="Data Units" dataDxfId="0"/>
  </tableColumns>
  <tableStyleInfo name="DataDictionaryTabl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A416979-E7D8-40A3-945C-F8F7CB995A7F}" name="toc" displayName="toc" ref="A1:G13" totalsRowShown="0" headerRowDxfId="413" dataDxfId="411" headerRowBorderDxfId="412" tableBorderDxfId="410" totalsRowBorderDxfId="409">
  <autoFilter ref="A1:G13" xr:uid="{3A416979-E7D8-40A3-945C-F8F7CB995A7F}"/>
  <tableColumns count="7">
    <tableColumn id="1" xr3:uid="{34CD04FF-DA6F-4948-B2F2-C52BE5461EA6}" name="Data Download Tab" dataDxfId="408"/>
    <tableColumn id="2" xr3:uid="{9EA1020A-9D82-49DE-8FEB-29573A3AB426}" name="Data Download Column" dataDxfId="407"/>
    <tableColumn id="3" xr3:uid="{BE756E02-0451-4E2A-86E2-0A29A33748A5}" name="Reporting Form Tab" dataDxfId="406"/>
    <tableColumn id="4" xr3:uid="{7511516C-8AA1-46C1-A61F-843054F71B6D}" name="Reporting Form Table" dataDxfId="405"/>
    <tableColumn id="5" xr3:uid="{C034CC92-01CC-4724-A70B-35D1750E1D13}" name="Reporting Form Data Element" dataDxfId="404"/>
    <tableColumn id="6" xr3:uid="{AA4E6F26-C52B-4099-98DE-85004F001A94}" name="Data Type" dataDxfId="403"/>
    <tableColumn id="7" xr3:uid="{552FEABF-2D4E-48CC-A810-737BB6BC0D9C}" name="Data Units" dataDxfId="402"/>
  </tableColumns>
  <tableStyleInfo name="DataDictionaryTabl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7623D2-5182-405A-8E72-0720DDACCF9C}" name="acid_gas_removal_info" displayName="acid_gas_removal_info" ref="A1:G13" totalsRowShown="0" headerRowDxfId="401" dataDxfId="399" headerRowBorderDxfId="400" tableBorderDxfId="398" totalsRowBorderDxfId="397">
  <autoFilter ref="A1:G13" xr:uid="{567623D2-5182-405A-8E72-0720DDACCF9C}"/>
  <tableColumns count="7">
    <tableColumn id="1" xr3:uid="{7DD0AC66-EC38-4B08-B7CE-B0990D582CCD}" name="Data Download Tab" dataDxfId="396"/>
    <tableColumn id="2" xr3:uid="{6E0FFCFA-49CA-4C1E-8189-2042EE3B363E}" name="Data Download Column" dataDxfId="395"/>
    <tableColumn id="3" xr3:uid="{103D3A6B-5130-48F0-9D31-822AAE5A25BF}" name="Reporting Form Tab" dataDxfId="394"/>
    <tableColumn id="4" xr3:uid="{28EB7223-A87B-473F-8E51-45A0EED0DE6E}" name="Reporting Form Table" dataDxfId="393"/>
    <tableColumn id="5" xr3:uid="{43861A04-96B0-4FC7-987B-7AFA09A9E379}" name="Reporting Form Data Element" dataDxfId="392"/>
    <tableColumn id="6" xr3:uid="{74602C02-3E28-41B6-8A98-AFE0BEDC87B5}" name="Data Type" dataDxfId="391"/>
    <tableColumn id="7" xr3:uid="{7F88BB08-91E2-47D4-8928-10A2E77C592F}" name="Data Units" dataDxfId="390"/>
  </tableColumns>
  <tableStyleInfo name="DataDictionaryTabl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1089AAB-C82C-4B4B-AF43-9F1E4883B286}" name="blowdowns_dist_info" displayName="blowdowns_dist_info" ref="A1:G20" totalsRowShown="0" headerRowDxfId="389" dataDxfId="387" headerRowBorderDxfId="388" tableBorderDxfId="386" totalsRowBorderDxfId="385">
  <autoFilter ref="A1:G20" xr:uid="{81089AAB-C82C-4B4B-AF43-9F1E4883B286}"/>
  <tableColumns count="7">
    <tableColumn id="6" xr3:uid="{145AD088-7616-4A9F-BBE0-6DE938293EDF}" name="Data Download Tab" dataDxfId="384"/>
    <tableColumn id="7" xr3:uid="{F732E53F-97A8-42E7-8E8A-CD0896CEA414}" name="Data Download Column" dataDxfId="383"/>
    <tableColumn id="1" xr3:uid="{DBA2D8C4-2C7E-46DC-9A06-A5CF2C37D0D3}" name="Reporting Form Tab" dataDxfId="382"/>
    <tableColumn id="2" xr3:uid="{632CF495-A53D-4DDA-95CF-BECE7588CA83}" name="Reporting Form Table" dataDxfId="381"/>
    <tableColumn id="3" xr3:uid="{4625E22C-9904-4158-A4C4-57ADCDAC7D69}" name="Reporting Form Data Element" dataDxfId="380"/>
    <tableColumn id="4" xr3:uid="{157B474E-96E8-4761-A53B-710DF581F585}" name="Data Type" dataDxfId="379"/>
    <tableColumn id="5" xr3:uid="{4A4AC0CD-92F6-4225-B9B3-4C985E2918D6}" name="Data Units" dataDxfId="37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D5CBC91-04B5-466C-AD98-41BA4FA12FA0}" name="Table8" displayName="Table8" ref="A1:G23" totalsRowShown="0" headerRowDxfId="377" dataDxfId="376">
  <autoFilter ref="A1:G23" xr:uid="{3D5CBC91-04B5-466C-AD98-41BA4FA12FA0}"/>
  <tableColumns count="7">
    <tableColumn id="1" xr3:uid="{657D2441-0A7F-4913-BFB4-CFD380F75112}" name="Data Download Tab" dataDxfId="375"/>
    <tableColumn id="2" xr3:uid="{B89582EC-C5D7-40BB-8AE0-C33DFFCF6E51}" name="Data Download Column" dataDxfId="374"/>
    <tableColumn id="3" xr3:uid="{B91FC649-6915-4558-8D49-BB16DBD754CB}" name="Reporting Form Tab" dataDxfId="373"/>
    <tableColumn id="4" xr3:uid="{B966EC35-CB8C-46F3-B74E-D02625F73125}" name="Reporting Form Table" dataDxfId="372"/>
    <tableColumn id="5" xr3:uid="{57E12614-FE55-469A-8B2B-B16854C7F558}" name="Reporting Form Data Element" dataDxfId="371"/>
    <tableColumn id="6" xr3:uid="{A1235681-66F4-496C-98B2-1C65EE6BD9B9}" name="Data Type" dataDxfId="370"/>
    <tableColumn id="7" xr3:uid="{BB805E1C-681E-4CE6-BB02-2292377A1B99}" name="Data Units" dataDxfId="36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5BB4957-6C5A-472F-BBAE-43F28021DC5C}" name="bvent_stacks_actions" displayName="bvent_stacks_actions" ref="A1:G10" totalsRowShown="0" headerRowDxfId="368" dataDxfId="367">
  <autoFilter ref="A1:G10" xr:uid="{35BB4957-6C5A-472F-BBAE-43F28021DC5C}"/>
  <tableColumns count="7">
    <tableColumn id="1" xr3:uid="{6980A4D2-C0F8-4D7F-83B4-A9C37F8028A8}" name="Data Download Tab" dataDxfId="366"/>
    <tableColumn id="2" xr3:uid="{587CF0E5-1572-44BB-B072-3F33071A9328}" name="Data Download Column" dataDxfId="365"/>
    <tableColumn id="3" xr3:uid="{6D3D5B9A-FCDF-4742-AEF8-E1589E34960E}" name="Reporting Form Tab" dataDxfId="364"/>
    <tableColumn id="4" xr3:uid="{DA9B1E02-B0D7-4BC5-9E23-508EA73F051E}" name="Reporting Form Table" dataDxfId="363"/>
    <tableColumn id="5" xr3:uid="{CFB2B18E-66F9-454C-B7CB-0728AA81E227}" name="Reporting Form Data Element" dataDxfId="362"/>
    <tableColumn id="6" xr3:uid="{5F1E1D8E-9C3B-459E-910D-2ED791ED2DA2}" name="Data Type" dataDxfId="361"/>
    <tableColumn id="7" xr3:uid="{8220A2F5-B0E9-4B13-8390-6F0E1BBEE0DB}" name="Data Units" dataDxfId="360"/>
  </tableColumns>
  <tableStyleInfo name="DataDictionaryTabl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44.xml.rels><?xml version="1.0" encoding="UTF-8" standalone="yes"?>
<Relationships xmlns="http://schemas.openxmlformats.org/package/2006/relationships"><Relationship Id="rId1" Type="http://schemas.openxmlformats.org/officeDocument/2006/relationships/table" Target="../tables/table44.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8"/>
  <sheetViews>
    <sheetView showGridLines="0" tabSelected="1" workbookViewId="0">
      <pane ySplit="1" topLeftCell="A2" activePane="bottomLeft" state="frozen"/>
      <selection pane="bottomLeft"/>
    </sheetView>
  </sheetViews>
  <sheetFormatPr defaultRowHeight="14.4" x14ac:dyDescent="0.3"/>
  <cols>
    <col min="1" max="1" width="28.109375" customWidth="1"/>
    <col min="2" max="2" width="28.5546875" customWidth="1"/>
    <col min="3" max="3" width="80.6640625" customWidth="1"/>
  </cols>
  <sheetData>
    <row r="1" spans="1:3" x14ac:dyDescent="0.3">
      <c r="A1" s="43" t="s">
        <v>0</v>
      </c>
      <c r="B1" s="44" t="s">
        <v>1</v>
      </c>
      <c r="C1" s="45" t="s">
        <v>2</v>
      </c>
    </row>
    <row r="2" spans="1:3" ht="28.8" x14ac:dyDescent="0.3">
      <c r="A2" s="62" t="str">
        <f>HYPERLINK("[OF_Web_Data_Dictionary_pub2022.xlsx]facility_info!A1", "facility_info")</f>
        <v>facility_info</v>
      </c>
      <c r="B2" s="46" t="s">
        <v>3</v>
      </c>
      <c r="C2" s="47" t="s">
        <v>21</v>
      </c>
    </row>
    <row r="3" spans="1:3" ht="28.8" x14ac:dyDescent="0.3">
      <c r="A3" s="62" t="str">
        <f>HYPERLINK("[OF_Web_Data_Dictionary_pub2022.xlsx]submission_info!A1", "submission_info")</f>
        <v>submission_info</v>
      </c>
      <c r="B3" s="46" t="s">
        <v>3</v>
      </c>
      <c r="C3" s="47" t="s">
        <v>22</v>
      </c>
    </row>
    <row r="4" spans="1:3" ht="43.2" x14ac:dyDescent="0.3">
      <c r="A4" s="62" t="str">
        <f>HYPERLINK("[OF_Web_Data_Dictionary_pub2022.xlsx]toc!A1", "toc")</f>
        <v>toc</v>
      </c>
      <c r="B4" s="46" t="s">
        <v>3</v>
      </c>
      <c r="C4" s="47" t="s">
        <v>23</v>
      </c>
    </row>
    <row r="5" spans="1:3" ht="28.8" x14ac:dyDescent="0.3">
      <c r="A5" s="62" t="str">
        <f>HYPERLINK("[OF_Web_Data_Dictionary_pub2022.xlsx]acid_gas_removal_info!A1", "acid_gas_removal_info")</f>
        <v>acid_gas_removal_info</v>
      </c>
      <c r="B5" s="46" t="s">
        <v>4</v>
      </c>
      <c r="C5" s="47" t="s">
        <v>24</v>
      </c>
    </row>
    <row r="6" spans="1:3" ht="28.8" x14ac:dyDescent="0.3">
      <c r="A6" s="62" t="str">
        <f>HYPERLINK("[OF_Web_Data_Dictionary_pub2022.xlsx]blowdowns_dist_info!A1", "blowdowns_dist_info")</f>
        <v>blowdowns_dist_info</v>
      </c>
      <c r="B6" s="46" t="s">
        <v>5</v>
      </c>
      <c r="C6" s="47" t="s">
        <v>25</v>
      </c>
    </row>
    <row r="7" spans="1:3" ht="43.2" x14ac:dyDescent="0.3">
      <c r="A7" s="62" t="str">
        <f>HYPERLINK("[OF_Web_Data_Dictionary_pub2022.xlsx]blowdowns_tp_info!A1", "blowdowns_tp_info")</f>
        <v>blowdowns_tp_info</v>
      </c>
      <c r="B7" s="46" t="s">
        <v>5</v>
      </c>
      <c r="C7" s="47" t="s">
        <v>26</v>
      </c>
    </row>
    <row r="8" spans="1:3" ht="28.8" x14ac:dyDescent="0.3">
      <c r="A8" s="62" t="str">
        <f>HYPERLINK("[OF_Web_Data_Dictionary_pub2022.xlsx]bvent_stacks_actions!A1", "bvent_stacks_actions")</f>
        <v>bvent_stacks_actions</v>
      </c>
      <c r="B8" s="46" t="s">
        <v>6</v>
      </c>
      <c r="C8" s="47" t="s">
        <v>27</v>
      </c>
    </row>
    <row r="9" spans="1:3" ht="28.8" x14ac:dyDescent="0.3">
      <c r="A9" s="62" t="str">
        <f>HYPERLINK("[OF_Web_Data_Dictionary_pub2022.xlsx]bvent_stacks_by_type!A1", "bvent_stacks_by_type")</f>
        <v>bvent_stacks_by_type</v>
      </c>
      <c r="B9" s="46" t="s">
        <v>6</v>
      </c>
      <c r="C9" s="47" t="s">
        <v>28</v>
      </c>
    </row>
    <row r="10" spans="1:3" ht="28.8" x14ac:dyDescent="0.3">
      <c r="A10" s="62" t="str">
        <f>HYPERLINK("[OF_Web_Data_Dictionary_pub2022.xlsx]bvent_stacks_info!A1", "bvent_stacks_info")</f>
        <v>bvent_stacks_info</v>
      </c>
      <c r="B10" s="46" t="s">
        <v>6</v>
      </c>
      <c r="C10" s="47" t="s">
        <v>29</v>
      </c>
    </row>
    <row r="11" spans="1:3" ht="28.8" x14ac:dyDescent="0.3">
      <c r="A11" s="62" t="str">
        <f>HYPERLINK("[OF_Web_Data_Dictionary_pub2022.xlsx]combust_subpartc_actions!A1", "combust_subpartc_actions")</f>
        <v>combust_subpartc_actions</v>
      </c>
      <c r="B11" s="46" t="s">
        <v>7</v>
      </c>
      <c r="C11" s="47" t="s">
        <v>30</v>
      </c>
    </row>
    <row r="12" spans="1:3" ht="28.8" x14ac:dyDescent="0.3">
      <c r="A12" s="62" t="str">
        <f>HYPERLINK("[OF_Web_Data_Dictionary_pub2022.xlsx]combust_subpartc_altmeth!A1", "combust_subpartc_altmeth")</f>
        <v>combust_subpartc_altmeth</v>
      </c>
      <c r="B12" s="46" t="s">
        <v>7</v>
      </c>
      <c r="C12" s="47" t="s">
        <v>31</v>
      </c>
    </row>
    <row r="13" spans="1:3" ht="28.8" x14ac:dyDescent="0.3">
      <c r="A13" s="62" t="str">
        <f>HYPERLINK("[OF_Web_Data_Dictionary_pub2022.xlsx]combust_subpartc_info!A1", "combust_subpartc_info")</f>
        <v>combust_subpartc_info</v>
      </c>
      <c r="B13" s="46" t="s">
        <v>7</v>
      </c>
      <c r="C13" s="47" t="s">
        <v>32</v>
      </c>
    </row>
    <row r="14" spans="1:3" x14ac:dyDescent="0.3">
      <c r="A14" s="62" t="str">
        <f>HYPERLINK("[OF_Web_Data_Dictionary_pub2022.xlsx]combust_units_actions!A1", "combust_units_actions")</f>
        <v>combust_units_actions</v>
      </c>
      <c r="B14" s="46" t="s">
        <v>8</v>
      </c>
      <c r="C14" s="47" t="s">
        <v>33</v>
      </c>
    </row>
    <row r="15" spans="1:3" ht="28.8" x14ac:dyDescent="0.3">
      <c r="A15" s="62" t="str">
        <f>HYPERLINK("[OF_Web_Data_Dictionary_pub2022.xlsx]combust_units_info!A1", "combust_units_info")</f>
        <v>combust_units_info</v>
      </c>
      <c r="B15" s="46" t="s">
        <v>8</v>
      </c>
      <c r="C15" s="47" t="s">
        <v>34</v>
      </c>
    </row>
    <row r="16" spans="1:3" ht="28.8" x14ac:dyDescent="0.3">
      <c r="A16" s="62" t="str">
        <f>HYPERLINK("[OF_Web_Data_Dictionary_pub2022.xlsx]compressor_cent_actions!A1", "compressor_cent_actions")</f>
        <v>compressor_cent_actions</v>
      </c>
      <c r="B16" s="46" t="s">
        <v>9</v>
      </c>
      <c r="C16" s="47" t="s">
        <v>35</v>
      </c>
    </row>
    <row r="17" spans="1:3" ht="28.8" x14ac:dyDescent="0.3">
      <c r="A17" s="62" t="str">
        <f>HYPERLINK("[OF_Web_Data_Dictionary_pub2022.xlsx]compressor_cent_counts!A1", "compressor_cent_counts")</f>
        <v>compressor_cent_counts</v>
      </c>
      <c r="B17" s="46" t="s">
        <v>9</v>
      </c>
      <c r="C17" s="47" t="s">
        <v>36</v>
      </c>
    </row>
    <row r="18" spans="1:3" ht="28.8" x14ac:dyDescent="0.3">
      <c r="A18" s="62" t="str">
        <f>HYPERLINK("[OF_Web_Data_Dictionary_pub2022.xlsx]compressor_cent_info!A1", "compressor_cent_info")</f>
        <v>compressor_cent_info</v>
      </c>
      <c r="B18" s="46" t="s">
        <v>9</v>
      </c>
      <c r="C18" s="47" t="s">
        <v>37</v>
      </c>
    </row>
    <row r="19" spans="1:3" ht="28.8" x14ac:dyDescent="0.3">
      <c r="A19" s="62" t="str">
        <f>HYPERLINK("[OF_Web_Data_Dictionary_pub2022.xlsx]compressor_recip_actions!A1", "compressor_recip_actions")</f>
        <v>compressor_recip_actions</v>
      </c>
      <c r="B19" s="46" t="s">
        <v>10</v>
      </c>
      <c r="C19" s="47" t="s">
        <v>38</v>
      </c>
    </row>
    <row r="20" spans="1:3" ht="28.8" x14ac:dyDescent="0.3">
      <c r="A20" s="62" t="str">
        <f>HYPERLINK("[OF_Web_Data_Dictionary_pub2022.xlsx]compressor_recip_counts!A1", "compressor_recip_counts")</f>
        <v>compressor_recip_counts</v>
      </c>
      <c r="B20" s="46" t="s">
        <v>10</v>
      </c>
      <c r="C20" s="47" t="s">
        <v>39</v>
      </c>
    </row>
    <row r="21" spans="1:3" ht="28.8" x14ac:dyDescent="0.3">
      <c r="A21" s="62" t="str">
        <f>HYPERLINK("[OF_Web_Data_Dictionary_pub2022.xlsx]compressor_recip_info!A1", "compressor_recip_info")</f>
        <v>compressor_recip_info</v>
      </c>
      <c r="B21" s="46" t="s">
        <v>10</v>
      </c>
      <c r="C21" s="47" t="s">
        <v>40</v>
      </c>
    </row>
    <row r="22" spans="1:3" ht="28.8" x14ac:dyDescent="0.3">
      <c r="A22" s="62" t="str">
        <f>HYPERLINK("[OF_Web_Data_Dictionary_pub2022.xlsx]damages_info!A1", "damages_info")</f>
        <v>damages_info</v>
      </c>
      <c r="B22" s="46" t="s">
        <v>11</v>
      </c>
      <c r="C22" s="47" t="s">
        <v>41</v>
      </c>
    </row>
    <row r="23" spans="1:3" ht="28.8" x14ac:dyDescent="0.3">
      <c r="A23" s="62" t="str">
        <f>HYPERLINK("[OF_Web_Data_Dictionary_pub2022.xlsx]dehydrator_vents_ghgi!A1", "dehydrator_vents_ghgi")</f>
        <v>dehydrator_vents_ghgi</v>
      </c>
      <c r="B23" s="46" t="s">
        <v>12</v>
      </c>
      <c r="C23" s="47" t="s">
        <v>42</v>
      </c>
    </row>
    <row r="24" spans="1:3" ht="28.8" x14ac:dyDescent="0.3">
      <c r="A24" s="62" t="str">
        <f>HYPERLINK("[OF_Web_Data_Dictionary_pub2022.xlsx]dehydrator_vents_ghgrp!A1", "dehydrator_vents_ghgrp")</f>
        <v>dehydrator_vents_ghgrp</v>
      </c>
      <c r="B24" s="46" t="s">
        <v>12</v>
      </c>
      <c r="C24" s="47" t="s">
        <v>43</v>
      </c>
    </row>
    <row r="25" spans="1:3" ht="28.8" x14ac:dyDescent="0.3">
      <c r="A25" s="62" t="str">
        <f>HYPERLINK("[OF_Web_Data_Dictionary_pub2022.xlsx]distmainsservices_actions!A1", "distmainsservices_actions")</f>
        <v>distmainsservices_actions</v>
      </c>
      <c r="B25" s="46" t="s">
        <v>13</v>
      </c>
      <c r="C25" s="47" t="s">
        <v>44</v>
      </c>
    </row>
    <row r="26" spans="1:3" x14ac:dyDescent="0.3">
      <c r="A26" s="62" t="str">
        <f>HYPERLINK("[OF_Web_Data_Dictionary_pub2022.xlsx]distmainsservices_info!A1", "distmainsservices_info")</f>
        <v>distmainsservices_info</v>
      </c>
      <c r="B26" s="46" t="s">
        <v>13</v>
      </c>
      <c r="C26" s="47" t="s">
        <v>45</v>
      </c>
    </row>
    <row r="27" spans="1:3" ht="28.8" x14ac:dyDescent="0.3">
      <c r="A27" s="62" t="str">
        <f>HYPERLINK("[OF_Web_Data_Dictionary_pub2022.xlsx]equipleaks_dist_actions!A1", "equipleaks_dist_actions")</f>
        <v>equipleaks_dist_actions</v>
      </c>
      <c r="B27" s="46" t="s">
        <v>14</v>
      </c>
      <c r="C27" s="47" t="s">
        <v>46</v>
      </c>
    </row>
    <row r="28" spans="1:3" ht="28.8" x14ac:dyDescent="0.3">
      <c r="A28" s="62" t="str">
        <f>HYPERLINK("[OF_Web_Data_Dictionary_pub2022.xlsx]equipleaks_dist_bgmr_info!A1", "equipleaks_dist_bgmr_info")</f>
        <v>equipleaks_dist_bgmr_info</v>
      </c>
      <c r="B28" s="46" t="s">
        <v>14</v>
      </c>
      <c r="C28" s="47" t="s">
        <v>47</v>
      </c>
    </row>
    <row r="29" spans="1:3" ht="28.8" x14ac:dyDescent="0.3">
      <c r="A29" s="62" t="str">
        <f>HYPERLINK("[OF_Web_Data_Dictionary_pub2022.xlsx]equipleaks_dist_bgtd_info!A1", "equipleaks_dist_bgtd_info")</f>
        <v>equipleaks_dist_bgtd_info</v>
      </c>
      <c r="B29" s="46" t="s">
        <v>14</v>
      </c>
      <c r="C29" s="47" t="s">
        <v>48</v>
      </c>
    </row>
    <row r="30" spans="1:3" ht="28.8" x14ac:dyDescent="0.3">
      <c r="A30" s="62" t="str">
        <f>HYPERLINK("[OF_Web_Data_Dictionary_pub2022.xlsx]equipleaks_dist_info!A1", "equipleaks_dist_info")</f>
        <v>equipleaks_dist_info</v>
      </c>
      <c r="B30" s="46" t="s">
        <v>14</v>
      </c>
      <c r="C30" s="47" t="s">
        <v>49</v>
      </c>
    </row>
    <row r="31" spans="1:3" ht="28.8" x14ac:dyDescent="0.3">
      <c r="A31" s="62" t="str">
        <f>HYPERLINK("[OF_Web_Data_Dictionary_pub2022.xlsx]equipleaks_pipe_actions!A1", "equipleaks_pipe_actions")</f>
        <v>equipleaks_pipe_actions</v>
      </c>
      <c r="B31" s="46" t="s">
        <v>14</v>
      </c>
      <c r="C31" s="47" t="s">
        <v>50</v>
      </c>
    </row>
    <row r="32" spans="1:3" x14ac:dyDescent="0.3">
      <c r="A32" s="62" t="str">
        <f>HYPERLINK("[OF_Web_Data_Dictionary_pub2022.xlsx]equipleaks_pipe_details!A1", "equipleaks_pipe_details")</f>
        <v>equipleaks_pipe_details</v>
      </c>
      <c r="B32" s="46" t="s">
        <v>14</v>
      </c>
      <c r="C32" s="47" t="s">
        <v>51</v>
      </c>
    </row>
    <row r="33" spans="1:3" ht="28.8" x14ac:dyDescent="0.3">
      <c r="A33" s="62" t="str">
        <f>HYPERLINK("[OF_Web_Data_Dictionary_pub2022.xlsx]equipleaks_pipe_info!A1", "equipleaks_pipe_info")</f>
        <v>equipleaks_pipe_info</v>
      </c>
      <c r="B33" s="46" t="s">
        <v>14</v>
      </c>
      <c r="C33" s="47" t="s">
        <v>52</v>
      </c>
    </row>
    <row r="34" spans="1:3" x14ac:dyDescent="0.3">
      <c r="A34" s="62" t="str">
        <f>HYPERLINK("[OF_Web_Data_Dictionary_pub2022.xlsx]equipmentleaks_actions!A1", "equipmentleaks_actions")</f>
        <v>equipmentleaks_actions</v>
      </c>
      <c r="B34" s="46" t="s">
        <v>14</v>
      </c>
      <c r="C34" s="47" t="s">
        <v>53</v>
      </c>
    </row>
    <row r="35" spans="1:3" ht="28.8" x14ac:dyDescent="0.3">
      <c r="A35" s="62" t="str">
        <f>HYPERLINK("[OF_Web_Data_Dictionary_pub2022.xlsx]equipmentleaks_ef!A1", "equipmentleaks_ef")</f>
        <v>equipmentleaks_ef</v>
      </c>
      <c r="B35" s="46" t="s">
        <v>14</v>
      </c>
      <c r="C35" s="47" t="s">
        <v>54</v>
      </c>
    </row>
    <row r="36" spans="1:3" ht="43.2" x14ac:dyDescent="0.3">
      <c r="A36" s="62" t="str">
        <f>HYPERLINK("[OF_Web_Data_Dictionary_pub2022.xlsx]equipmentleaks_info!A1", "equipmentleaks_info")</f>
        <v>equipmentleaks_info</v>
      </c>
      <c r="B36" s="46" t="s">
        <v>14</v>
      </c>
      <c r="C36" s="47" t="s">
        <v>55</v>
      </c>
    </row>
    <row r="37" spans="1:3" ht="28.8" x14ac:dyDescent="0.3">
      <c r="A37" s="62" t="str">
        <f>HYPERLINK("[OF_Web_Data_Dictionary_pub2022.xlsx]equipmentleaks_popcount!A1", "equipmentleaks_popcount")</f>
        <v>equipmentleaks_popcount</v>
      </c>
      <c r="B37" s="46" t="s">
        <v>14</v>
      </c>
      <c r="C37" s="47" t="s">
        <v>56</v>
      </c>
    </row>
    <row r="38" spans="1:3" ht="28.8" x14ac:dyDescent="0.3">
      <c r="A38" s="62" t="str">
        <f>HYPERLINK("[OF_Web_Data_Dictionary_pub2022.xlsx]flarestacks_info_actions!A1", "flarestacks_info_actions")</f>
        <v>flarestacks_info_actions</v>
      </c>
      <c r="B38" s="46" t="s">
        <v>15</v>
      </c>
      <c r="C38" s="47" t="s">
        <v>57</v>
      </c>
    </row>
    <row r="39" spans="1:3" ht="28.8" x14ac:dyDescent="0.3">
      <c r="A39" s="62" t="str">
        <f>HYPERLINK("[OF_Web_Data_Dictionary_pub2022.xlsx]meters_info!A1", "meters_info")</f>
        <v>meters_info</v>
      </c>
      <c r="B39" s="46" t="s">
        <v>16</v>
      </c>
      <c r="C39" s="47" t="s">
        <v>58</v>
      </c>
    </row>
    <row r="40" spans="1:3" ht="28.8" x14ac:dyDescent="0.3">
      <c r="A40" s="62" t="str">
        <f>HYPERLINK("[OF_Web_Data_Dictionary_pub2022.xlsx]pneumaticdevices_actions!A1", "pneumaticdevices_actions")</f>
        <v>pneumaticdevices_actions</v>
      </c>
      <c r="B40" s="46" t="s">
        <v>17</v>
      </c>
      <c r="C40" s="47" t="s">
        <v>59</v>
      </c>
    </row>
    <row r="41" spans="1:3" x14ac:dyDescent="0.3">
      <c r="A41" s="62" t="str">
        <f>HYPERLINK("[OF_Web_Data_Dictionary_pub2022.xlsx]pneumaticdevices_info!A1", "pneumaticdevices_info")</f>
        <v>pneumaticdevices_info</v>
      </c>
      <c r="B41" s="46" t="s">
        <v>17</v>
      </c>
      <c r="C41" s="47" t="s">
        <v>60</v>
      </c>
    </row>
    <row r="42" spans="1:3" x14ac:dyDescent="0.3">
      <c r="A42" s="62" t="str">
        <f>HYPERLINK("[OF_Web_Data_Dictionary_pub2022.xlsx]pressreliefvalves_actions!A1", "pressreliefvalves_actions")</f>
        <v>pressreliefvalves_actions</v>
      </c>
      <c r="B42" s="46" t="s">
        <v>18</v>
      </c>
      <c r="C42" s="47" t="s">
        <v>61</v>
      </c>
    </row>
    <row r="43" spans="1:3" ht="28.8" x14ac:dyDescent="0.3">
      <c r="A43" s="62" t="str">
        <f>HYPERLINK("[OF_Web_Data_Dictionary_pub2022.xlsx]pressreliefvalves_info!A1", "pressreliefvalves_info")</f>
        <v>pressreliefvalves_info</v>
      </c>
      <c r="B43" s="46" t="s">
        <v>18</v>
      </c>
      <c r="C43" s="47" t="s">
        <v>62</v>
      </c>
    </row>
    <row r="44" spans="1:3" x14ac:dyDescent="0.3">
      <c r="A44" s="62" t="str">
        <f>HYPERLINK("[OF_Web_Data_Dictionary_pub2022.xlsx]stationventing_actions!A1", "stationventing_actions")</f>
        <v>stationventing_actions</v>
      </c>
      <c r="B44" s="46" t="s">
        <v>19</v>
      </c>
      <c r="C44" s="47" t="s">
        <v>63</v>
      </c>
    </row>
    <row r="45" spans="1:3" x14ac:dyDescent="0.3">
      <c r="A45" s="62" t="str">
        <f>HYPERLINK("[OF_Web_Data_Dictionary_pub2022.xlsx]stationventing_altmethod!A1", "stationventing_altmethod")</f>
        <v>stationventing_altmethod</v>
      </c>
      <c r="B45" s="46" t="s">
        <v>19</v>
      </c>
      <c r="C45" s="47" t="s">
        <v>64</v>
      </c>
    </row>
    <row r="46" spans="1:3" x14ac:dyDescent="0.3">
      <c r="A46" s="62" t="str">
        <f>HYPERLINK("[OF_Web_Data_Dictionary_pub2022.xlsx]stationventing_info!A1", "stationventing_info")</f>
        <v>stationventing_info</v>
      </c>
      <c r="B46" s="46" t="s">
        <v>19</v>
      </c>
      <c r="C46" s="47" t="s">
        <v>65</v>
      </c>
    </row>
    <row r="47" spans="1:3" ht="28.8" x14ac:dyDescent="0.3">
      <c r="A47" s="62" t="str">
        <f>HYPERLINK("[OF_Web_Data_Dictionary_pub2022.xlsx]tanks_tc_actions!A1", "tanks_tc_actions")</f>
        <v>tanks_tc_actions</v>
      </c>
      <c r="B47" s="46" t="s">
        <v>20</v>
      </c>
      <c r="C47" s="47" t="s">
        <v>66</v>
      </c>
    </row>
    <row r="48" spans="1:3" ht="28.8" x14ac:dyDescent="0.3">
      <c r="A48" s="63" t="str">
        <f>HYPERLINK("[OF_Web_Data_Dictionary_pub2022.xlsx]tanks_tc_info!A1", "tanks_tc_info")</f>
        <v>tanks_tc_info</v>
      </c>
      <c r="B48" s="48" t="s">
        <v>20</v>
      </c>
      <c r="C48" s="49" t="s">
        <v>67</v>
      </c>
    </row>
  </sheetData>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Contents'!A9", "Return to TOC")</f>
        <v>Return to TOC</v>
      </c>
    </row>
    <row r="2" spans="1:8" x14ac:dyDescent="0.3">
      <c r="A2" s="4" t="s">
        <v>206</v>
      </c>
      <c r="B2" s="4" t="s">
        <v>117</v>
      </c>
      <c r="C2" s="4" t="s">
        <v>98</v>
      </c>
      <c r="D2" s="4" t="s">
        <v>98</v>
      </c>
      <c r="E2" s="4" t="s">
        <v>120</v>
      </c>
      <c r="F2" s="4" t="s">
        <v>72</v>
      </c>
      <c r="G2" s="4" t="s">
        <v>98</v>
      </c>
      <c r="H2" s="4" t="s">
        <v>115</v>
      </c>
    </row>
    <row r="3" spans="1:8" ht="28.8" x14ac:dyDescent="0.3">
      <c r="A3" s="4" t="s">
        <v>206</v>
      </c>
      <c r="B3" s="4" t="s">
        <v>87</v>
      </c>
      <c r="C3" s="4" t="s">
        <v>97</v>
      </c>
      <c r="D3" s="4" t="s">
        <v>98</v>
      </c>
      <c r="E3" s="4" t="s">
        <v>99</v>
      </c>
      <c r="F3" s="4" t="s">
        <v>72</v>
      </c>
      <c r="G3" s="4" t="s">
        <v>109</v>
      </c>
      <c r="H3" s="4" t="s">
        <v>115</v>
      </c>
    </row>
    <row r="4" spans="1:8" x14ac:dyDescent="0.3">
      <c r="A4" s="4" t="s">
        <v>206</v>
      </c>
      <c r="B4" s="4" t="s">
        <v>88</v>
      </c>
      <c r="C4" s="4" t="s">
        <v>97</v>
      </c>
      <c r="D4" s="4" t="s">
        <v>98</v>
      </c>
      <c r="E4" s="4" t="s">
        <v>100</v>
      </c>
      <c r="F4" s="4" t="s">
        <v>70</v>
      </c>
      <c r="G4" s="4" t="s">
        <v>98</v>
      </c>
      <c r="H4" s="4" t="s">
        <v>115</v>
      </c>
    </row>
    <row r="5" spans="1:8" ht="43.2" x14ac:dyDescent="0.3">
      <c r="A5" s="4" t="s">
        <v>206</v>
      </c>
      <c r="B5" s="4" t="s">
        <v>89</v>
      </c>
      <c r="C5" s="4" t="s">
        <v>97</v>
      </c>
      <c r="D5" s="4" t="s">
        <v>98</v>
      </c>
      <c r="E5" s="4" t="s">
        <v>101</v>
      </c>
      <c r="F5" s="4" t="s">
        <v>70</v>
      </c>
      <c r="G5" s="4" t="s">
        <v>98</v>
      </c>
      <c r="H5" s="4" t="s">
        <v>115</v>
      </c>
    </row>
    <row r="6" spans="1:8" ht="28.8" x14ac:dyDescent="0.3">
      <c r="A6" s="4" t="s">
        <v>206</v>
      </c>
      <c r="B6" s="4" t="s">
        <v>90</v>
      </c>
      <c r="C6" s="4" t="s">
        <v>97</v>
      </c>
      <c r="D6" s="4" t="s">
        <v>98</v>
      </c>
      <c r="E6" s="4" t="s">
        <v>102</v>
      </c>
      <c r="F6" s="4" t="s">
        <v>70</v>
      </c>
      <c r="G6" s="4" t="s">
        <v>110</v>
      </c>
      <c r="H6" s="4" t="s">
        <v>115</v>
      </c>
    </row>
    <row r="7" spans="1:8" ht="57.6" x14ac:dyDescent="0.3">
      <c r="A7" s="4" t="s">
        <v>206</v>
      </c>
      <c r="B7" s="4" t="s">
        <v>91</v>
      </c>
      <c r="C7" s="4" t="s">
        <v>97</v>
      </c>
      <c r="D7" s="4" t="s">
        <v>98</v>
      </c>
      <c r="E7" s="4" t="s">
        <v>103</v>
      </c>
      <c r="F7" s="4" t="s">
        <v>70</v>
      </c>
      <c r="G7" s="4" t="s">
        <v>111</v>
      </c>
      <c r="H7" s="4" t="s">
        <v>115</v>
      </c>
    </row>
    <row r="8" spans="1:8" ht="28.8" x14ac:dyDescent="0.3">
      <c r="A8" s="4" t="s">
        <v>206</v>
      </c>
      <c r="B8" s="4" t="s">
        <v>92</v>
      </c>
      <c r="C8" s="4" t="s">
        <v>97</v>
      </c>
      <c r="D8" s="4" t="s">
        <v>98</v>
      </c>
      <c r="E8" s="4" t="s">
        <v>104</v>
      </c>
      <c r="F8" s="4" t="s">
        <v>70</v>
      </c>
      <c r="G8" s="4" t="s">
        <v>112</v>
      </c>
      <c r="H8" s="4" t="s">
        <v>115</v>
      </c>
    </row>
    <row r="9" spans="1:8" ht="57.6" x14ac:dyDescent="0.3">
      <c r="A9" s="4" t="s">
        <v>206</v>
      </c>
      <c r="B9" s="4" t="s">
        <v>93</v>
      </c>
      <c r="C9" s="4" t="s">
        <v>97</v>
      </c>
      <c r="D9" s="4" t="s">
        <v>98</v>
      </c>
      <c r="E9" s="4" t="s">
        <v>105</v>
      </c>
      <c r="F9" s="4" t="s">
        <v>70</v>
      </c>
      <c r="G9" s="4" t="s">
        <v>113</v>
      </c>
      <c r="H9" s="4" t="s">
        <v>115</v>
      </c>
    </row>
    <row r="10" spans="1:8" ht="86.4" x14ac:dyDescent="0.3">
      <c r="A10" s="4" t="s">
        <v>206</v>
      </c>
      <c r="B10" s="4" t="s">
        <v>207</v>
      </c>
      <c r="C10" s="4" t="s">
        <v>6</v>
      </c>
      <c r="D10" s="4" t="s">
        <v>141</v>
      </c>
      <c r="E10" s="4" t="s">
        <v>210</v>
      </c>
      <c r="F10" s="4" t="s">
        <v>70</v>
      </c>
      <c r="G10" s="4" t="s">
        <v>213</v>
      </c>
      <c r="H10" s="4" t="s">
        <v>115</v>
      </c>
    </row>
    <row r="11" spans="1:8" ht="28.8" x14ac:dyDescent="0.3">
      <c r="A11" s="4" t="s">
        <v>206</v>
      </c>
      <c r="B11" s="4" t="s">
        <v>208</v>
      </c>
      <c r="C11" s="4" t="s">
        <v>6</v>
      </c>
      <c r="D11" s="4" t="s">
        <v>141</v>
      </c>
      <c r="E11" s="4" t="s">
        <v>211</v>
      </c>
      <c r="F11" s="4" t="s">
        <v>72</v>
      </c>
      <c r="G11" s="4" t="s">
        <v>214</v>
      </c>
      <c r="H11" s="4" t="s">
        <v>115</v>
      </c>
    </row>
    <row r="12" spans="1:8" x14ac:dyDescent="0.3">
      <c r="A12" t="s">
        <v>206</v>
      </c>
      <c r="B12" t="s">
        <v>209</v>
      </c>
      <c r="C12" t="s">
        <v>6</v>
      </c>
      <c r="D12" t="s">
        <v>141</v>
      </c>
      <c r="E12" t="s">
        <v>212</v>
      </c>
      <c r="F12" t="s">
        <v>74</v>
      </c>
      <c r="G12" t="s">
        <v>135</v>
      </c>
      <c r="H12" t="s">
        <v>115</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4"/>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Contents'!A10", "Return to TOC")</f>
        <v>Return to TOC</v>
      </c>
    </row>
    <row r="2" spans="1:8" x14ac:dyDescent="0.3">
      <c r="A2" s="5" t="s">
        <v>215</v>
      </c>
      <c r="B2" s="5" t="s">
        <v>117</v>
      </c>
      <c r="C2" s="5" t="s">
        <v>98</v>
      </c>
      <c r="D2" s="5" t="s">
        <v>98</v>
      </c>
      <c r="E2" s="5" t="s">
        <v>120</v>
      </c>
      <c r="F2" s="5" t="s">
        <v>72</v>
      </c>
      <c r="G2" s="5" t="s">
        <v>98</v>
      </c>
      <c r="H2" s="5" t="s">
        <v>115</v>
      </c>
    </row>
    <row r="3" spans="1:8" ht="28.8" x14ac:dyDescent="0.3">
      <c r="A3" s="5" t="s">
        <v>215</v>
      </c>
      <c r="B3" s="5" t="s">
        <v>87</v>
      </c>
      <c r="C3" s="5" t="s">
        <v>97</v>
      </c>
      <c r="D3" s="5" t="s">
        <v>98</v>
      </c>
      <c r="E3" s="5" t="s">
        <v>99</v>
      </c>
      <c r="F3" s="5" t="s">
        <v>72</v>
      </c>
      <c r="G3" s="5" t="s">
        <v>109</v>
      </c>
      <c r="H3" s="5" t="s">
        <v>115</v>
      </c>
    </row>
    <row r="4" spans="1:8" x14ac:dyDescent="0.3">
      <c r="A4" s="5" t="s">
        <v>215</v>
      </c>
      <c r="B4" s="5" t="s">
        <v>88</v>
      </c>
      <c r="C4" s="5" t="s">
        <v>97</v>
      </c>
      <c r="D4" s="5" t="s">
        <v>98</v>
      </c>
      <c r="E4" s="5" t="s">
        <v>100</v>
      </c>
      <c r="F4" s="5" t="s">
        <v>70</v>
      </c>
      <c r="G4" s="5" t="s">
        <v>98</v>
      </c>
      <c r="H4" s="5" t="s">
        <v>115</v>
      </c>
    </row>
    <row r="5" spans="1:8" ht="43.2" x14ac:dyDescent="0.3">
      <c r="A5" s="5" t="s">
        <v>215</v>
      </c>
      <c r="B5" s="5" t="s">
        <v>89</v>
      </c>
      <c r="C5" s="5" t="s">
        <v>97</v>
      </c>
      <c r="D5" s="5" t="s">
        <v>98</v>
      </c>
      <c r="E5" s="5" t="s">
        <v>101</v>
      </c>
      <c r="F5" s="5" t="s">
        <v>70</v>
      </c>
      <c r="G5" s="5" t="s">
        <v>98</v>
      </c>
      <c r="H5" s="5" t="s">
        <v>115</v>
      </c>
    </row>
    <row r="6" spans="1:8" ht="28.8" x14ac:dyDescent="0.3">
      <c r="A6" s="5" t="s">
        <v>215</v>
      </c>
      <c r="B6" s="5" t="s">
        <v>90</v>
      </c>
      <c r="C6" s="5" t="s">
        <v>97</v>
      </c>
      <c r="D6" s="5" t="s">
        <v>98</v>
      </c>
      <c r="E6" s="5" t="s">
        <v>102</v>
      </c>
      <c r="F6" s="5" t="s">
        <v>70</v>
      </c>
      <c r="G6" s="5" t="s">
        <v>110</v>
      </c>
      <c r="H6" s="5" t="s">
        <v>115</v>
      </c>
    </row>
    <row r="7" spans="1:8" ht="57.6" x14ac:dyDescent="0.3">
      <c r="A7" s="5" t="s">
        <v>215</v>
      </c>
      <c r="B7" s="5" t="s">
        <v>91</v>
      </c>
      <c r="C7" s="5" t="s">
        <v>97</v>
      </c>
      <c r="D7" s="5" t="s">
        <v>98</v>
      </c>
      <c r="E7" s="5" t="s">
        <v>103</v>
      </c>
      <c r="F7" s="5" t="s">
        <v>70</v>
      </c>
      <c r="G7" s="5" t="s">
        <v>111</v>
      </c>
      <c r="H7" s="5" t="s">
        <v>115</v>
      </c>
    </row>
    <row r="8" spans="1:8" ht="28.8" x14ac:dyDescent="0.3">
      <c r="A8" s="5" t="s">
        <v>215</v>
      </c>
      <c r="B8" s="5" t="s">
        <v>92</v>
      </c>
      <c r="C8" s="5" t="s">
        <v>97</v>
      </c>
      <c r="D8" s="5" t="s">
        <v>98</v>
      </c>
      <c r="E8" s="5" t="s">
        <v>104</v>
      </c>
      <c r="F8" s="5" t="s">
        <v>70</v>
      </c>
      <c r="G8" s="5" t="s">
        <v>112</v>
      </c>
      <c r="H8" s="5" t="s">
        <v>115</v>
      </c>
    </row>
    <row r="9" spans="1:8" ht="57.6" x14ac:dyDescent="0.3">
      <c r="A9" s="5" t="s">
        <v>215</v>
      </c>
      <c r="B9" s="5" t="s">
        <v>93</v>
      </c>
      <c r="C9" s="5" t="s">
        <v>97</v>
      </c>
      <c r="D9" s="5" t="s">
        <v>98</v>
      </c>
      <c r="E9" s="5" t="s">
        <v>105</v>
      </c>
      <c r="F9" s="5" t="s">
        <v>70</v>
      </c>
      <c r="G9" s="5" t="s">
        <v>113</v>
      </c>
      <c r="H9" s="5" t="s">
        <v>115</v>
      </c>
    </row>
    <row r="10" spans="1:8" ht="28.8" x14ac:dyDescent="0.3">
      <c r="A10" s="5" t="s">
        <v>215</v>
      </c>
      <c r="B10" s="5" t="s">
        <v>216</v>
      </c>
      <c r="C10" s="5" t="s">
        <v>6</v>
      </c>
      <c r="D10" s="5" t="s">
        <v>141</v>
      </c>
      <c r="E10" s="5" t="s">
        <v>221</v>
      </c>
      <c r="F10" s="5" t="s">
        <v>74</v>
      </c>
      <c r="G10" s="5" t="s">
        <v>135</v>
      </c>
      <c r="H10" s="5" t="s">
        <v>115</v>
      </c>
    </row>
    <row r="11" spans="1:8" ht="28.8" x14ac:dyDescent="0.3">
      <c r="A11" s="5" t="s">
        <v>215</v>
      </c>
      <c r="B11" s="5" t="s">
        <v>217</v>
      </c>
      <c r="C11" s="5" t="s">
        <v>6</v>
      </c>
      <c r="D11" s="5" t="s">
        <v>141</v>
      </c>
      <c r="E11" s="5" t="s">
        <v>222</v>
      </c>
      <c r="F11" s="5" t="s">
        <v>74</v>
      </c>
      <c r="G11" s="5" t="s">
        <v>135</v>
      </c>
      <c r="H11" s="5" t="s">
        <v>115</v>
      </c>
    </row>
    <row r="12" spans="1:8" x14ac:dyDescent="0.3">
      <c r="A12" s="5" t="s">
        <v>215</v>
      </c>
      <c r="B12" s="5" t="s">
        <v>218</v>
      </c>
      <c r="C12" s="5" t="s">
        <v>6</v>
      </c>
      <c r="D12" s="5" t="s">
        <v>141</v>
      </c>
      <c r="E12" s="5" t="s">
        <v>145</v>
      </c>
      <c r="F12" s="5" t="s">
        <v>74</v>
      </c>
      <c r="G12" s="5" t="s">
        <v>135</v>
      </c>
      <c r="H12" s="5" t="s">
        <v>115</v>
      </c>
    </row>
    <row r="13" spans="1:8" ht="28.8" x14ac:dyDescent="0.3">
      <c r="A13" s="5" t="s">
        <v>215</v>
      </c>
      <c r="B13" s="5" t="s">
        <v>219</v>
      </c>
      <c r="C13" s="5" t="s">
        <v>6</v>
      </c>
      <c r="D13" s="5" t="s">
        <v>142</v>
      </c>
      <c r="E13" s="5" t="s">
        <v>146</v>
      </c>
      <c r="F13" s="5" t="s">
        <v>74</v>
      </c>
      <c r="G13" s="5" t="s">
        <v>135</v>
      </c>
      <c r="H13" s="5" t="s">
        <v>115</v>
      </c>
    </row>
    <row r="14" spans="1:8" x14ac:dyDescent="0.3">
      <c r="A14" t="s">
        <v>215</v>
      </c>
      <c r="B14" t="s">
        <v>220</v>
      </c>
      <c r="C14" t="s">
        <v>6</v>
      </c>
      <c r="D14" t="s">
        <v>143</v>
      </c>
      <c r="E14" t="s">
        <v>147</v>
      </c>
      <c r="F14" t="s">
        <v>70</v>
      </c>
      <c r="G14" t="s">
        <v>98</v>
      </c>
      <c r="H14" t="s">
        <v>115</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0"/>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Contents'!A11", "Return to TOC")</f>
        <v>Return to TOC</v>
      </c>
    </row>
    <row r="2" spans="1:8" x14ac:dyDescent="0.3">
      <c r="A2" s="6" t="s">
        <v>223</v>
      </c>
      <c r="B2" s="6" t="s">
        <v>117</v>
      </c>
      <c r="C2" s="6" t="s">
        <v>98</v>
      </c>
      <c r="D2" s="6" t="s">
        <v>98</v>
      </c>
      <c r="E2" s="6" t="s">
        <v>120</v>
      </c>
      <c r="F2" s="6" t="s">
        <v>72</v>
      </c>
      <c r="G2" s="6" t="s">
        <v>98</v>
      </c>
      <c r="H2" s="6" t="s">
        <v>115</v>
      </c>
    </row>
    <row r="3" spans="1:8" ht="28.8" x14ac:dyDescent="0.3">
      <c r="A3" s="6" t="s">
        <v>223</v>
      </c>
      <c r="B3" s="6" t="s">
        <v>87</v>
      </c>
      <c r="C3" s="6" t="s">
        <v>97</v>
      </c>
      <c r="D3" s="6" t="s">
        <v>98</v>
      </c>
      <c r="E3" s="6" t="s">
        <v>99</v>
      </c>
      <c r="F3" s="6" t="s">
        <v>72</v>
      </c>
      <c r="G3" s="6" t="s">
        <v>109</v>
      </c>
      <c r="H3" s="6" t="s">
        <v>115</v>
      </c>
    </row>
    <row r="4" spans="1:8" x14ac:dyDescent="0.3">
      <c r="A4" s="6" t="s">
        <v>223</v>
      </c>
      <c r="B4" s="6" t="s">
        <v>88</v>
      </c>
      <c r="C4" s="6" t="s">
        <v>97</v>
      </c>
      <c r="D4" s="6" t="s">
        <v>98</v>
      </c>
      <c r="E4" s="6" t="s">
        <v>100</v>
      </c>
      <c r="F4" s="6" t="s">
        <v>70</v>
      </c>
      <c r="G4" s="6" t="s">
        <v>98</v>
      </c>
      <c r="H4" s="6" t="s">
        <v>115</v>
      </c>
    </row>
    <row r="5" spans="1:8" ht="43.2" x14ac:dyDescent="0.3">
      <c r="A5" s="6" t="s">
        <v>223</v>
      </c>
      <c r="B5" s="6" t="s">
        <v>89</v>
      </c>
      <c r="C5" s="6" t="s">
        <v>97</v>
      </c>
      <c r="D5" s="6" t="s">
        <v>98</v>
      </c>
      <c r="E5" s="6" t="s">
        <v>101</v>
      </c>
      <c r="F5" s="6" t="s">
        <v>70</v>
      </c>
      <c r="G5" s="6" t="s">
        <v>98</v>
      </c>
      <c r="H5" s="6" t="s">
        <v>115</v>
      </c>
    </row>
    <row r="6" spans="1:8" ht="28.8" x14ac:dyDescent="0.3">
      <c r="A6" s="6" t="s">
        <v>223</v>
      </c>
      <c r="B6" s="6" t="s">
        <v>90</v>
      </c>
      <c r="C6" s="6" t="s">
        <v>97</v>
      </c>
      <c r="D6" s="6" t="s">
        <v>98</v>
      </c>
      <c r="E6" s="6" t="s">
        <v>102</v>
      </c>
      <c r="F6" s="6" t="s">
        <v>70</v>
      </c>
      <c r="G6" s="6" t="s">
        <v>110</v>
      </c>
      <c r="H6" s="6" t="s">
        <v>115</v>
      </c>
    </row>
    <row r="7" spans="1:8" ht="57.6" x14ac:dyDescent="0.3">
      <c r="A7" s="6" t="s">
        <v>223</v>
      </c>
      <c r="B7" s="6" t="s">
        <v>91</v>
      </c>
      <c r="C7" s="6" t="s">
        <v>97</v>
      </c>
      <c r="D7" s="6" t="s">
        <v>98</v>
      </c>
      <c r="E7" s="6" t="s">
        <v>103</v>
      </c>
      <c r="F7" s="6" t="s">
        <v>70</v>
      </c>
      <c r="G7" s="6" t="s">
        <v>111</v>
      </c>
      <c r="H7" s="6" t="s">
        <v>115</v>
      </c>
    </row>
    <row r="8" spans="1:8" ht="28.8" x14ac:dyDescent="0.3">
      <c r="A8" s="6" t="s">
        <v>223</v>
      </c>
      <c r="B8" s="6" t="s">
        <v>92</v>
      </c>
      <c r="C8" s="6" t="s">
        <v>97</v>
      </c>
      <c r="D8" s="6" t="s">
        <v>98</v>
      </c>
      <c r="E8" s="6" t="s">
        <v>104</v>
      </c>
      <c r="F8" s="6" t="s">
        <v>70</v>
      </c>
      <c r="G8" s="6" t="s">
        <v>112</v>
      </c>
      <c r="H8" s="6" t="s">
        <v>115</v>
      </c>
    </row>
    <row r="9" spans="1:8" ht="57.6" x14ac:dyDescent="0.3">
      <c r="A9" s="6" t="s">
        <v>223</v>
      </c>
      <c r="B9" s="6" t="s">
        <v>93</v>
      </c>
      <c r="C9" s="6" t="s">
        <v>97</v>
      </c>
      <c r="D9" s="6" t="s">
        <v>98</v>
      </c>
      <c r="E9" s="6" t="s">
        <v>105</v>
      </c>
      <c r="F9" s="6" t="s">
        <v>70</v>
      </c>
      <c r="G9" s="6" t="s">
        <v>113</v>
      </c>
      <c r="H9" s="6" t="s">
        <v>115</v>
      </c>
    </row>
    <row r="10" spans="1:8" x14ac:dyDescent="0.3">
      <c r="A10" t="s">
        <v>223</v>
      </c>
      <c r="B10" t="s">
        <v>224</v>
      </c>
      <c r="C10" t="s">
        <v>225</v>
      </c>
      <c r="D10" t="s">
        <v>189</v>
      </c>
      <c r="E10" t="s">
        <v>205</v>
      </c>
      <c r="F10" t="s">
        <v>70</v>
      </c>
      <c r="G10" t="s">
        <v>98</v>
      </c>
      <c r="H10" t="s">
        <v>115</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Contents'!A12", "Return to TOC")</f>
        <v>Return to TOC</v>
      </c>
    </row>
    <row r="2" spans="1:8" x14ac:dyDescent="0.3">
      <c r="A2" s="7" t="s">
        <v>226</v>
      </c>
      <c r="B2" s="7" t="s">
        <v>117</v>
      </c>
      <c r="C2" s="7" t="s">
        <v>98</v>
      </c>
      <c r="D2" s="7" t="s">
        <v>98</v>
      </c>
      <c r="E2" s="7" t="s">
        <v>120</v>
      </c>
      <c r="F2" s="7" t="s">
        <v>72</v>
      </c>
      <c r="G2" s="7" t="s">
        <v>98</v>
      </c>
      <c r="H2" s="7" t="s">
        <v>115</v>
      </c>
    </row>
    <row r="3" spans="1:8" ht="28.8" x14ac:dyDescent="0.3">
      <c r="A3" s="7" t="s">
        <v>226</v>
      </c>
      <c r="B3" s="7" t="s">
        <v>87</v>
      </c>
      <c r="C3" s="7" t="s">
        <v>97</v>
      </c>
      <c r="D3" s="7" t="s">
        <v>98</v>
      </c>
      <c r="E3" s="7" t="s">
        <v>99</v>
      </c>
      <c r="F3" s="7" t="s">
        <v>72</v>
      </c>
      <c r="G3" s="7" t="s">
        <v>109</v>
      </c>
      <c r="H3" s="7" t="s">
        <v>115</v>
      </c>
    </row>
    <row r="4" spans="1:8" x14ac:dyDescent="0.3">
      <c r="A4" s="7" t="s">
        <v>226</v>
      </c>
      <c r="B4" s="7" t="s">
        <v>88</v>
      </c>
      <c r="C4" s="7" t="s">
        <v>97</v>
      </c>
      <c r="D4" s="7" t="s">
        <v>98</v>
      </c>
      <c r="E4" s="7" t="s">
        <v>100</v>
      </c>
      <c r="F4" s="7" t="s">
        <v>70</v>
      </c>
      <c r="G4" s="7" t="s">
        <v>98</v>
      </c>
      <c r="H4" s="7" t="s">
        <v>115</v>
      </c>
    </row>
    <row r="5" spans="1:8" ht="43.2" x14ac:dyDescent="0.3">
      <c r="A5" s="7" t="s">
        <v>226</v>
      </c>
      <c r="B5" s="7" t="s">
        <v>89</v>
      </c>
      <c r="C5" s="7" t="s">
        <v>97</v>
      </c>
      <c r="D5" s="7" t="s">
        <v>98</v>
      </c>
      <c r="E5" s="7" t="s">
        <v>101</v>
      </c>
      <c r="F5" s="7" t="s">
        <v>70</v>
      </c>
      <c r="G5" s="7" t="s">
        <v>98</v>
      </c>
      <c r="H5" s="7" t="s">
        <v>115</v>
      </c>
    </row>
    <row r="6" spans="1:8" ht="28.8" x14ac:dyDescent="0.3">
      <c r="A6" s="7" t="s">
        <v>226</v>
      </c>
      <c r="B6" s="7" t="s">
        <v>90</v>
      </c>
      <c r="C6" s="7" t="s">
        <v>97</v>
      </c>
      <c r="D6" s="7" t="s">
        <v>98</v>
      </c>
      <c r="E6" s="7" t="s">
        <v>102</v>
      </c>
      <c r="F6" s="7" t="s">
        <v>70</v>
      </c>
      <c r="G6" s="7" t="s">
        <v>110</v>
      </c>
      <c r="H6" s="7" t="s">
        <v>115</v>
      </c>
    </row>
    <row r="7" spans="1:8" ht="57.6" x14ac:dyDescent="0.3">
      <c r="A7" s="7" t="s">
        <v>226</v>
      </c>
      <c r="B7" s="7" t="s">
        <v>91</v>
      </c>
      <c r="C7" s="7" t="s">
        <v>97</v>
      </c>
      <c r="D7" s="7" t="s">
        <v>98</v>
      </c>
      <c r="E7" s="7" t="s">
        <v>103</v>
      </c>
      <c r="F7" s="7" t="s">
        <v>70</v>
      </c>
      <c r="G7" s="7" t="s">
        <v>111</v>
      </c>
      <c r="H7" s="7" t="s">
        <v>115</v>
      </c>
    </row>
    <row r="8" spans="1:8" ht="28.8" x14ac:dyDescent="0.3">
      <c r="A8" s="7" t="s">
        <v>226</v>
      </c>
      <c r="B8" s="7" t="s">
        <v>92</v>
      </c>
      <c r="C8" s="7" t="s">
        <v>97</v>
      </c>
      <c r="D8" s="7" t="s">
        <v>98</v>
      </c>
      <c r="E8" s="7" t="s">
        <v>104</v>
      </c>
      <c r="F8" s="7" t="s">
        <v>70</v>
      </c>
      <c r="G8" s="7" t="s">
        <v>112</v>
      </c>
      <c r="H8" s="7" t="s">
        <v>115</v>
      </c>
    </row>
    <row r="9" spans="1:8" ht="57.6" x14ac:dyDescent="0.3">
      <c r="A9" s="7" t="s">
        <v>226</v>
      </c>
      <c r="B9" s="7" t="s">
        <v>93</v>
      </c>
      <c r="C9" s="7" t="s">
        <v>97</v>
      </c>
      <c r="D9" s="7" t="s">
        <v>98</v>
      </c>
      <c r="E9" s="7" t="s">
        <v>105</v>
      </c>
      <c r="F9" s="7" t="s">
        <v>70</v>
      </c>
      <c r="G9" s="7" t="s">
        <v>113</v>
      </c>
      <c r="H9" s="7" t="s">
        <v>115</v>
      </c>
    </row>
    <row r="10" spans="1:8" ht="57.6" x14ac:dyDescent="0.3">
      <c r="A10" s="7" t="s">
        <v>226</v>
      </c>
      <c r="B10" s="7" t="s">
        <v>227</v>
      </c>
      <c r="C10" s="7" t="s">
        <v>225</v>
      </c>
      <c r="D10" s="7" t="s">
        <v>142</v>
      </c>
      <c r="E10" s="7" t="s">
        <v>230</v>
      </c>
      <c r="F10" s="7" t="s">
        <v>70</v>
      </c>
      <c r="G10" s="7" t="s">
        <v>233</v>
      </c>
      <c r="H10" s="7" t="s">
        <v>115</v>
      </c>
    </row>
    <row r="11" spans="1:8" ht="43.2" x14ac:dyDescent="0.3">
      <c r="A11" s="7" t="s">
        <v>226</v>
      </c>
      <c r="B11" s="7" t="s">
        <v>228</v>
      </c>
      <c r="C11" s="7" t="s">
        <v>225</v>
      </c>
      <c r="D11" s="7" t="s">
        <v>142</v>
      </c>
      <c r="E11" s="7" t="s">
        <v>231</v>
      </c>
      <c r="F11" s="7" t="s">
        <v>74</v>
      </c>
      <c r="G11" s="7" t="s">
        <v>234</v>
      </c>
      <c r="H11" s="7" t="s">
        <v>115</v>
      </c>
    </row>
    <row r="12" spans="1:8" x14ac:dyDescent="0.3">
      <c r="A12" t="s">
        <v>226</v>
      </c>
      <c r="B12" t="s">
        <v>229</v>
      </c>
      <c r="C12" t="s">
        <v>225</v>
      </c>
      <c r="D12" t="s">
        <v>142</v>
      </c>
      <c r="E12" t="s">
        <v>232</v>
      </c>
      <c r="F12" t="s">
        <v>74</v>
      </c>
      <c r="G12" t="s">
        <v>135</v>
      </c>
      <c r="H12" t="s">
        <v>115</v>
      </c>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9"/>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Contents'!A13", "Return to TOC")</f>
        <v>Return to TOC</v>
      </c>
    </row>
    <row r="2" spans="1:8" x14ac:dyDescent="0.3">
      <c r="A2" s="8" t="s">
        <v>235</v>
      </c>
      <c r="B2" s="8" t="s">
        <v>117</v>
      </c>
      <c r="C2" s="8" t="s">
        <v>98</v>
      </c>
      <c r="D2" s="8" t="s">
        <v>98</v>
      </c>
      <c r="E2" s="8" t="s">
        <v>120</v>
      </c>
      <c r="F2" s="8" t="s">
        <v>72</v>
      </c>
      <c r="G2" s="8" t="s">
        <v>98</v>
      </c>
      <c r="H2" s="8" t="s">
        <v>115</v>
      </c>
    </row>
    <row r="3" spans="1:8" ht="28.8" x14ac:dyDescent="0.3">
      <c r="A3" s="8" t="s">
        <v>235</v>
      </c>
      <c r="B3" s="8" t="s">
        <v>87</v>
      </c>
      <c r="C3" s="8" t="s">
        <v>97</v>
      </c>
      <c r="D3" s="8" t="s">
        <v>98</v>
      </c>
      <c r="E3" s="8" t="s">
        <v>99</v>
      </c>
      <c r="F3" s="8" t="s">
        <v>72</v>
      </c>
      <c r="G3" s="8" t="s">
        <v>109</v>
      </c>
      <c r="H3" s="8" t="s">
        <v>115</v>
      </c>
    </row>
    <row r="4" spans="1:8" x14ac:dyDescent="0.3">
      <c r="A4" s="8" t="s">
        <v>235</v>
      </c>
      <c r="B4" s="8" t="s">
        <v>88</v>
      </c>
      <c r="C4" s="8" t="s">
        <v>97</v>
      </c>
      <c r="D4" s="8" t="s">
        <v>98</v>
      </c>
      <c r="E4" s="8" t="s">
        <v>100</v>
      </c>
      <c r="F4" s="8" t="s">
        <v>70</v>
      </c>
      <c r="G4" s="8" t="s">
        <v>98</v>
      </c>
      <c r="H4" s="8" t="s">
        <v>115</v>
      </c>
    </row>
    <row r="5" spans="1:8" ht="43.2" x14ac:dyDescent="0.3">
      <c r="A5" s="8" t="s">
        <v>235</v>
      </c>
      <c r="B5" s="8" t="s">
        <v>89</v>
      </c>
      <c r="C5" s="8" t="s">
        <v>97</v>
      </c>
      <c r="D5" s="8" t="s">
        <v>98</v>
      </c>
      <c r="E5" s="8" t="s">
        <v>101</v>
      </c>
      <c r="F5" s="8" t="s">
        <v>70</v>
      </c>
      <c r="G5" s="8" t="s">
        <v>98</v>
      </c>
      <c r="H5" s="8" t="s">
        <v>115</v>
      </c>
    </row>
    <row r="6" spans="1:8" ht="28.8" x14ac:dyDescent="0.3">
      <c r="A6" s="8" t="s">
        <v>235</v>
      </c>
      <c r="B6" s="8" t="s">
        <v>90</v>
      </c>
      <c r="C6" s="8" t="s">
        <v>97</v>
      </c>
      <c r="D6" s="8" t="s">
        <v>98</v>
      </c>
      <c r="E6" s="8" t="s">
        <v>102</v>
      </c>
      <c r="F6" s="8" t="s">
        <v>70</v>
      </c>
      <c r="G6" s="8" t="s">
        <v>110</v>
      </c>
      <c r="H6" s="8" t="s">
        <v>115</v>
      </c>
    </row>
    <row r="7" spans="1:8" ht="57.6" x14ac:dyDescent="0.3">
      <c r="A7" s="8" t="s">
        <v>235</v>
      </c>
      <c r="B7" s="8" t="s">
        <v>91</v>
      </c>
      <c r="C7" s="8" t="s">
        <v>97</v>
      </c>
      <c r="D7" s="8" t="s">
        <v>98</v>
      </c>
      <c r="E7" s="8" t="s">
        <v>103</v>
      </c>
      <c r="F7" s="8" t="s">
        <v>70</v>
      </c>
      <c r="G7" s="8" t="s">
        <v>111</v>
      </c>
      <c r="H7" s="8" t="s">
        <v>115</v>
      </c>
    </row>
    <row r="8" spans="1:8" ht="28.8" x14ac:dyDescent="0.3">
      <c r="A8" s="8" t="s">
        <v>235</v>
      </c>
      <c r="B8" s="8" t="s">
        <v>92</v>
      </c>
      <c r="C8" s="8" t="s">
        <v>97</v>
      </c>
      <c r="D8" s="8" t="s">
        <v>98</v>
      </c>
      <c r="E8" s="8" t="s">
        <v>104</v>
      </c>
      <c r="F8" s="8" t="s">
        <v>70</v>
      </c>
      <c r="G8" s="8" t="s">
        <v>112</v>
      </c>
      <c r="H8" s="8" t="s">
        <v>115</v>
      </c>
    </row>
    <row r="9" spans="1:8" ht="57.6" x14ac:dyDescent="0.3">
      <c r="A9" s="8" t="s">
        <v>235</v>
      </c>
      <c r="B9" s="8" t="s">
        <v>93</v>
      </c>
      <c r="C9" s="8" t="s">
        <v>97</v>
      </c>
      <c r="D9" s="8" t="s">
        <v>98</v>
      </c>
      <c r="E9" s="8" t="s">
        <v>105</v>
      </c>
      <c r="F9" s="8" t="s">
        <v>70</v>
      </c>
      <c r="G9" s="8" t="s">
        <v>113</v>
      </c>
      <c r="H9" s="8" t="s">
        <v>115</v>
      </c>
    </row>
    <row r="10" spans="1:8" x14ac:dyDescent="0.3">
      <c r="A10" s="8" t="s">
        <v>235</v>
      </c>
      <c r="B10" s="8" t="s">
        <v>236</v>
      </c>
      <c r="C10" s="8" t="s">
        <v>225</v>
      </c>
      <c r="D10" s="8" t="s">
        <v>141</v>
      </c>
      <c r="E10" s="8" t="s">
        <v>246</v>
      </c>
      <c r="F10" s="8" t="s">
        <v>72</v>
      </c>
      <c r="G10" s="8" t="s">
        <v>148</v>
      </c>
      <c r="H10" s="8" t="s">
        <v>115</v>
      </c>
    </row>
    <row r="11" spans="1:8" ht="28.8" x14ac:dyDescent="0.3">
      <c r="A11" s="8" t="s">
        <v>235</v>
      </c>
      <c r="B11" s="8" t="s">
        <v>237</v>
      </c>
      <c r="C11" s="8" t="s">
        <v>225</v>
      </c>
      <c r="D11" s="8" t="s">
        <v>141</v>
      </c>
      <c r="E11" s="8" t="s">
        <v>247</v>
      </c>
      <c r="F11" s="8" t="s">
        <v>74</v>
      </c>
      <c r="G11" s="8" t="s">
        <v>135</v>
      </c>
      <c r="H11" s="8" t="s">
        <v>115</v>
      </c>
    </row>
    <row r="12" spans="1:8" ht="28.8" x14ac:dyDescent="0.3">
      <c r="A12" s="8" t="s">
        <v>235</v>
      </c>
      <c r="B12" s="8" t="s">
        <v>238</v>
      </c>
      <c r="C12" s="8" t="s">
        <v>225</v>
      </c>
      <c r="D12" s="8" t="s">
        <v>141</v>
      </c>
      <c r="E12" s="8" t="s">
        <v>248</v>
      </c>
      <c r="F12" s="8" t="s">
        <v>72</v>
      </c>
      <c r="G12" s="8" t="s">
        <v>254</v>
      </c>
      <c r="H12" s="8" t="s">
        <v>115</v>
      </c>
    </row>
    <row r="13" spans="1:8" ht="28.8" x14ac:dyDescent="0.3">
      <c r="A13" s="8" t="s">
        <v>235</v>
      </c>
      <c r="B13" s="8" t="s">
        <v>239</v>
      </c>
      <c r="C13" s="8" t="s">
        <v>225</v>
      </c>
      <c r="D13" s="8" t="s">
        <v>141</v>
      </c>
      <c r="E13" s="8" t="s">
        <v>249</v>
      </c>
      <c r="F13" s="8" t="s">
        <v>74</v>
      </c>
      <c r="G13" s="8" t="s">
        <v>135</v>
      </c>
      <c r="H13" s="8" t="s">
        <v>115</v>
      </c>
    </row>
    <row r="14" spans="1:8" ht="28.8" x14ac:dyDescent="0.3">
      <c r="A14" s="8" t="s">
        <v>235</v>
      </c>
      <c r="B14" s="8" t="s">
        <v>240</v>
      </c>
      <c r="C14" s="8" t="s">
        <v>225</v>
      </c>
      <c r="D14" s="8" t="s">
        <v>141</v>
      </c>
      <c r="E14" s="8" t="s">
        <v>250</v>
      </c>
      <c r="F14" s="8" t="s">
        <v>72</v>
      </c>
      <c r="G14" s="8" t="s">
        <v>148</v>
      </c>
      <c r="H14" s="8" t="s">
        <v>115</v>
      </c>
    </row>
    <row r="15" spans="1:8" ht="28.8" x14ac:dyDescent="0.3">
      <c r="A15" s="8" t="s">
        <v>235</v>
      </c>
      <c r="B15" s="8" t="s">
        <v>241</v>
      </c>
      <c r="C15" s="8" t="s">
        <v>225</v>
      </c>
      <c r="D15" s="8" t="s">
        <v>141</v>
      </c>
      <c r="E15" s="8" t="s">
        <v>251</v>
      </c>
      <c r="F15" s="8" t="s">
        <v>74</v>
      </c>
      <c r="G15" s="8" t="s">
        <v>135</v>
      </c>
      <c r="H15" s="8" t="s">
        <v>115</v>
      </c>
    </row>
    <row r="16" spans="1:8" ht="28.8" x14ac:dyDescent="0.3">
      <c r="A16" s="8" t="s">
        <v>235</v>
      </c>
      <c r="B16" s="8" t="s">
        <v>242</v>
      </c>
      <c r="C16" s="8" t="s">
        <v>225</v>
      </c>
      <c r="D16" s="8" t="s">
        <v>141</v>
      </c>
      <c r="E16" s="8" t="s">
        <v>252</v>
      </c>
      <c r="F16" s="8" t="s">
        <v>72</v>
      </c>
      <c r="G16" s="8" t="s">
        <v>255</v>
      </c>
      <c r="H16" s="8" t="s">
        <v>115</v>
      </c>
    </row>
    <row r="17" spans="1:8" ht="28.8" x14ac:dyDescent="0.3">
      <c r="A17" s="8" t="s">
        <v>235</v>
      </c>
      <c r="B17" s="8" t="s">
        <v>243</v>
      </c>
      <c r="C17" s="8" t="s">
        <v>225</v>
      </c>
      <c r="D17" s="8" t="s">
        <v>141</v>
      </c>
      <c r="E17" s="8" t="s">
        <v>253</v>
      </c>
      <c r="F17" s="8" t="s">
        <v>74</v>
      </c>
      <c r="G17" s="8" t="s">
        <v>135</v>
      </c>
      <c r="H17" s="8" t="s">
        <v>115</v>
      </c>
    </row>
    <row r="18" spans="1:8" x14ac:dyDescent="0.3">
      <c r="A18" s="8" t="s">
        <v>235</v>
      </c>
      <c r="B18" s="8" t="s">
        <v>244</v>
      </c>
      <c r="C18" s="8" t="s">
        <v>225</v>
      </c>
      <c r="D18" s="8" t="s">
        <v>189</v>
      </c>
      <c r="E18" s="8" t="s">
        <v>146</v>
      </c>
      <c r="F18" s="8" t="s">
        <v>74</v>
      </c>
      <c r="G18" s="8" t="s">
        <v>135</v>
      </c>
      <c r="H18" s="8" t="s">
        <v>115</v>
      </c>
    </row>
    <row r="19" spans="1:8" x14ac:dyDescent="0.3">
      <c r="A19" t="s">
        <v>235</v>
      </c>
      <c r="B19" t="s">
        <v>245</v>
      </c>
      <c r="C19" t="s">
        <v>225</v>
      </c>
      <c r="D19" t="s">
        <v>143</v>
      </c>
      <c r="E19" t="s">
        <v>147</v>
      </c>
      <c r="F19" t="s">
        <v>70</v>
      </c>
      <c r="G19" t="s">
        <v>98</v>
      </c>
      <c r="H19" t="s">
        <v>115</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1"/>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Contents'!A14", "Return to TOC")</f>
        <v>Return to TOC</v>
      </c>
    </row>
    <row r="2" spans="1:8" x14ac:dyDescent="0.3">
      <c r="A2" s="9" t="s">
        <v>256</v>
      </c>
      <c r="B2" s="9" t="s">
        <v>117</v>
      </c>
      <c r="C2" s="9" t="s">
        <v>98</v>
      </c>
      <c r="D2" s="9" t="s">
        <v>98</v>
      </c>
      <c r="E2" s="9" t="s">
        <v>120</v>
      </c>
      <c r="F2" s="9" t="s">
        <v>72</v>
      </c>
      <c r="G2" s="9" t="s">
        <v>98</v>
      </c>
      <c r="H2" s="9" t="s">
        <v>115</v>
      </c>
    </row>
    <row r="3" spans="1:8" ht="28.8" x14ac:dyDescent="0.3">
      <c r="A3" s="9" t="s">
        <v>256</v>
      </c>
      <c r="B3" s="9" t="s">
        <v>87</v>
      </c>
      <c r="C3" s="9" t="s">
        <v>97</v>
      </c>
      <c r="D3" s="9" t="s">
        <v>98</v>
      </c>
      <c r="E3" s="9" t="s">
        <v>99</v>
      </c>
      <c r="F3" s="9" t="s">
        <v>72</v>
      </c>
      <c r="G3" s="9" t="s">
        <v>109</v>
      </c>
      <c r="H3" s="9" t="s">
        <v>115</v>
      </c>
    </row>
    <row r="4" spans="1:8" x14ac:dyDescent="0.3">
      <c r="A4" s="9" t="s">
        <v>256</v>
      </c>
      <c r="B4" s="9" t="s">
        <v>88</v>
      </c>
      <c r="C4" s="9" t="s">
        <v>97</v>
      </c>
      <c r="D4" s="9" t="s">
        <v>98</v>
      </c>
      <c r="E4" s="9" t="s">
        <v>100</v>
      </c>
      <c r="F4" s="9" t="s">
        <v>70</v>
      </c>
      <c r="G4" s="9" t="s">
        <v>98</v>
      </c>
      <c r="H4" s="9" t="s">
        <v>115</v>
      </c>
    </row>
    <row r="5" spans="1:8" ht="43.2" x14ac:dyDescent="0.3">
      <c r="A5" s="9" t="s">
        <v>256</v>
      </c>
      <c r="B5" s="9" t="s">
        <v>89</v>
      </c>
      <c r="C5" s="9" t="s">
        <v>97</v>
      </c>
      <c r="D5" s="9" t="s">
        <v>98</v>
      </c>
      <c r="E5" s="9" t="s">
        <v>101</v>
      </c>
      <c r="F5" s="9" t="s">
        <v>70</v>
      </c>
      <c r="G5" s="9" t="s">
        <v>98</v>
      </c>
      <c r="H5" s="9" t="s">
        <v>115</v>
      </c>
    </row>
    <row r="6" spans="1:8" ht="28.8" x14ac:dyDescent="0.3">
      <c r="A6" s="9" t="s">
        <v>256</v>
      </c>
      <c r="B6" s="9" t="s">
        <v>90</v>
      </c>
      <c r="C6" s="9" t="s">
        <v>97</v>
      </c>
      <c r="D6" s="9" t="s">
        <v>98</v>
      </c>
      <c r="E6" s="9" t="s">
        <v>102</v>
      </c>
      <c r="F6" s="9" t="s">
        <v>70</v>
      </c>
      <c r="G6" s="9" t="s">
        <v>110</v>
      </c>
      <c r="H6" s="9" t="s">
        <v>115</v>
      </c>
    </row>
    <row r="7" spans="1:8" ht="57.6" x14ac:dyDescent="0.3">
      <c r="A7" s="9" t="s">
        <v>256</v>
      </c>
      <c r="B7" s="9" t="s">
        <v>91</v>
      </c>
      <c r="C7" s="9" t="s">
        <v>97</v>
      </c>
      <c r="D7" s="9" t="s">
        <v>98</v>
      </c>
      <c r="E7" s="9" t="s">
        <v>103</v>
      </c>
      <c r="F7" s="9" t="s">
        <v>70</v>
      </c>
      <c r="G7" s="9" t="s">
        <v>111</v>
      </c>
      <c r="H7" s="9" t="s">
        <v>115</v>
      </c>
    </row>
    <row r="8" spans="1:8" ht="28.8" x14ac:dyDescent="0.3">
      <c r="A8" s="9" t="s">
        <v>256</v>
      </c>
      <c r="B8" s="9" t="s">
        <v>92</v>
      </c>
      <c r="C8" s="9" t="s">
        <v>97</v>
      </c>
      <c r="D8" s="9" t="s">
        <v>98</v>
      </c>
      <c r="E8" s="9" t="s">
        <v>104</v>
      </c>
      <c r="F8" s="9" t="s">
        <v>70</v>
      </c>
      <c r="G8" s="9" t="s">
        <v>112</v>
      </c>
      <c r="H8" s="9" t="s">
        <v>115</v>
      </c>
    </row>
    <row r="9" spans="1:8" ht="57.6" x14ac:dyDescent="0.3">
      <c r="A9" s="9" t="s">
        <v>256</v>
      </c>
      <c r="B9" s="9" t="s">
        <v>93</v>
      </c>
      <c r="C9" s="9" t="s">
        <v>97</v>
      </c>
      <c r="D9" s="9" t="s">
        <v>98</v>
      </c>
      <c r="E9" s="9" t="s">
        <v>105</v>
      </c>
      <c r="F9" s="9" t="s">
        <v>70</v>
      </c>
      <c r="G9" s="9" t="s">
        <v>113</v>
      </c>
      <c r="H9" s="9" t="s">
        <v>115</v>
      </c>
    </row>
    <row r="10" spans="1:8" ht="28.8" x14ac:dyDescent="0.3">
      <c r="A10" s="9" t="s">
        <v>256</v>
      </c>
      <c r="B10" s="9" t="s">
        <v>257</v>
      </c>
      <c r="C10" s="9" t="s">
        <v>8</v>
      </c>
      <c r="D10" s="9" t="s">
        <v>189</v>
      </c>
      <c r="E10" s="9" t="s">
        <v>259</v>
      </c>
      <c r="F10" s="9" t="s">
        <v>70</v>
      </c>
      <c r="G10" s="9" t="s">
        <v>98</v>
      </c>
      <c r="H10" s="9" t="s">
        <v>115</v>
      </c>
    </row>
    <row r="11" spans="1:8" x14ac:dyDescent="0.3">
      <c r="A11" t="s">
        <v>256</v>
      </c>
      <c r="B11" t="s">
        <v>258</v>
      </c>
      <c r="C11" t="s">
        <v>8</v>
      </c>
      <c r="D11" t="s">
        <v>161</v>
      </c>
      <c r="E11" t="s">
        <v>260</v>
      </c>
      <c r="F11" t="s">
        <v>70</v>
      </c>
      <c r="G11" t="s">
        <v>98</v>
      </c>
      <c r="H11" t="s">
        <v>115</v>
      </c>
    </row>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9"/>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Contents'!A15", "Return to TOC")</f>
        <v>Return to TOC</v>
      </c>
    </row>
    <row r="2" spans="1:8" x14ac:dyDescent="0.3">
      <c r="A2" s="10" t="s">
        <v>261</v>
      </c>
      <c r="B2" s="10" t="s">
        <v>117</v>
      </c>
      <c r="C2" s="10" t="s">
        <v>98</v>
      </c>
      <c r="D2" s="10" t="s">
        <v>98</v>
      </c>
      <c r="E2" s="10" t="s">
        <v>120</v>
      </c>
      <c r="F2" s="10" t="s">
        <v>72</v>
      </c>
      <c r="G2" s="10" t="s">
        <v>98</v>
      </c>
      <c r="H2" s="10" t="s">
        <v>115</v>
      </c>
    </row>
    <row r="3" spans="1:8" ht="28.8" x14ac:dyDescent="0.3">
      <c r="A3" s="10" t="s">
        <v>261</v>
      </c>
      <c r="B3" s="10" t="s">
        <v>87</v>
      </c>
      <c r="C3" s="10" t="s">
        <v>97</v>
      </c>
      <c r="D3" s="10" t="s">
        <v>98</v>
      </c>
      <c r="E3" s="10" t="s">
        <v>99</v>
      </c>
      <c r="F3" s="10" t="s">
        <v>72</v>
      </c>
      <c r="G3" s="10" t="s">
        <v>109</v>
      </c>
      <c r="H3" s="10" t="s">
        <v>115</v>
      </c>
    </row>
    <row r="4" spans="1:8" x14ac:dyDescent="0.3">
      <c r="A4" s="10" t="s">
        <v>261</v>
      </c>
      <c r="B4" s="10" t="s">
        <v>88</v>
      </c>
      <c r="C4" s="10" t="s">
        <v>97</v>
      </c>
      <c r="D4" s="10" t="s">
        <v>98</v>
      </c>
      <c r="E4" s="10" t="s">
        <v>100</v>
      </c>
      <c r="F4" s="10" t="s">
        <v>70</v>
      </c>
      <c r="G4" s="10" t="s">
        <v>98</v>
      </c>
      <c r="H4" s="10" t="s">
        <v>115</v>
      </c>
    </row>
    <row r="5" spans="1:8" ht="43.2" x14ac:dyDescent="0.3">
      <c r="A5" s="10" t="s">
        <v>261</v>
      </c>
      <c r="B5" s="10" t="s">
        <v>89</v>
      </c>
      <c r="C5" s="10" t="s">
        <v>97</v>
      </c>
      <c r="D5" s="10" t="s">
        <v>98</v>
      </c>
      <c r="E5" s="10" t="s">
        <v>101</v>
      </c>
      <c r="F5" s="10" t="s">
        <v>70</v>
      </c>
      <c r="G5" s="10" t="s">
        <v>98</v>
      </c>
      <c r="H5" s="10" t="s">
        <v>115</v>
      </c>
    </row>
    <row r="6" spans="1:8" ht="28.8" x14ac:dyDescent="0.3">
      <c r="A6" s="10" t="s">
        <v>261</v>
      </c>
      <c r="B6" s="10" t="s">
        <v>90</v>
      </c>
      <c r="C6" s="10" t="s">
        <v>97</v>
      </c>
      <c r="D6" s="10" t="s">
        <v>98</v>
      </c>
      <c r="E6" s="10" t="s">
        <v>102</v>
      </c>
      <c r="F6" s="10" t="s">
        <v>70</v>
      </c>
      <c r="G6" s="10" t="s">
        <v>110</v>
      </c>
      <c r="H6" s="10" t="s">
        <v>115</v>
      </c>
    </row>
    <row r="7" spans="1:8" ht="57.6" x14ac:dyDescent="0.3">
      <c r="A7" s="10" t="s">
        <v>261</v>
      </c>
      <c r="B7" s="10" t="s">
        <v>91</v>
      </c>
      <c r="C7" s="10" t="s">
        <v>97</v>
      </c>
      <c r="D7" s="10" t="s">
        <v>98</v>
      </c>
      <c r="E7" s="10" t="s">
        <v>103</v>
      </c>
      <c r="F7" s="10" t="s">
        <v>70</v>
      </c>
      <c r="G7" s="10" t="s">
        <v>111</v>
      </c>
      <c r="H7" s="10" t="s">
        <v>115</v>
      </c>
    </row>
    <row r="8" spans="1:8" ht="28.8" x14ac:dyDescent="0.3">
      <c r="A8" s="10" t="s">
        <v>261</v>
      </c>
      <c r="B8" s="10" t="s">
        <v>92</v>
      </c>
      <c r="C8" s="10" t="s">
        <v>97</v>
      </c>
      <c r="D8" s="10" t="s">
        <v>98</v>
      </c>
      <c r="E8" s="10" t="s">
        <v>104</v>
      </c>
      <c r="F8" s="10" t="s">
        <v>70</v>
      </c>
      <c r="G8" s="10" t="s">
        <v>112</v>
      </c>
      <c r="H8" s="10" t="s">
        <v>115</v>
      </c>
    </row>
    <row r="9" spans="1:8" ht="57.6" x14ac:dyDescent="0.3">
      <c r="A9" s="10" t="s">
        <v>261</v>
      </c>
      <c r="B9" s="10" t="s">
        <v>93</v>
      </c>
      <c r="C9" s="10" t="s">
        <v>97</v>
      </c>
      <c r="D9" s="10" t="s">
        <v>98</v>
      </c>
      <c r="E9" s="10" t="s">
        <v>105</v>
      </c>
      <c r="F9" s="10" t="s">
        <v>70</v>
      </c>
      <c r="G9" s="10" t="s">
        <v>113</v>
      </c>
      <c r="H9" s="10" t="s">
        <v>115</v>
      </c>
    </row>
    <row r="10" spans="1:8" ht="43.2" x14ac:dyDescent="0.3">
      <c r="A10" s="10" t="s">
        <v>261</v>
      </c>
      <c r="B10" s="10" t="s">
        <v>262</v>
      </c>
      <c r="C10" s="10" t="s">
        <v>8</v>
      </c>
      <c r="D10" s="10" t="s">
        <v>141</v>
      </c>
      <c r="E10" s="10" t="s">
        <v>272</v>
      </c>
      <c r="F10" s="10" t="s">
        <v>72</v>
      </c>
      <c r="G10" s="10" t="s">
        <v>148</v>
      </c>
      <c r="H10" s="10" t="s">
        <v>115</v>
      </c>
    </row>
    <row r="11" spans="1:8" ht="28.8" x14ac:dyDescent="0.3">
      <c r="A11" s="10" t="s">
        <v>261</v>
      </c>
      <c r="B11" s="10" t="s">
        <v>263</v>
      </c>
      <c r="C11" s="10" t="s">
        <v>8</v>
      </c>
      <c r="D11" s="10" t="s">
        <v>142</v>
      </c>
      <c r="E11" s="10" t="s">
        <v>273</v>
      </c>
      <c r="F11" s="10" t="s">
        <v>72</v>
      </c>
      <c r="G11" s="10" t="s">
        <v>148</v>
      </c>
      <c r="H11" s="10" t="s">
        <v>115</v>
      </c>
    </row>
    <row r="12" spans="1:8" ht="28.8" x14ac:dyDescent="0.3">
      <c r="A12" s="10" t="s">
        <v>261</v>
      </c>
      <c r="B12" s="10" t="s">
        <v>264</v>
      </c>
      <c r="C12" s="10" t="s">
        <v>8</v>
      </c>
      <c r="D12" s="10" t="s">
        <v>142</v>
      </c>
      <c r="E12" s="10" t="s">
        <v>274</v>
      </c>
      <c r="F12" s="10" t="s">
        <v>74</v>
      </c>
      <c r="G12" s="10" t="s">
        <v>135</v>
      </c>
      <c r="H12" s="10" t="s">
        <v>115</v>
      </c>
    </row>
    <row r="13" spans="1:8" ht="28.8" x14ac:dyDescent="0.3">
      <c r="A13" s="10" t="s">
        <v>261</v>
      </c>
      <c r="B13" s="10" t="s">
        <v>265</v>
      </c>
      <c r="C13" s="10" t="s">
        <v>8</v>
      </c>
      <c r="D13" s="10" t="s">
        <v>142</v>
      </c>
      <c r="E13" s="10" t="s">
        <v>275</v>
      </c>
      <c r="F13" s="10" t="s">
        <v>72</v>
      </c>
      <c r="G13" s="10" t="s">
        <v>148</v>
      </c>
      <c r="H13" s="10" t="s">
        <v>115</v>
      </c>
    </row>
    <row r="14" spans="1:8" ht="28.8" x14ac:dyDescent="0.3">
      <c r="A14" s="10" t="s">
        <v>261</v>
      </c>
      <c r="B14" s="10" t="s">
        <v>266</v>
      </c>
      <c r="C14" s="10" t="s">
        <v>8</v>
      </c>
      <c r="D14" s="10" t="s">
        <v>142</v>
      </c>
      <c r="E14" s="10" t="s">
        <v>276</v>
      </c>
      <c r="F14" s="10" t="s">
        <v>74</v>
      </c>
      <c r="G14" s="10" t="s">
        <v>135</v>
      </c>
      <c r="H14" s="10" t="s">
        <v>115</v>
      </c>
    </row>
    <row r="15" spans="1:8" ht="28.8" x14ac:dyDescent="0.3">
      <c r="A15" s="10" t="s">
        <v>261</v>
      </c>
      <c r="B15" s="10" t="s">
        <v>267</v>
      </c>
      <c r="C15" s="10" t="s">
        <v>8</v>
      </c>
      <c r="D15" s="10" t="s">
        <v>189</v>
      </c>
      <c r="E15" s="10" t="s">
        <v>277</v>
      </c>
      <c r="F15" s="10" t="s">
        <v>74</v>
      </c>
      <c r="G15" s="10" t="s">
        <v>135</v>
      </c>
      <c r="H15" s="10" t="s">
        <v>115</v>
      </c>
    </row>
    <row r="16" spans="1:8" ht="28.8" x14ac:dyDescent="0.3">
      <c r="A16" s="10" t="s">
        <v>261</v>
      </c>
      <c r="B16" s="10" t="s">
        <v>268</v>
      </c>
      <c r="C16" s="10" t="s">
        <v>8</v>
      </c>
      <c r="D16" s="10" t="s">
        <v>190</v>
      </c>
      <c r="E16" s="10" t="s">
        <v>278</v>
      </c>
      <c r="F16" s="10" t="s">
        <v>72</v>
      </c>
      <c r="G16" s="10" t="s">
        <v>148</v>
      </c>
      <c r="H16" s="10" t="s">
        <v>115</v>
      </c>
    </row>
    <row r="17" spans="1:8" ht="28.8" x14ac:dyDescent="0.3">
      <c r="A17" s="10" t="s">
        <v>261</v>
      </c>
      <c r="B17" s="10" t="s">
        <v>269</v>
      </c>
      <c r="C17" s="10" t="s">
        <v>8</v>
      </c>
      <c r="D17" s="10" t="s">
        <v>190</v>
      </c>
      <c r="E17" s="10" t="s">
        <v>279</v>
      </c>
      <c r="F17" s="10" t="s">
        <v>74</v>
      </c>
      <c r="G17" s="10" t="s">
        <v>135</v>
      </c>
      <c r="H17" s="10" t="s">
        <v>115</v>
      </c>
    </row>
    <row r="18" spans="1:8" ht="28.8" x14ac:dyDescent="0.3">
      <c r="A18" s="10" t="s">
        <v>261</v>
      </c>
      <c r="B18" s="10" t="s">
        <v>270</v>
      </c>
      <c r="C18" s="10" t="s">
        <v>8</v>
      </c>
      <c r="D18" s="10" t="s">
        <v>161</v>
      </c>
      <c r="E18" s="10" t="s">
        <v>146</v>
      </c>
      <c r="F18" s="10" t="s">
        <v>74</v>
      </c>
      <c r="G18" s="10" t="s">
        <v>135</v>
      </c>
      <c r="H18" s="10" t="s">
        <v>115</v>
      </c>
    </row>
    <row r="19" spans="1:8" x14ac:dyDescent="0.3">
      <c r="A19" t="s">
        <v>261</v>
      </c>
      <c r="B19" t="s">
        <v>271</v>
      </c>
      <c r="C19" t="s">
        <v>8</v>
      </c>
      <c r="D19" t="s">
        <v>143</v>
      </c>
      <c r="E19" t="s">
        <v>147</v>
      </c>
      <c r="F19" t="s">
        <v>70</v>
      </c>
      <c r="G19" t="s">
        <v>98</v>
      </c>
      <c r="H19" t="s">
        <v>115</v>
      </c>
    </row>
  </sheetData>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4"/>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Contents'!A16", "Return to TOC")</f>
        <v>Return to TOC</v>
      </c>
    </row>
    <row r="2" spans="1:8" x14ac:dyDescent="0.3">
      <c r="A2" s="11" t="s">
        <v>280</v>
      </c>
      <c r="B2" s="11" t="s">
        <v>117</v>
      </c>
      <c r="C2" s="11" t="s">
        <v>98</v>
      </c>
      <c r="D2" s="11" t="s">
        <v>98</v>
      </c>
      <c r="E2" s="11" t="s">
        <v>120</v>
      </c>
      <c r="F2" s="11" t="s">
        <v>72</v>
      </c>
      <c r="G2" s="11" t="s">
        <v>98</v>
      </c>
      <c r="H2" s="11" t="s">
        <v>115</v>
      </c>
    </row>
    <row r="3" spans="1:8" ht="28.8" x14ac:dyDescent="0.3">
      <c r="A3" s="11" t="s">
        <v>280</v>
      </c>
      <c r="B3" s="11" t="s">
        <v>87</v>
      </c>
      <c r="C3" s="11" t="s">
        <v>97</v>
      </c>
      <c r="D3" s="11" t="s">
        <v>98</v>
      </c>
      <c r="E3" s="11" t="s">
        <v>99</v>
      </c>
      <c r="F3" s="11" t="s">
        <v>72</v>
      </c>
      <c r="G3" s="11" t="s">
        <v>109</v>
      </c>
      <c r="H3" s="11" t="s">
        <v>115</v>
      </c>
    </row>
    <row r="4" spans="1:8" x14ac:dyDescent="0.3">
      <c r="A4" s="11" t="s">
        <v>280</v>
      </c>
      <c r="B4" s="11" t="s">
        <v>88</v>
      </c>
      <c r="C4" s="11" t="s">
        <v>97</v>
      </c>
      <c r="D4" s="11" t="s">
        <v>98</v>
      </c>
      <c r="E4" s="11" t="s">
        <v>100</v>
      </c>
      <c r="F4" s="11" t="s">
        <v>70</v>
      </c>
      <c r="G4" s="11" t="s">
        <v>98</v>
      </c>
      <c r="H4" s="11" t="s">
        <v>115</v>
      </c>
    </row>
    <row r="5" spans="1:8" ht="43.2" x14ac:dyDescent="0.3">
      <c r="A5" s="11" t="s">
        <v>280</v>
      </c>
      <c r="B5" s="11" t="s">
        <v>89</v>
      </c>
      <c r="C5" s="11" t="s">
        <v>97</v>
      </c>
      <c r="D5" s="11" t="s">
        <v>98</v>
      </c>
      <c r="E5" s="11" t="s">
        <v>101</v>
      </c>
      <c r="F5" s="11" t="s">
        <v>70</v>
      </c>
      <c r="G5" s="11" t="s">
        <v>98</v>
      </c>
      <c r="H5" s="11" t="s">
        <v>115</v>
      </c>
    </row>
    <row r="6" spans="1:8" ht="28.8" x14ac:dyDescent="0.3">
      <c r="A6" s="11" t="s">
        <v>280</v>
      </c>
      <c r="B6" s="11" t="s">
        <v>90</v>
      </c>
      <c r="C6" s="11" t="s">
        <v>97</v>
      </c>
      <c r="D6" s="11" t="s">
        <v>98</v>
      </c>
      <c r="E6" s="11" t="s">
        <v>102</v>
      </c>
      <c r="F6" s="11" t="s">
        <v>70</v>
      </c>
      <c r="G6" s="11" t="s">
        <v>110</v>
      </c>
      <c r="H6" s="11" t="s">
        <v>115</v>
      </c>
    </row>
    <row r="7" spans="1:8" ht="57.6" x14ac:dyDescent="0.3">
      <c r="A7" s="11" t="s">
        <v>280</v>
      </c>
      <c r="B7" s="11" t="s">
        <v>91</v>
      </c>
      <c r="C7" s="11" t="s">
        <v>97</v>
      </c>
      <c r="D7" s="11" t="s">
        <v>98</v>
      </c>
      <c r="E7" s="11" t="s">
        <v>103</v>
      </c>
      <c r="F7" s="11" t="s">
        <v>70</v>
      </c>
      <c r="G7" s="11" t="s">
        <v>111</v>
      </c>
      <c r="H7" s="11" t="s">
        <v>115</v>
      </c>
    </row>
    <row r="8" spans="1:8" ht="28.8" x14ac:dyDescent="0.3">
      <c r="A8" s="11" t="s">
        <v>280</v>
      </c>
      <c r="B8" s="11" t="s">
        <v>92</v>
      </c>
      <c r="C8" s="11" t="s">
        <v>97</v>
      </c>
      <c r="D8" s="11" t="s">
        <v>98</v>
      </c>
      <c r="E8" s="11" t="s">
        <v>104</v>
      </c>
      <c r="F8" s="11" t="s">
        <v>70</v>
      </c>
      <c r="G8" s="11" t="s">
        <v>112</v>
      </c>
      <c r="H8" s="11" t="s">
        <v>115</v>
      </c>
    </row>
    <row r="9" spans="1:8" ht="57.6" x14ac:dyDescent="0.3">
      <c r="A9" s="11" t="s">
        <v>280</v>
      </c>
      <c r="B9" s="11" t="s">
        <v>93</v>
      </c>
      <c r="C9" s="11" t="s">
        <v>97</v>
      </c>
      <c r="D9" s="11" t="s">
        <v>98</v>
      </c>
      <c r="E9" s="11" t="s">
        <v>105</v>
      </c>
      <c r="F9" s="11" t="s">
        <v>70</v>
      </c>
      <c r="G9" s="11" t="s">
        <v>113</v>
      </c>
      <c r="H9" s="11" t="s">
        <v>115</v>
      </c>
    </row>
    <row r="10" spans="1:8" ht="115.2" x14ac:dyDescent="0.3">
      <c r="A10" s="11" t="s">
        <v>280</v>
      </c>
      <c r="B10" s="11" t="s">
        <v>281</v>
      </c>
      <c r="C10" s="11" t="s">
        <v>286</v>
      </c>
      <c r="D10" s="11" t="s">
        <v>190</v>
      </c>
      <c r="E10" s="11" t="s">
        <v>287</v>
      </c>
      <c r="F10" s="11" t="s">
        <v>70</v>
      </c>
      <c r="G10" s="11" t="s">
        <v>292</v>
      </c>
      <c r="H10" s="11" t="s">
        <v>115</v>
      </c>
    </row>
    <row r="11" spans="1:8" x14ac:dyDescent="0.3">
      <c r="A11" s="11" t="s">
        <v>280</v>
      </c>
      <c r="B11" s="11" t="s">
        <v>282</v>
      </c>
      <c r="C11" s="11" t="s">
        <v>286</v>
      </c>
      <c r="D11" s="11" t="s">
        <v>190</v>
      </c>
      <c r="E11" s="11" t="s">
        <v>288</v>
      </c>
      <c r="F11" s="11" t="s">
        <v>72</v>
      </c>
      <c r="G11" s="11" t="s">
        <v>293</v>
      </c>
      <c r="H11" s="11" t="s">
        <v>115</v>
      </c>
    </row>
    <row r="12" spans="1:8" ht="43.2" x14ac:dyDescent="0.3">
      <c r="A12" s="11" t="s">
        <v>280</v>
      </c>
      <c r="B12" s="11" t="s">
        <v>283</v>
      </c>
      <c r="C12" s="11" t="s">
        <v>286</v>
      </c>
      <c r="D12" s="11" t="s">
        <v>190</v>
      </c>
      <c r="E12" s="11" t="s">
        <v>289</v>
      </c>
      <c r="F12" s="11" t="s">
        <v>70</v>
      </c>
      <c r="G12" s="11" t="s">
        <v>173</v>
      </c>
      <c r="H12" s="11" t="s">
        <v>115</v>
      </c>
    </row>
    <row r="13" spans="1:8" x14ac:dyDescent="0.3">
      <c r="A13" s="11" t="s">
        <v>280</v>
      </c>
      <c r="B13" s="11" t="s">
        <v>284</v>
      </c>
      <c r="C13" s="11" t="s">
        <v>286</v>
      </c>
      <c r="D13" s="11" t="s">
        <v>190</v>
      </c>
      <c r="E13" s="11" t="s">
        <v>290</v>
      </c>
      <c r="F13" s="11" t="s">
        <v>70</v>
      </c>
      <c r="G13" s="11" t="s">
        <v>98</v>
      </c>
      <c r="H13" s="11" t="s">
        <v>115</v>
      </c>
    </row>
    <row r="14" spans="1:8" x14ac:dyDescent="0.3">
      <c r="A14" t="s">
        <v>280</v>
      </c>
      <c r="B14" t="s">
        <v>285</v>
      </c>
      <c r="C14" t="s">
        <v>286</v>
      </c>
      <c r="D14" t="s">
        <v>189</v>
      </c>
      <c r="E14" t="s">
        <v>291</v>
      </c>
      <c r="F14" t="s">
        <v>70</v>
      </c>
      <c r="G14" t="s">
        <v>98</v>
      </c>
      <c r="H14" t="s">
        <v>115</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Contents'!A17", "Return to TOC")</f>
        <v>Return to TOC</v>
      </c>
    </row>
    <row r="2" spans="1:8" x14ac:dyDescent="0.3">
      <c r="A2" s="12" t="s">
        <v>294</v>
      </c>
      <c r="B2" s="12" t="s">
        <v>117</v>
      </c>
      <c r="C2" s="12" t="s">
        <v>98</v>
      </c>
      <c r="D2" s="12" t="s">
        <v>98</v>
      </c>
      <c r="E2" s="12" t="s">
        <v>120</v>
      </c>
      <c r="F2" s="12" t="s">
        <v>72</v>
      </c>
      <c r="G2" s="12" t="s">
        <v>98</v>
      </c>
      <c r="H2" s="12" t="s">
        <v>115</v>
      </c>
    </row>
    <row r="3" spans="1:8" ht="28.8" x14ac:dyDescent="0.3">
      <c r="A3" s="12" t="s">
        <v>294</v>
      </c>
      <c r="B3" s="12" t="s">
        <v>87</v>
      </c>
      <c r="C3" s="12" t="s">
        <v>97</v>
      </c>
      <c r="D3" s="12" t="s">
        <v>98</v>
      </c>
      <c r="E3" s="12" t="s">
        <v>99</v>
      </c>
      <c r="F3" s="12" t="s">
        <v>72</v>
      </c>
      <c r="G3" s="12" t="s">
        <v>109</v>
      </c>
      <c r="H3" s="12" t="s">
        <v>115</v>
      </c>
    </row>
    <row r="4" spans="1:8" x14ac:dyDescent="0.3">
      <c r="A4" s="12" t="s">
        <v>294</v>
      </c>
      <c r="B4" s="12" t="s">
        <v>88</v>
      </c>
      <c r="C4" s="12" t="s">
        <v>97</v>
      </c>
      <c r="D4" s="12" t="s">
        <v>98</v>
      </c>
      <c r="E4" s="12" t="s">
        <v>100</v>
      </c>
      <c r="F4" s="12" t="s">
        <v>70</v>
      </c>
      <c r="G4" s="12" t="s">
        <v>98</v>
      </c>
      <c r="H4" s="12" t="s">
        <v>115</v>
      </c>
    </row>
    <row r="5" spans="1:8" ht="43.2" x14ac:dyDescent="0.3">
      <c r="A5" s="12" t="s">
        <v>294</v>
      </c>
      <c r="B5" s="12" t="s">
        <v>89</v>
      </c>
      <c r="C5" s="12" t="s">
        <v>97</v>
      </c>
      <c r="D5" s="12" t="s">
        <v>98</v>
      </c>
      <c r="E5" s="12" t="s">
        <v>101</v>
      </c>
      <c r="F5" s="12" t="s">
        <v>70</v>
      </c>
      <c r="G5" s="12" t="s">
        <v>98</v>
      </c>
      <c r="H5" s="12" t="s">
        <v>115</v>
      </c>
    </row>
    <row r="6" spans="1:8" ht="28.8" x14ac:dyDescent="0.3">
      <c r="A6" s="12" t="s">
        <v>294</v>
      </c>
      <c r="B6" s="12" t="s">
        <v>90</v>
      </c>
      <c r="C6" s="12" t="s">
        <v>97</v>
      </c>
      <c r="D6" s="12" t="s">
        <v>98</v>
      </c>
      <c r="E6" s="12" t="s">
        <v>102</v>
      </c>
      <c r="F6" s="12" t="s">
        <v>70</v>
      </c>
      <c r="G6" s="12" t="s">
        <v>110</v>
      </c>
      <c r="H6" s="12" t="s">
        <v>115</v>
      </c>
    </row>
    <row r="7" spans="1:8" ht="57.6" x14ac:dyDescent="0.3">
      <c r="A7" s="12" t="s">
        <v>294</v>
      </c>
      <c r="B7" s="12" t="s">
        <v>91</v>
      </c>
      <c r="C7" s="12" t="s">
        <v>97</v>
      </c>
      <c r="D7" s="12" t="s">
        <v>98</v>
      </c>
      <c r="E7" s="12" t="s">
        <v>103</v>
      </c>
      <c r="F7" s="12" t="s">
        <v>70</v>
      </c>
      <c r="G7" s="12" t="s">
        <v>111</v>
      </c>
      <c r="H7" s="12" t="s">
        <v>115</v>
      </c>
    </row>
    <row r="8" spans="1:8" ht="28.8" x14ac:dyDescent="0.3">
      <c r="A8" s="12" t="s">
        <v>294</v>
      </c>
      <c r="B8" s="12" t="s">
        <v>92</v>
      </c>
      <c r="C8" s="12" t="s">
        <v>97</v>
      </c>
      <c r="D8" s="12" t="s">
        <v>98</v>
      </c>
      <c r="E8" s="12" t="s">
        <v>104</v>
      </c>
      <c r="F8" s="12" t="s">
        <v>70</v>
      </c>
      <c r="G8" s="12" t="s">
        <v>112</v>
      </c>
      <c r="H8" s="12" t="s">
        <v>115</v>
      </c>
    </row>
    <row r="9" spans="1:8" ht="57.6" x14ac:dyDescent="0.3">
      <c r="A9" s="12" t="s">
        <v>294</v>
      </c>
      <c r="B9" s="12" t="s">
        <v>93</v>
      </c>
      <c r="C9" s="12" t="s">
        <v>97</v>
      </c>
      <c r="D9" s="12" t="s">
        <v>98</v>
      </c>
      <c r="E9" s="12" t="s">
        <v>105</v>
      </c>
      <c r="F9" s="12" t="s">
        <v>70</v>
      </c>
      <c r="G9" s="12" t="s">
        <v>113</v>
      </c>
      <c r="H9" s="12" t="s">
        <v>115</v>
      </c>
    </row>
    <row r="10" spans="1:8" ht="230.4" x14ac:dyDescent="0.3">
      <c r="A10" s="12" t="s">
        <v>294</v>
      </c>
      <c r="B10" s="12" t="s">
        <v>295</v>
      </c>
      <c r="C10" s="12" t="s">
        <v>286</v>
      </c>
      <c r="D10" s="12" t="s">
        <v>142</v>
      </c>
      <c r="E10" s="12" t="s">
        <v>298</v>
      </c>
      <c r="F10" s="12" t="s">
        <v>70</v>
      </c>
      <c r="G10" s="12" t="s">
        <v>301</v>
      </c>
      <c r="H10" s="12" t="s">
        <v>115</v>
      </c>
    </row>
    <row r="11" spans="1:8" ht="57.6" x14ac:dyDescent="0.3">
      <c r="A11" s="12" t="s">
        <v>294</v>
      </c>
      <c r="B11" s="12" t="s">
        <v>296</v>
      </c>
      <c r="C11" s="12" t="s">
        <v>286</v>
      </c>
      <c r="D11" s="12" t="s">
        <v>142</v>
      </c>
      <c r="E11" s="12" t="s">
        <v>299</v>
      </c>
      <c r="F11" s="12" t="s">
        <v>72</v>
      </c>
      <c r="G11" s="12" t="s">
        <v>302</v>
      </c>
      <c r="H11" s="12" t="s">
        <v>115</v>
      </c>
    </row>
    <row r="12" spans="1:8" x14ac:dyDescent="0.3">
      <c r="A12" t="s">
        <v>294</v>
      </c>
      <c r="B12" t="s">
        <v>297</v>
      </c>
      <c r="C12" t="s">
        <v>286</v>
      </c>
      <c r="D12" t="s">
        <v>142</v>
      </c>
      <c r="E12" t="s">
        <v>300</v>
      </c>
      <c r="F12" t="s">
        <v>72</v>
      </c>
      <c r="G12" t="s">
        <v>302</v>
      </c>
      <c r="H12" t="s">
        <v>115</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3"/>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Contents'!A18", "Return to TOC")</f>
        <v>Return to TOC</v>
      </c>
    </row>
    <row r="2" spans="1:8" x14ac:dyDescent="0.3">
      <c r="A2" s="13" t="s">
        <v>303</v>
      </c>
      <c r="B2" s="13" t="s">
        <v>117</v>
      </c>
      <c r="C2" s="13" t="s">
        <v>98</v>
      </c>
      <c r="D2" s="13" t="s">
        <v>98</v>
      </c>
      <c r="E2" s="13" t="s">
        <v>120</v>
      </c>
      <c r="F2" s="13" t="s">
        <v>72</v>
      </c>
      <c r="G2" s="13" t="s">
        <v>98</v>
      </c>
      <c r="H2" s="13" t="s">
        <v>115</v>
      </c>
    </row>
    <row r="3" spans="1:8" ht="28.8" x14ac:dyDescent="0.3">
      <c r="A3" s="13" t="s">
        <v>303</v>
      </c>
      <c r="B3" s="13" t="s">
        <v>87</v>
      </c>
      <c r="C3" s="13" t="s">
        <v>97</v>
      </c>
      <c r="D3" s="13" t="s">
        <v>98</v>
      </c>
      <c r="E3" s="13" t="s">
        <v>99</v>
      </c>
      <c r="F3" s="13" t="s">
        <v>72</v>
      </c>
      <c r="G3" s="13" t="s">
        <v>109</v>
      </c>
      <c r="H3" s="13" t="s">
        <v>115</v>
      </c>
    </row>
    <row r="4" spans="1:8" x14ac:dyDescent="0.3">
      <c r="A4" s="13" t="s">
        <v>303</v>
      </c>
      <c r="B4" s="13" t="s">
        <v>88</v>
      </c>
      <c r="C4" s="13" t="s">
        <v>97</v>
      </c>
      <c r="D4" s="13" t="s">
        <v>98</v>
      </c>
      <c r="E4" s="13" t="s">
        <v>100</v>
      </c>
      <c r="F4" s="13" t="s">
        <v>70</v>
      </c>
      <c r="G4" s="13" t="s">
        <v>98</v>
      </c>
      <c r="H4" s="13" t="s">
        <v>115</v>
      </c>
    </row>
    <row r="5" spans="1:8" ht="43.2" x14ac:dyDescent="0.3">
      <c r="A5" s="13" t="s">
        <v>303</v>
      </c>
      <c r="B5" s="13" t="s">
        <v>89</v>
      </c>
      <c r="C5" s="13" t="s">
        <v>97</v>
      </c>
      <c r="D5" s="13" t="s">
        <v>98</v>
      </c>
      <c r="E5" s="13" t="s">
        <v>101</v>
      </c>
      <c r="F5" s="13" t="s">
        <v>70</v>
      </c>
      <c r="G5" s="13" t="s">
        <v>98</v>
      </c>
      <c r="H5" s="13" t="s">
        <v>115</v>
      </c>
    </row>
    <row r="6" spans="1:8" ht="28.8" x14ac:dyDescent="0.3">
      <c r="A6" s="13" t="s">
        <v>303</v>
      </c>
      <c r="B6" s="13" t="s">
        <v>90</v>
      </c>
      <c r="C6" s="13" t="s">
        <v>97</v>
      </c>
      <c r="D6" s="13" t="s">
        <v>98</v>
      </c>
      <c r="E6" s="13" t="s">
        <v>102</v>
      </c>
      <c r="F6" s="13" t="s">
        <v>70</v>
      </c>
      <c r="G6" s="13" t="s">
        <v>110</v>
      </c>
      <c r="H6" s="13" t="s">
        <v>115</v>
      </c>
    </row>
    <row r="7" spans="1:8" ht="57.6" x14ac:dyDescent="0.3">
      <c r="A7" s="13" t="s">
        <v>303</v>
      </c>
      <c r="B7" s="13" t="s">
        <v>91</v>
      </c>
      <c r="C7" s="13" t="s">
        <v>97</v>
      </c>
      <c r="D7" s="13" t="s">
        <v>98</v>
      </c>
      <c r="E7" s="13" t="s">
        <v>103</v>
      </c>
      <c r="F7" s="13" t="s">
        <v>70</v>
      </c>
      <c r="G7" s="13" t="s">
        <v>111</v>
      </c>
      <c r="H7" s="13" t="s">
        <v>115</v>
      </c>
    </row>
    <row r="8" spans="1:8" ht="28.8" x14ac:dyDescent="0.3">
      <c r="A8" s="13" t="s">
        <v>303</v>
      </c>
      <c r="B8" s="13" t="s">
        <v>92</v>
      </c>
      <c r="C8" s="13" t="s">
        <v>97</v>
      </c>
      <c r="D8" s="13" t="s">
        <v>98</v>
      </c>
      <c r="E8" s="13" t="s">
        <v>104</v>
      </c>
      <c r="F8" s="13" t="s">
        <v>70</v>
      </c>
      <c r="G8" s="13" t="s">
        <v>112</v>
      </c>
      <c r="H8" s="13" t="s">
        <v>115</v>
      </c>
    </row>
    <row r="9" spans="1:8" ht="57.6" x14ac:dyDescent="0.3">
      <c r="A9" s="13" t="s">
        <v>303</v>
      </c>
      <c r="B9" s="13" t="s">
        <v>93</v>
      </c>
      <c r="C9" s="13" t="s">
        <v>97</v>
      </c>
      <c r="D9" s="13" t="s">
        <v>98</v>
      </c>
      <c r="E9" s="13" t="s">
        <v>105</v>
      </c>
      <c r="F9" s="13" t="s">
        <v>70</v>
      </c>
      <c r="G9" s="13" t="s">
        <v>113</v>
      </c>
      <c r="H9" s="13" t="s">
        <v>115</v>
      </c>
    </row>
    <row r="10" spans="1:8" ht="28.8" x14ac:dyDescent="0.3">
      <c r="A10" s="13" t="s">
        <v>303</v>
      </c>
      <c r="B10" s="13" t="s">
        <v>304</v>
      </c>
      <c r="C10" s="13" t="s">
        <v>286</v>
      </c>
      <c r="D10" s="13" t="s">
        <v>141</v>
      </c>
      <c r="E10" s="13" t="s">
        <v>318</v>
      </c>
      <c r="F10" s="13" t="s">
        <v>72</v>
      </c>
      <c r="G10" s="13" t="s">
        <v>293</v>
      </c>
      <c r="H10" s="13" t="s">
        <v>115</v>
      </c>
    </row>
    <row r="11" spans="1:8" ht="28.8" x14ac:dyDescent="0.3">
      <c r="A11" s="13" t="s">
        <v>303</v>
      </c>
      <c r="B11" s="13" t="s">
        <v>305</v>
      </c>
      <c r="C11" s="13" t="s">
        <v>286</v>
      </c>
      <c r="D11" s="13" t="s">
        <v>141</v>
      </c>
      <c r="E11" s="13" t="s">
        <v>319</v>
      </c>
      <c r="F11" s="13" t="s">
        <v>74</v>
      </c>
      <c r="G11" s="13" t="s">
        <v>135</v>
      </c>
      <c r="H11" s="13" t="s">
        <v>115</v>
      </c>
    </row>
    <row r="12" spans="1:8" x14ac:dyDescent="0.3">
      <c r="A12" s="13" t="s">
        <v>303</v>
      </c>
      <c r="B12" s="13" t="s">
        <v>306</v>
      </c>
      <c r="C12" s="13" t="s">
        <v>286</v>
      </c>
      <c r="D12" s="13" t="s">
        <v>141</v>
      </c>
      <c r="E12" s="13" t="s">
        <v>320</v>
      </c>
      <c r="F12" s="13" t="s">
        <v>72</v>
      </c>
      <c r="G12" s="13" t="s">
        <v>293</v>
      </c>
      <c r="H12" s="13" t="s">
        <v>115</v>
      </c>
    </row>
    <row r="13" spans="1:8" ht="28.8" x14ac:dyDescent="0.3">
      <c r="A13" s="13" t="s">
        <v>303</v>
      </c>
      <c r="B13" s="13" t="s">
        <v>307</v>
      </c>
      <c r="C13" s="13" t="s">
        <v>286</v>
      </c>
      <c r="D13" s="13" t="s">
        <v>141</v>
      </c>
      <c r="E13" s="13" t="s">
        <v>321</v>
      </c>
      <c r="F13" s="13" t="s">
        <v>74</v>
      </c>
      <c r="G13" s="13" t="s">
        <v>135</v>
      </c>
      <c r="H13" s="13" t="s">
        <v>115</v>
      </c>
    </row>
    <row r="14" spans="1:8" x14ac:dyDescent="0.3">
      <c r="A14" s="13" t="s">
        <v>303</v>
      </c>
      <c r="B14" s="13" t="s">
        <v>308</v>
      </c>
      <c r="C14" s="13" t="s">
        <v>286</v>
      </c>
      <c r="D14" s="13" t="s">
        <v>142</v>
      </c>
      <c r="E14" s="13" t="s">
        <v>322</v>
      </c>
      <c r="F14" s="13" t="s">
        <v>74</v>
      </c>
      <c r="G14" s="13" t="s">
        <v>135</v>
      </c>
      <c r="H14" s="13" t="s">
        <v>115</v>
      </c>
    </row>
    <row r="15" spans="1:8" ht="28.8" x14ac:dyDescent="0.3">
      <c r="A15" s="13" t="s">
        <v>303</v>
      </c>
      <c r="B15" s="13" t="s">
        <v>309</v>
      </c>
      <c r="C15" s="13" t="s">
        <v>286</v>
      </c>
      <c r="D15" s="13" t="s">
        <v>142</v>
      </c>
      <c r="E15" s="13" t="s">
        <v>323</v>
      </c>
      <c r="F15" s="13" t="s">
        <v>72</v>
      </c>
      <c r="G15" s="13" t="s">
        <v>293</v>
      </c>
      <c r="H15" s="13" t="s">
        <v>115</v>
      </c>
    </row>
    <row r="16" spans="1:8" ht="28.8" x14ac:dyDescent="0.3">
      <c r="A16" s="13" t="s">
        <v>303</v>
      </c>
      <c r="B16" s="13" t="s">
        <v>310</v>
      </c>
      <c r="C16" s="13" t="s">
        <v>286</v>
      </c>
      <c r="D16" s="13" t="s">
        <v>142</v>
      </c>
      <c r="E16" s="13" t="s">
        <v>324</v>
      </c>
      <c r="F16" s="13" t="s">
        <v>74</v>
      </c>
      <c r="G16" s="13" t="s">
        <v>135</v>
      </c>
      <c r="H16" s="13" t="s">
        <v>115</v>
      </c>
    </row>
    <row r="17" spans="1:8" ht="28.8" x14ac:dyDescent="0.3">
      <c r="A17" s="13" t="s">
        <v>303</v>
      </c>
      <c r="B17" s="13" t="s">
        <v>311</v>
      </c>
      <c r="C17" s="13" t="s">
        <v>286</v>
      </c>
      <c r="D17" s="13" t="s">
        <v>189</v>
      </c>
      <c r="E17" s="13" t="s">
        <v>325</v>
      </c>
      <c r="F17" s="13" t="s">
        <v>72</v>
      </c>
      <c r="G17" s="13" t="s">
        <v>293</v>
      </c>
      <c r="H17" s="13" t="s">
        <v>115</v>
      </c>
    </row>
    <row r="18" spans="1:8" ht="28.8" x14ac:dyDescent="0.3">
      <c r="A18" s="13" t="s">
        <v>303</v>
      </c>
      <c r="B18" s="13" t="s">
        <v>312</v>
      </c>
      <c r="C18" s="13" t="s">
        <v>286</v>
      </c>
      <c r="D18" s="13" t="s">
        <v>189</v>
      </c>
      <c r="E18" s="13" t="s">
        <v>326</v>
      </c>
      <c r="F18" s="13" t="s">
        <v>72</v>
      </c>
      <c r="G18" s="13" t="s">
        <v>293</v>
      </c>
      <c r="H18" s="13" t="s">
        <v>115</v>
      </c>
    </row>
    <row r="19" spans="1:8" ht="28.8" x14ac:dyDescent="0.3">
      <c r="A19" s="13" t="s">
        <v>303</v>
      </c>
      <c r="B19" s="13" t="s">
        <v>313</v>
      </c>
      <c r="C19" s="13" t="s">
        <v>286</v>
      </c>
      <c r="D19" s="13" t="s">
        <v>189</v>
      </c>
      <c r="E19" s="13" t="s">
        <v>327</v>
      </c>
      <c r="F19" s="13" t="s">
        <v>74</v>
      </c>
      <c r="G19" s="13" t="s">
        <v>135</v>
      </c>
      <c r="H19" s="13" t="s">
        <v>115</v>
      </c>
    </row>
    <row r="20" spans="1:8" ht="28.8" x14ac:dyDescent="0.3">
      <c r="A20" s="13" t="s">
        <v>303</v>
      </c>
      <c r="B20" s="13" t="s">
        <v>314</v>
      </c>
      <c r="C20" s="13" t="s">
        <v>286</v>
      </c>
      <c r="D20" s="13" t="s">
        <v>189</v>
      </c>
      <c r="E20" s="13" t="s">
        <v>328</v>
      </c>
      <c r="F20" s="13" t="s">
        <v>74</v>
      </c>
      <c r="G20" s="13" t="s">
        <v>135</v>
      </c>
      <c r="H20" s="13" t="s">
        <v>115</v>
      </c>
    </row>
    <row r="21" spans="1:8" x14ac:dyDescent="0.3">
      <c r="A21" s="13" t="s">
        <v>303</v>
      </c>
      <c r="B21" s="13" t="s">
        <v>315</v>
      </c>
      <c r="C21" s="13" t="s">
        <v>286</v>
      </c>
      <c r="D21" s="13" t="s">
        <v>189</v>
      </c>
      <c r="E21" s="13" t="s">
        <v>329</v>
      </c>
      <c r="F21" s="13" t="s">
        <v>74</v>
      </c>
      <c r="G21" s="13" t="s">
        <v>135</v>
      </c>
      <c r="H21" s="13" t="s">
        <v>115</v>
      </c>
    </row>
    <row r="22" spans="1:8" x14ac:dyDescent="0.3">
      <c r="A22" s="13" t="s">
        <v>303</v>
      </c>
      <c r="B22" s="13" t="s">
        <v>316</v>
      </c>
      <c r="C22" s="13" t="s">
        <v>286</v>
      </c>
      <c r="D22" s="13" t="s">
        <v>190</v>
      </c>
      <c r="E22" s="13" t="s">
        <v>146</v>
      </c>
      <c r="F22" s="13" t="s">
        <v>74</v>
      </c>
      <c r="G22" s="13" t="s">
        <v>135</v>
      </c>
      <c r="H22" s="13" t="s">
        <v>115</v>
      </c>
    </row>
    <row r="23" spans="1:8" x14ac:dyDescent="0.3">
      <c r="A23" t="s">
        <v>303</v>
      </c>
      <c r="B23" t="s">
        <v>317</v>
      </c>
      <c r="C23" t="s">
        <v>286</v>
      </c>
      <c r="D23" t="s">
        <v>143</v>
      </c>
      <c r="E23" t="s">
        <v>147</v>
      </c>
      <c r="F23" t="s">
        <v>70</v>
      </c>
      <c r="G23" t="s">
        <v>98</v>
      </c>
      <c r="H23" t="s">
        <v>115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showGridLines="0" workbookViewId="0">
      <selection activeCell="A2" sqref="A2"/>
    </sheetView>
  </sheetViews>
  <sheetFormatPr defaultColWidth="8.88671875" defaultRowHeight="14.4" x14ac:dyDescent="0.3"/>
  <cols>
    <col min="1" max="1" width="19.5546875" style="42" customWidth="1"/>
    <col min="2" max="2" width="55" style="42" customWidth="1"/>
    <col min="3" max="16384" width="8.88671875" style="42"/>
  </cols>
  <sheetData>
    <row r="1" spans="1:2" x14ac:dyDescent="0.3">
      <c r="A1" s="43" t="s">
        <v>68</v>
      </c>
      <c r="B1" s="45" t="s">
        <v>69</v>
      </c>
    </row>
    <row r="2" spans="1:2" ht="72" x14ac:dyDescent="0.3">
      <c r="A2" s="51" t="s">
        <v>70</v>
      </c>
      <c r="B2" s="47" t="s">
        <v>75</v>
      </c>
    </row>
    <row r="3" spans="1:2" x14ac:dyDescent="0.3">
      <c r="A3" s="51" t="s">
        <v>71</v>
      </c>
      <c r="B3" s="47" t="s">
        <v>76</v>
      </c>
    </row>
    <row r="4" spans="1:2" x14ac:dyDescent="0.3">
      <c r="A4" s="51" t="s">
        <v>72</v>
      </c>
      <c r="B4" s="47" t="s">
        <v>77</v>
      </c>
    </row>
    <row r="5" spans="1:2" ht="28.8" x14ac:dyDescent="0.3">
      <c r="A5" s="51" t="s">
        <v>73</v>
      </c>
      <c r="B5" s="47" t="s">
        <v>78</v>
      </c>
    </row>
    <row r="6" spans="1:2" x14ac:dyDescent="0.3">
      <c r="A6" s="52" t="s">
        <v>74</v>
      </c>
      <c r="B6" s="49" t="s">
        <v>79</v>
      </c>
    </row>
  </sheetData>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4"/>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Contents'!A19", "Return to TOC")</f>
        <v>Return to TOC</v>
      </c>
    </row>
    <row r="2" spans="1:8" x14ac:dyDescent="0.3">
      <c r="A2" s="14" t="s">
        <v>330</v>
      </c>
      <c r="B2" s="14" t="s">
        <v>117</v>
      </c>
      <c r="C2" s="14" t="s">
        <v>98</v>
      </c>
      <c r="D2" s="14" t="s">
        <v>98</v>
      </c>
      <c r="E2" s="14" t="s">
        <v>120</v>
      </c>
      <c r="F2" s="14" t="s">
        <v>72</v>
      </c>
      <c r="G2" s="14" t="s">
        <v>98</v>
      </c>
      <c r="H2" s="14" t="s">
        <v>115</v>
      </c>
    </row>
    <row r="3" spans="1:8" ht="28.8" x14ac:dyDescent="0.3">
      <c r="A3" s="14" t="s">
        <v>330</v>
      </c>
      <c r="B3" s="14" t="s">
        <v>87</v>
      </c>
      <c r="C3" s="14" t="s">
        <v>97</v>
      </c>
      <c r="D3" s="14" t="s">
        <v>98</v>
      </c>
      <c r="E3" s="14" t="s">
        <v>99</v>
      </c>
      <c r="F3" s="14" t="s">
        <v>72</v>
      </c>
      <c r="G3" s="14" t="s">
        <v>109</v>
      </c>
      <c r="H3" s="14" t="s">
        <v>115</v>
      </c>
    </row>
    <row r="4" spans="1:8" x14ac:dyDescent="0.3">
      <c r="A4" s="14" t="s">
        <v>330</v>
      </c>
      <c r="B4" s="14" t="s">
        <v>88</v>
      </c>
      <c r="C4" s="14" t="s">
        <v>97</v>
      </c>
      <c r="D4" s="14" t="s">
        <v>98</v>
      </c>
      <c r="E4" s="14" t="s">
        <v>100</v>
      </c>
      <c r="F4" s="14" t="s">
        <v>70</v>
      </c>
      <c r="G4" s="14" t="s">
        <v>98</v>
      </c>
      <c r="H4" s="14" t="s">
        <v>115</v>
      </c>
    </row>
    <row r="5" spans="1:8" ht="43.2" x14ac:dyDescent="0.3">
      <c r="A5" s="14" t="s">
        <v>330</v>
      </c>
      <c r="B5" s="14" t="s">
        <v>89</v>
      </c>
      <c r="C5" s="14" t="s">
        <v>97</v>
      </c>
      <c r="D5" s="14" t="s">
        <v>98</v>
      </c>
      <c r="E5" s="14" t="s">
        <v>101</v>
      </c>
      <c r="F5" s="14" t="s">
        <v>70</v>
      </c>
      <c r="G5" s="14" t="s">
        <v>98</v>
      </c>
      <c r="H5" s="14" t="s">
        <v>115</v>
      </c>
    </row>
    <row r="6" spans="1:8" ht="28.8" x14ac:dyDescent="0.3">
      <c r="A6" s="14" t="s">
        <v>330</v>
      </c>
      <c r="B6" s="14" t="s">
        <v>90</v>
      </c>
      <c r="C6" s="14" t="s">
        <v>97</v>
      </c>
      <c r="D6" s="14" t="s">
        <v>98</v>
      </c>
      <c r="E6" s="14" t="s">
        <v>102</v>
      </c>
      <c r="F6" s="14" t="s">
        <v>70</v>
      </c>
      <c r="G6" s="14" t="s">
        <v>110</v>
      </c>
      <c r="H6" s="14" t="s">
        <v>115</v>
      </c>
    </row>
    <row r="7" spans="1:8" ht="57.6" x14ac:dyDescent="0.3">
      <c r="A7" s="14" t="s">
        <v>330</v>
      </c>
      <c r="B7" s="14" t="s">
        <v>91</v>
      </c>
      <c r="C7" s="14" t="s">
        <v>97</v>
      </c>
      <c r="D7" s="14" t="s">
        <v>98</v>
      </c>
      <c r="E7" s="14" t="s">
        <v>103</v>
      </c>
      <c r="F7" s="14" t="s">
        <v>70</v>
      </c>
      <c r="G7" s="14" t="s">
        <v>111</v>
      </c>
      <c r="H7" s="14" t="s">
        <v>115</v>
      </c>
    </row>
    <row r="8" spans="1:8" ht="28.8" x14ac:dyDescent="0.3">
      <c r="A8" s="14" t="s">
        <v>330</v>
      </c>
      <c r="B8" s="14" t="s">
        <v>92</v>
      </c>
      <c r="C8" s="14" t="s">
        <v>97</v>
      </c>
      <c r="D8" s="14" t="s">
        <v>98</v>
      </c>
      <c r="E8" s="14" t="s">
        <v>104</v>
      </c>
      <c r="F8" s="14" t="s">
        <v>70</v>
      </c>
      <c r="G8" s="14" t="s">
        <v>112</v>
      </c>
      <c r="H8" s="14" t="s">
        <v>115</v>
      </c>
    </row>
    <row r="9" spans="1:8" ht="57.6" x14ac:dyDescent="0.3">
      <c r="A9" s="14" t="s">
        <v>330</v>
      </c>
      <c r="B9" s="14" t="s">
        <v>93</v>
      </c>
      <c r="C9" s="14" t="s">
        <v>97</v>
      </c>
      <c r="D9" s="14" t="s">
        <v>98</v>
      </c>
      <c r="E9" s="14" t="s">
        <v>105</v>
      </c>
      <c r="F9" s="14" t="s">
        <v>70</v>
      </c>
      <c r="G9" s="14" t="s">
        <v>113</v>
      </c>
      <c r="H9" s="14" t="s">
        <v>115</v>
      </c>
    </row>
    <row r="10" spans="1:8" ht="144" x14ac:dyDescent="0.3">
      <c r="A10" s="14" t="s">
        <v>330</v>
      </c>
      <c r="B10" s="14" t="s">
        <v>331</v>
      </c>
      <c r="C10" s="14" t="s">
        <v>336</v>
      </c>
      <c r="D10" s="14" t="s">
        <v>189</v>
      </c>
      <c r="E10" s="14" t="s">
        <v>287</v>
      </c>
      <c r="F10" s="14" t="s">
        <v>70</v>
      </c>
      <c r="G10" s="14" t="s">
        <v>337</v>
      </c>
      <c r="H10" s="14" t="s">
        <v>115</v>
      </c>
    </row>
    <row r="11" spans="1:8" x14ac:dyDescent="0.3">
      <c r="A11" s="14" t="s">
        <v>330</v>
      </c>
      <c r="B11" s="14" t="s">
        <v>332</v>
      </c>
      <c r="C11" s="14" t="s">
        <v>336</v>
      </c>
      <c r="D11" s="14" t="s">
        <v>189</v>
      </c>
      <c r="E11" s="14" t="s">
        <v>288</v>
      </c>
      <c r="F11" s="14" t="s">
        <v>74</v>
      </c>
      <c r="G11" s="14" t="s">
        <v>293</v>
      </c>
      <c r="H11" s="14" t="s">
        <v>115</v>
      </c>
    </row>
    <row r="12" spans="1:8" ht="43.2" x14ac:dyDescent="0.3">
      <c r="A12" s="14" t="s">
        <v>330</v>
      </c>
      <c r="B12" s="14" t="s">
        <v>333</v>
      </c>
      <c r="C12" s="14" t="s">
        <v>336</v>
      </c>
      <c r="D12" s="14" t="s">
        <v>189</v>
      </c>
      <c r="E12" s="14" t="s">
        <v>289</v>
      </c>
      <c r="F12" s="14" t="s">
        <v>70</v>
      </c>
      <c r="G12" s="14" t="s">
        <v>173</v>
      </c>
      <c r="H12" s="14" t="s">
        <v>115</v>
      </c>
    </row>
    <row r="13" spans="1:8" x14ac:dyDescent="0.3">
      <c r="A13" s="14" t="s">
        <v>330</v>
      </c>
      <c r="B13" s="14" t="s">
        <v>334</v>
      </c>
      <c r="C13" s="14" t="s">
        <v>336</v>
      </c>
      <c r="D13" s="14" t="s">
        <v>189</v>
      </c>
      <c r="E13" s="14" t="s">
        <v>290</v>
      </c>
      <c r="F13" s="14" t="s">
        <v>70</v>
      </c>
      <c r="G13" s="14" t="s">
        <v>98</v>
      </c>
      <c r="H13" s="14" t="s">
        <v>115</v>
      </c>
    </row>
    <row r="14" spans="1:8" x14ac:dyDescent="0.3">
      <c r="A14" t="s">
        <v>330</v>
      </c>
      <c r="B14" t="s">
        <v>335</v>
      </c>
      <c r="C14" t="s">
        <v>336</v>
      </c>
      <c r="D14" t="s">
        <v>189</v>
      </c>
      <c r="E14" t="s">
        <v>291</v>
      </c>
      <c r="F14" t="s">
        <v>70</v>
      </c>
      <c r="G14" t="s">
        <v>98</v>
      </c>
      <c r="H14" t="s">
        <v>115</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2"/>
  <sheetViews>
    <sheetView showGridLines="0" workbookViewId="0">
      <pane xSplit="2" ySplit="1" topLeftCell="D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Contents'!A20", "Return to TOC")</f>
        <v>Return to TOC</v>
      </c>
    </row>
    <row r="2" spans="1:8" x14ac:dyDescent="0.3">
      <c r="A2" s="42" t="s">
        <v>338</v>
      </c>
      <c r="B2" s="42" t="s">
        <v>117</v>
      </c>
      <c r="C2" s="42" t="s">
        <v>98</v>
      </c>
      <c r="D2" s="42" t="s">
        <v>98</v>
      </c>
      <c r="E2" s="42" t="s">
        <v>120</v>
      </c>
      <c r="F2" s="42" t="s">
        <v>72</v>
      </c>
      <c r="G2" s="42" t="s">
        <v>98</v>
      </c>
      <c r="H2" s="15" t="s">
        <v>115</v>
      </c>
    </row>
    <row r="3" spans="1:8" ht="28.8" x14ac:dyDescent="0.3">
      <c r="A3" s="42" t="s">
        <v>338</v>
      </c>
      <c r="B3" s="42" t="s">
        <v>87</v>
      </c>
      <c r="C3" s="42" t="s">
        <v>97</v>
      </c>
      <c r="D3" s="42" t="s">
        <v>98</v>
      </c>
      <c r="E3" s="42" t="s">
        <v>99</v>
      </c>
      <c r="F3" s="42" t="s">
        <v>72</v>
      </c>
      <c r="G3" s="42" t="s">
        <v>109</v>
      </c>
      <c r="H3" s="15" t="s">
        <v>115</v>
      </c>
    </row>
    <row r="4" spans="1:8" x14ac:dyDescent="0.3">
      <c r="A4" s="42" t="s">
        <v>338</v>
      </c>
      <c r="B4" s="42" t="s">
        <v>88</v>
      </c>
      <c r="C4" s="42" t="s">
        <v>97</v>
      </c>
      <c r="D4" s="42" t="s">
        <v>98</v>
      </c>
      <c r="E4" s="42" t="s">
        <v>100</v>
      </c>
      <c r="F4" s="42" t="s">
        <v>70</v>
      </c>
      <c r="G4" s="42" t="s">
        <v>98</v>
      </c>
      <c r="H4" s="15" t="s">
        <v>115</v>
      </c>
    </row>
    <row r="5" spans="1:8" ht="43.2" x14ac:dyDescent="0.3">
      <c r="A5" s="42" t="s">
        <v>338</v>
      </c>
      <c r="B5" s="42" t="s">
        <v>89</v>
      </c>
      <c r="C5" s="42" t="s">
        <v>97</v>
      </c>
      <c r="D5" s="42" t="s">
        <v>98</v>
      </c>
      <c r="E5" s="42" t="s">
        <v>101</v>
      </c>
      <c r="F5" s="42" t="s">
        <v>70</v>
      </c>
      <c r="G5" s="42" t="s">
        <v>98</v>
      </c>
      <c r="H5" s="15" t="s">
        <v>115</v>
      </c>
    </row>
    <row r="6" spans="1:8" ht="28.8" x14ac:dyDescent="0.3">
      <c r="A6" s="42" t="s">
        <v>338</v>
      </c>
      <c r="B6" s="42" t="s">
        <v>90</v>
      </c>
      <c r="C6" s="42" t="s">
        <v>97</v>
      </c>
      <c r="D6" s="42" t="s">
        <v>98</v>
      </c>
      <c r="E6" s="42" t="s">
        <v>102</v>
      </c>
      <c r="F6" s="42" t="s">
        <v>70</v>
      </c>
      <c r="G6" s="42" t="s">
        <v>110</v>
      </c>
      <c r="H6" s="15" t="s">
        <v>115</v>
      </c>
    </row>
    <row r="7" spans="1:8" ht="57.6" x14ac:dyDescent="0.3">
      <c r="A7" s="42" t="s">
        <v>338</v>
      </c>
      <c r="B7" s="42" t="s">
        <v>91</v>
      </c>
      <c r="C7" s="42" t="s">
        <v>97</v>
      </c>
      <c r="D7" s="42" t="s">
        <v>98</v>
      </c>
      <c r="E7" s="42" t="s">
        <v>103</v>
      </c>
      <c r="F7" s="42" t="s">
        <v>70</v>
      </c>
      <c r="G7" s="42" t="s">
        <v>111</v>
      </c>
      <c r="H7" s="15" t="s">
        <v>115</v>
      </c>
    </row>
    <row r="8" spans="1:8" ht="28.8" x14ac:dyDescent="0.3">
      <c r="A8" s="42" t="s">
        <v>338</v>
      </c>
      <c r="B8" s="42" t="s">
        <v>92</v>
      </c>
      <c r="C8" s="42" t="s">
        <v>97</v>
      </c>
      <c r="D8" s="42" t="s">
        <v>98</v>
      </c>
      <c r="E8" s="42" t="s">
        <v>104</v>
      </c>
      <c r="F8" s="42" t="s">
        <v>70</v>
      </c>
      <c r="G8" s="42" t="s">
        <v>112</v>
      </c>
      <c r="H8" s="15" t="s">
        <v>115</v>
      </c>
    </row>
    <row r="9" spans="1:8" ht="57.6" x14ac:dyDescent="0.3">
      <c r="A9" s="42" t="s">
        <v>338</v>
      </c>
      <c r="B9" s="42" t="s">
        <v>93</v>
      </c>
      <c r="C9" s="42" t="s">
        <v>97</v>
      </c>
      <c r="D9" s="42" t="s">
        <v>98</v>
      </c>
      <c r="E9" s="42" t="s">
        <v>105</v>
      </c>
      <c r="F9" s="42" t="s">
        <v>70</v>
      </c>
      <c r="G9" s="42" t="s">
        <v>113</v>
      </c>
      <c r="H9" s="15" t="s">
        <v>115</v>
      </c>
    </row>
    <row r="10" spans="1:8" ht="288" x14ac:dyDescent="0.3">
      <c r="A10" s="42" t="s">
        <v>338</v>
      </c>
      <c r="B10" s="42" t="s">
        <v>339</v>
      </c>
      <c r="C10" s="42" t="s">
        <v>336</v>
      </c>
      <c r="D10" s="42" t="s">
        <v>142</v>
      </c>
      <c r="E10" s="42" t="s">
        <v>298</v>
      </c>
      <c r="F10" s="42" t="s">
        <v>70</v>
      </c>
      <c r="G10" s="42" t="s">
        <v>344</v>
      </c>
      <c r="H10" s="15" t="s">
        <v>115</v>
      </c>
    </row>
    <row r="11" spans="1:8" ht="57.6" x14ac:dyDescent="0.3">
      <c r="A11" s="42" t="s">
        <v>338</v>
      </c>
      <c r="B11" s="42" t="s">
        <v>340</v>
      </c>
      <c r="C11" s="42" t="s">
        <v>336</v>
      </c>
      <c r="D11" s="42" t="s">
        <v>142</v>
      </c>
      <c r="E11" s="42" t="s">
        <v>342</v>
      </c>
      <c r="F11" s="42" t="s">
        <v>72</v>
      </c>
      <c r="G11" s="42" t="s">
        <v>345</v>
      </c>
      <c r="H11" s="15" t="s">
        <v>115</v>
      </c>
    </row>
    <row r="12" spans="1:8" ht="57.6" x14ac:dyDescent="0.3">
      <c r="A12" s="42" t="s">
        <v>338</v>
      </c>
      <c r="B12" s="42" t="s">
        <v>341</v>
      </c>
      <c r="C12" s="42" t="s">
        <v>336</v>
      </c>
      <c r="D12" s="42" t="s">
        <v>142</v>
      </c>
      <c r="E12" s="42" t="s">
        <v>343</v>
      </c>
      <c r="F12" s="42" t="s">
        <v>72</v>
      </c>
      <c r="G12" s="42" t="s">
        <v>345</v>
      </c>
      <c r="H12" t="s">
        <v>115</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7"/>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Contents'!A21", "Return to TOC")</f>
        <v>Return to TOC</v>
      </c>
    </row>
    <row r="2" spans="1:8" x14ac:dyDescent="0.3">
      <c r="A2" s="16" t="s">
        <v>346</v>
      </c>
      <c r="B2" s="16" t="s">
        <v>117</v>
      </c>
      <c r="C2" s="16" t="s">
        <v>98</v>
      </c>
      <c r="D2" s="16" t="s">
        <v>98</v>
      </c>
      <c r="E2" s="16" t="s">
        <v>120</v>
      </c>
      <c r="F2" s="16" t="s">
        <v>72</v>
      </c>
      <c r="G2" s="16" t="s">
        <v>98</v>
      </c>
      <c r="H2" s="16" t="s">
        <v>115</v>
      </c>
    </row>
    <row r="3" spans="1:8" ht="28.8" x14ac:dyDescent="0.3">
      <c r="A3" s="16" t="s">
        <v>346</v>
      </c>
      <c r="B3" s="16" t="s">
        <v>87</v>
      </c>
      <c r="C3" s="16" t="s">
        <v>97</v>
      </c>
      <c r="D3" s="16" t="s">
        <v>98</v>
      </c>
      <c r="E3" s="16" t="s">
        <v>99</v>
      </c>
      <c r="F3" s="16" t="s">
        <v>72</v>
      </c>
      <c r="G3" s="16" t="s">
        <v>109</v>
      </c>
      <c r="H3" s="16" t="s">
        <v>115</v>
      </c>
    </row>
    <row r="4" spans="1:8" x14ac:dyDescent="0.3">
      <c r="A4" s="16" t="s">
        <v>346</v>
      </c>
      <c r="B4" s="16" t="s">
        <v>88</v>
      </c>
      <c r="C4" s="16" t="s">
        <v>97</v>
      </c>
      <c r="D4" s="16" t="s">
        <v>98</v>
      </c>
      <c r="E4" s="16" t="s">
        <v>100</v>
      </c>
      <c r="F4" s="16" t="s">
        <v>70</v>
      </c>
      <c r="G4" s="16" t="s">
        <v>98</v>
      </c>
      <c r="H4" s="16" t="s">
        <v>115</v>
      </c>
    </row>
    <row r="5" spans="1:8" ht="43.2" x14ac:dyDescent="0.3">
      <c r="A5" s="16" t="s">
        <v>346</v>
      </c>
      <c r="B5" s="16" t="s">
        <v>89</v>
      </c>
      <c r="C5" s="16" t="s">
        <v>97</v>
      </c>
      <c r="D5" s="16" t="s">
        <v>98</v>
      </c>
      <c r="E5" s="16" t="s">
        <v>101</v>
      </c>
      <c r="F5" s="16" t="s">
        <v>70</v>
      </c>
      <c r="G5" s="16" t="s">
        <v>98</v>
      </c>
      <c r="H5" s="16" t="s">
        <v>115</v>
      </c>
    </row>
    <row r="6" spans="1:8" ht="28.8" x14ac:dyDescent="0.3">
      <c r="A6" s="16" t="s">
        <v>346</v>
      </c>
      <c r="B6" s="16" t="s">
        <v>90</v>
      </c>
      <c r="C6" s="16" t="s">
        <v>97</v>
      </c>
      <c r="D6" s="16" t="s">
        <v>98</v>
      </c>
      <c r="E6" s="16" t="s">
        <v>102</v>
      </c>
      <c r="F6" s="16" t="s">
        <v>70</v>
      </c>
      <c r="G6" s="16" t="s">
        <v>110</v>
      </c>
      <c r="H6" s="16" t="s">
        <v>115</v>
      </c>
    </row>
    <row r="7" spans="1:8" ht="57.6" x14ac:dyDescent="0.3">
      <c r="A7" s="16" t="s">
        <v>346</v>
      </c>
      <c r="B7" s="16" t="s">
        <v>91</v>
      </c>
      <c r="C7" s="16" t="s">
        <v>97</v>
      </c>
      <c r="D7" s="16" t="s">
        <v>98</v>
      </c>
      <c r="E7" s="16" t="s">
        <v>103</v>
      </c>
      <c r="F7" s="16" t="s">
        <v>70</v>
      </c>
      <c r="G7" s="16" t="s">
        <v>111</v>
      </c>
      <c r="H7" s="16" t="s">
        <v>115</v>
      </c>
    </row>
    <row r="8" spans="1:8" ht="28.8" x14ac:dyDescent="0.3">
      <c r="A8" s="16" t="s">
        <v>346</v>
      </c>
      <c r="B8" s="16" t="s">
        <v>92</v>
      </c>
      <c r="C8" s="16" t="s">
        <v>97</v>
      </c>
      <c r="D8" s="16" t="s">
        <v>98</v>
      </c>
      <c r="E8" s="16" t="s">
        <v>104</v>
      </c>
      <c r="F8" s="16" t="s">
        <v>70</v>
      </c>
      <c r="G8" s="16" t="s">
        <v>112</v>
      </c>
      <c r="H8" s="16" t="s">
        <v>115</v>
      </c>
    </row>
    <row r="9" spans="1:8" ht="57.6" x14ac:dyDescent="0.3">
      <c r="A9" s="16" t="s">
        <v>346</v>
      </c>
      <c r="B9" s="16" t="s">
        <v>93</v>
      </c>
      <c r="C9" s="16" t="s">
        <v>97</v>
      </c>
      <c r="D9" s="16" t="s">
        <v>98</v>
      </c>
      <c r="E9" s="16" t="s">
        <v>105</v>
      </c>
      <c r="F9" s="16" t="s">
        <v>70</v>
      </c>
      <c r="G9" s="16" t="s">
        <v>113</v>
      </c>
      <c r="H9" s="16" t="s">
        <v>115</v>
      </c>
    </row>
    <row r="10" spans="1:8" x14ac:dyDescent="0.3">
      <c r="A10" s="16" t="s">
        <v>346</v>
      </c>
      <c r="B10" s="16" t="s">
        <v>347</v>
      </c>
      <c r="C10" s="16" t="s">
        <v>336</v>
      </c>
      <c r="D10" s="16" t="s">
        <v>141</v>
      </c>
      <c r="E10" s="16" t="s">
        <v>355</v>
      </c>
      <c r="F10" s="16" t="s">
        <v>72</v>
      </c>
      <c r="G10" s="16" t="s">
        <v>293</v>
      </c>
      <c r="H10" s="16" t="s">
        <v>115</v>
      </c>
    </row>
    <row r="11" spans="1:8" x14ac:dyDescent="0.3">
      <c r="A11" s="16" t="s">
        <v>346</v>
      </c>
      <c r="B11" s="16" t="s">
        <v>348</v>
      </c>
      <c r="C11" s="16" t="s">
        <v>336</v>
      </c>
      <c r="D11" s="16" t="s">
        <v>141</v>
      </c>
      <c r="E11" s="16" t="s">
        <v>356</v>
      </c>
      <c r="F11" s="16" t="s">
        <v>74</v>
      </c>
      <c r="G11" s="16" t="s">
        <v>135</v>
      </c>
      <c r="H11" s="16" t="s">
        <v>115</v>
      </c>
    </row>
    <row r="12" spans="1:8" ht="43.2" x14ac:dyDescent="0.3">
      <c r="A12" s="16" t="s">
        <v>346</v>
      </c>
      <c r="B12" s="16" t="s">
        <v>349</v>
      </c>
      <c r="C12" s="16" t="s">
        <v>336</v>
      </c>
      <c r="D12" s="16" t="s">
        <v>142</v>
      </c>
      <c r="E12" s="16" t="s">
        <v>357</v>
      </c>
      <c r="F12" s="16" t="s">
        <v>74</v>
      </c>
      <c r="G12" s="16" t="s">
        <v>135</v>
      </c>
      <c r="H12" s="16" t="s">
        <v>115</v>
      </c>
    </row>
    <row r="13" spans="1:8" ht="28.8" x14ac:dyDescent="0.3">
      <c r="A13" s="16" t="s">
        <v>346</v>
      </c>
      <c r="B13" s="16" t="s">
        <v>350</v>
      </c>
      <c r="C13" s="16" t="s">
        <v>336</v>
      </c>
      <c r="D13" s="16" t="s">
        <v>142</v>
      </c>
      <c r="E13" s="16" t="s">
        <v>323</v>
      </c>
      <c r="F13" s="16" t="s">
        <v>72</v>
      </c>
      <c r="G13" s="16" t="s">
        <v>293</v>
      </c>
      <c r="H13" s="16" t="s">
        <v>115</v>
      </c>
    </row>
    <row r="14" spans="1:8" ht="28.8" x14ac:dyDescent="0.3">
      <c r="A14" s="16" t="s">
        <v>346</v>
      </c>
      <c r="B14" s="16" t="s">
        <v>351</v>
      </c>
      <c r="C14" s="16" t="s">
        <v>336</v>
      </c>
      <c r="D14" s="16" t="s">
        <v>142</v>
      </c>
      <c r="E14" s="16" t="s">
        <v>324</v>
      </c>
      <c r="F14" s="16" t="s">
        <v>74</v>
      </c>
      <c r="G14" s="16" t="s">
        <v>135</v>
      </c>
      <c r="H14" s="16" t="s">
        <v>115</v>
      </c>
    </row>
    <row r="15" spans="1:8" ht="28.8" x14ac:dyDescent="0.3">
      <c r="A15" s="16" t="s">
        <v>346</v>
      </c>
      <c r="B15" s="16" t="s">
        <v>352</v>
      </c>
      <c r="C15" s="16" t="s">
        <v>336</v>
      </c>
      <c r="D15" s="16" t="s">
        <v>142</v>
      </c>
      <c r="E15" s="16" t="s">
        <v>358</v>
      </c>
      <c r="F15" s="16" t="s">
        <v>74</v>
      </c>
      <c r="G15" s="16" t="s">
        <v>135</v>
      </c>
      <c r="H15" s="16" t="s">
        <v>115</v>
      </c>
    </row>
    <row r="16" spans="1:8" x14ac:dyDescent="0.3">
      <c r="A16" s="16" t="s">
        <v>346</v>
      </c>
      <c r="B16" s="16" t="s">
        <v>353</v>
      </c>
      <c r="C16" s="16" t="s">
        <v>336</v>
      </c>
      <c r="D16" s="16" t="s">
        <v>189</v>
      </c>
      <c r="E16" s="16" t="s">
        <v>146</v>
      </c>
      <c r="F16" s="16" t="s">
        <v>74</v>
      </c>
      <c r="G16" s="16" t="s">
        <v>135</v>
      </c>
      <c r="H16" s="16" t="s">
        <v>115</v>
      </c>
    </row>
    <row r="17" spans="1:8" s="54" customFormat="1" ht="43.2" x14ac:dyDescent="0.3">
      <c r="A17" s="54" t="s">
        <v>346</v>
      </c>
      <c r="B17" s="54" t="s">
        <v>354</v>
      </c>
      <c r="C17" s="54" t="s">
        <v>336</v>
      </c>
      <c r="D17" s="54" t="s">
        <v>143</v>
      </c>
      <c r="E17" s="42" t="s">
        <v>147</v>
      </c>
      <c r="F17" s="54" t="s">
        <v>70</v>
      </c>
      <c r="G17" s="54" t="s">
        <v>98</v>
      </c>
      <c r="H17" s="54" t="s">
        <v>115</v>
      </c>
    </row>
  </sheetData>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5"/>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ColWidth="8.88671875" defaultRowHeight="14.4" x14ac:dyDescent="0.3"/>
  <cols>
    <col min="1" max="2" width="30" style="42" customWidth="1"/>
    <col min="3" max="3" width="42" style="42" customWidth="1"/>
    <col min="4" max="4" width="20.88671875" style="42" customWidth="1"/>
    <col min="5" max="5" width="72" style="42" customWidth="1"/>
    <col min="6" max="6" width="15" style="42" customWidth="1"/>
    <col min="7" max="7" width="30" style="42" customWidth="1"/>
    <col min="8" max="16384" width="8.88671875" style="42"/>
  </cols>
  <sheetData>
    <row r="1" spans="1:8" x14ac:dyDescent="0.3">
      <c r="A1" s="58" t="s">
        <v>80</v>
      </c>
      <c r="B1" s="58" t="s">
        <v>81</v>
      </c>
      <c r="C1" s="58" t="s">
        <v>82</v>
      </c>
      <c r="D1" s="58" t="s">
        <v>83</v>
      </c>
      <c r="E1" s="58" t="s">
        <v>84</v>
      </c>
      <c r="F1" s="58" t="s">
        <v>68</v>
      </c>
      <c r="G1" s="58" t="s">
        <v>85</v>
      </c>
      <c r="H1" s="53" t="str">
        <f>HYPERLINK("[OF_Web_Data_Dictionary_pub2022.xlsx]'Table of Contents'!A22", "Return to TOC")</f>
        <v>Return to TOC</v>
      </c>
    </row>
    <row r="2" spans="1:8" x14ac:dyDescent="0.3">
      <c r="A2" s="42" t="s">
        <v>359</v>
      </c>
      <c r="B2" s="42" t="s">
        <v>117</v>
      </c>
      <c r="C2" s="42" t="s">
        <v>98</v>
      </c>
      <c r="D2" s="42" t="s">
        <v>98</v>
      </c>
      <c r="E2" s="42" t="s">
        <v>120</v>
      </c>
      <c r="F2" s="42" t="s">
        <v>72</v>
      </c>
      <c r="G2" s="42" t="s">
        <v>98</v>
      </c>
      <c r="H2" s="42" t="s">
        <v>115</v>
      </c>
    </row>
    <row r="3" spans="1:8" ht="28.8" x14ac:dyDescent="0.3">
      <c r="A3" s="42" t="s">
        <v>359</v>
      </c>
      <c r="B3" s="42" t="s">
        <v>87</v>
      </c>
      <c r="C3" s="42" t="s">
        <v>97</v>
      </c>
      <c r="D3" s="42" t="s">
        <v>98</v>
      </c>
      <c r="E3" s="42" t="s">
        <v>99</v>
      </c>
      <c r="F3" s="42" t="s">
        <v>72</v>
      </c>
      <c r="G3" s="42" t="s">
        <v>109</v>
      </c>
      <c r="H3" s="42" t="s">
        <v>115</v>
      </c>
    </row>
    <row r="4" spans="1:8" x14ac:dyDescent="0.3">
      <c r="A4" s="42" t="s">
        <v>359</v>
      </c>
      <c r="B4" s="42" t="s">
        <v>88</v>
      </c>
      <c r="C4" s="42" t="s">
        <v>97</v>
      </c>
      <c r="D4" s="42" t="s">
        <v>98</v>
      </c>
      <c r="E4" s="42" t="s">
        <v>100</v>
      </c>
      <c r="F4" s="42" t="s">
        <v>70</v>
      </c>
      <c r="G4" s="42" t="s">
        <v>98</v>
      </c>
      <c r="H4" s="42" t="s">
        <v>115</v>
      </c>
    </row>
    <row r="5" spans="1:8" ht="43.2" x14ac:dyDescent="0.3">
      <c r="A5" s="42" t="s">
        <v>359</v>
      </c>
      <c r="B5" s="42" t="s">
        <v>89</v>
      </c>
      <c r="C5" s="42" t="s">
        <v>97</v>
      </c>
      <c r="D5" s="42" t="s">
        <v>98</v>
      </c>
      <c r="E5" s="42" t="s">
        <v>101</v>
      </c>
      <c r="F5" s="42" t="s">
        <v>70</v>
      </c>
      <c r="G5" s="42" t="s">
        <v>98</v>
      </c>
      <c r="H5" s="42" t="s">
        <v>115</v>
      </c>
    </row>
    <row r="6" spans="1:8" ht="28.8" x14ac:dyDescent="0.3">
      <c r="A6" s="42" t="s">
        <v>359</v>
      </c>
      <c r="B6" s="42" t="s">
        <v>90</v>
      </c>
      <c r="C6" s="42" t="s">
        <v>97</v>
      </c>
      <c r="D6" s="42" t="s">
        <v>98</v>
      </c>
      <c r="E6" s="42" t="s">
        <v>102</v>
      </c>
      <c r="F6" s="42" t="s">
        <v>70</v>
      </c>
      <c r="G6" s="42" t="s">
        <v>110</v>
      </c>
      <c r="H6" s="42" t="s">
        <v>115</v>
      </c>
    </row>
    <row r="7" spans="1:8" ht="57.6" x14ac:dyDescent="0.3">
      <c r="A7" s="42" t="s">
        <v>359</v>
      </c>
      <c r="B7" s="42" t="s">
        <v>91</v>
      </c>
      <c r="C7" s="42" t="s">
        <v>97</v>
      </c>
      <c r="D7" s="42" t="s">
        <v>98</v>
      </c>
      <c r="E7" s="42" t="s">
        <v>103</v>
      </c>
      <c r="F7" s="42" t="s">
        <v>70</v>
      </c>
      <c r="G7" s="42" t="s">
        <v>111</v>
      </c>
      <c r="H7" s="42" t="s">
        <v>115</v>
      </c>
    </row>
    <row r="8" spans="1:8" ht="28.8" x14ac:dyDescent="0.3">
      <c r="A8" s="42" t="s">
        <v>359</v>
      </c>
      <c r="B8" s="42" t="s">
        <v>92</v>
      </c>
      <c r="C8" s="42" t="s">
        <v>97</v>
      </c>
      <c r="D8" s="42" t="s">
        <v>98</v>
      </c>
      <c r="E8" s="42" t="s">
        <v>104</v>
      </c>
      <c r="F8" s="42" t="s">
        <v>70</v>
      </c>
      <c r="G8" s="42" t="s">
        <v>112</v>
      </c>
      <c r="H8" s="42" t="s">
        <v>115</v>
      </c>
    </row>
    <row r="9" spans="1:8" ht="57.6" x14ac:dyDescent="0.3">
      <c r="A9" s="42" t="s">
        <v>359</v>
      </c>
      <c r="B9" s="42" t="s">
        <v>93</v>
      </c>
      <c r="C9" s="42" t="s">
        <v>97</v>
      </c>
      <c r="D9" s="42" t="s">
        <v>98</v>
      </c>
      <c r="E9" s="42" t="s">
        <v>105</v>
      </c>
      <c r="F9" s="42" t="s">
        <v>70</v>
      </c>
      <c r="G9" s="42" t="s">
        <v>113</v>
      </c>
      <c r="H9" s="42" t="s">
        <v>115</v>
      </c>
    </row>
    <row r="10" spans="1:8" x14ac:dyDescent="0.3">
      <c r="A10" s="42" t="s">
        <v>359</v>
      </c>
      <c r="B10" s="42" t="s">
        <v>360</v>
      </c>
      <c r="C10" s="42" t="s">
        <v>11</v>
      </c>
      <c r="D10" s="42" t="s">
        <v>141</v>
      </c>
      <c r="E10" s="42" t="s">
        <v>366</v>
      </c>
      <c r="F10" s="42" t="s">
        <v>74</v>
      </c>
      <c r="G10" s="42" t="s">
        <v>171</v>
      </c>
      <c r="H10" s="42" t="s">
        <v>115</v>
      </c>
    </row>
    <row r="11" spans="1:8" x14ac:dyDescent="0.3">
      <c r="A11" s="42" t="s">
        <v>359</v>
      </c>
      <c r="B11" s="42" t="s">
        <v>361</v>
      </c>
      <c r="C11" s="42" t="s">
        <v>11</v>
      </c>
      <c r="D11" s="42" t="s">
        <v>141</v>
      </c>
      <c r="E11" s="42" t="s">
        <v>163</v>
      </c>
      <c r="F11" s="42" t="s">
        <v>74</v>
      </c>
      <c r="G11" s="42" t="s">
        <v>171</v>
      </c>
      <c r="H11" s="42" t="s">
        <v>115</v>
      </c>
    </row>
    <row r="12" spans="1:8" x14ac:dyDescent="0.3">
      <c r="A12" s="42" t="s">
        <v>359</v>
      </c>
      <c r="B12" s="42" t="s">
        <v>362</v>
      </c>
      <c r="C12" s="42" t="s">
        <v>11</v>
      </c>
      <c r="D12" s="42" t="s">
        <v>141</v>
      </c>
      <c r="E12" s="42" t="s">
        <v>164</v>
      </c>
      <c r="F12" s="42" t="s">
        <v>74</v>
      </c>
      <c r="G12" s="42" t="s">
        <v>171</v>
      </c>
      <c r="H12" s="42" t="s">
        <v>115</v>
      </c>
    </row>
    <row r="13" spans="1:8" x14ac:dyDescent="0.3">
      <c r="A13" s="42" t="s">
        <v>359</v>
      </c>
      <c r="B13" s="42" t="s">
        <v>363</v>
      </c>
      <c r="C13" s="42" t="s">
        <v>11</v>
      </c>
      <c r="D13" s="42" t="s">
        <v>141</v>
      </c>
      <c r="E13" s="42" t="s">
        <v>145</v>
      </c>
      <c r="F13" s="42" t="s">
        <v>74</v>
      </c>
      <c r="G13" s="42" t="s">
        <v>135</v>
      </c>
      <c r="H13" s="42" t="s">
        <v>115</v>
      </c>
    </row>
    <row r="14" spans="1:8" x14ac:dyDescent="0.3">
      <c r="A14" s="42" t="s">
        <v>359</v>
      </c>
      <c r="B14" s="42" t="s">
        <v>364</v>
      </c>
      <c r="C14" s="42" t="s">
        <v>11</v>
      </c>
      <c r="D14" s="42" t="s">
        <v>142</v>
      </c>
      <c r="E14" s="42" t="s">
        <v>146</v>
      </c>
      <c r="F14" s="42" t="s">
        <v>74</v>
      </c>
      <c r="G14" s="42" t="s">
        <v>135</v>
      </c>
      <c r="H14" s="42" t="s">
        <v>115</v>
      </c>
    </row>
    <row r="15" spans="1:8" ht="43.2" x14ac:dyDescent="0.3">
      <c r="A15" s="42" t="s">
        <v>359</v>
      </c>
      <c r="B15" s="42" t="s">
        <v>365</v>
      </c>
      <c r="C15" s="42" t="s">
        <v>11</v>
      </c>
      <c r="D15" s="42" t="s">
        <v>143</v>
      </c>
      <c r="E15" s="42" t="s">
        <v>147</v>
      </c>
      <c r="F15" s="42" t="s">
        <v>70</v>
      </c>
      <c r="G15" s="42" t="s">
        <v>98</v>
      </c>
      <c r="H15" s="42" t="s">
        <v>115</v>
      </c>
    </row>
  </sheetData>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3"/>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Contents'!A23", "Return to TOC")</f>
        <v>Return to TOC</v>
      </c>
    </row>
    <row r="2" spans="1:8" x14ac:dyDescent="0.3">
      <c r="A2" s="42" t="s">
        <v>367</v>
      </c>
      <c r="B2" s="42" t="s">
        <v>117</v>
      </c>
      <c r="C2" s="42" t="s">
        <v>98</v>
      </c>
      <c r="D2" s="42" t="s">
        <v>98</v>
      </c>
      <c r="E2" s="42" t="s">
        <v>120</v>
      </c>
      <c r="F2" s="42" t="s">
        <v>72</v>
      </c>
      <c r="G2" s="42" t="s">
        <v>98</v>
      </c>
      <c r="H2" s="17" t="s">
        <v>115</v>
      </c>
    </row>
    <row r="3" spans="1:8" ht="28.8" x14ac:dyDescent="0.3">
      <c r="A3" s="42" t="s">
        <v>367</v>
      </c>
      <c r="B3" s="42" t="s">
        <v>87</v>
      </c>
      <c r="C3" s="42" t="s">
        <v>97</v>
      </c>
      <c r="D3" s="42" t="s">
        <v>98</v>
      </c>
      <c r="E3" s="42" t="s">
        <v>99</v>
      </c>
      <c r="F3" s="42" t="s">
        <v>72</v>
      </c>
      <c r="G3" s="42" t="s">
        <v>109</v>
      </c>
      <c r="H3" s="17" t="s">
        <v>115</v>
      </c>
    </row>
    <row r="4" spans="1:8" x14ac:dyDescent="0.3">
      <c r="A4" s="42" t="s">
        <v>367</v>
      </c>
      <c r="B4" s="42" t="s">
        <v>88</v>
      </c>
      <c r="C4" s="42" t="s">
        <v>97</v>
      </c>
      <c r="D4" s="42" t="s">
        <v>98</v>
      </c>
      <c r="E4" s="42" t="s">
        <v>100</v>
      </c>
      <c r="F4" s="42" t="s">
        <v>70</v>
      </c>
      <c r="G4" s="42" t="s">
        <v>98</v>
      </c>
      <c r="H4" s="17" t="s">
        <v>115</v>
      </c>
    </row>
    <row r="5" spans="1:8" ht="43.2" x14ac:dyDescent="0.3">
      <c r="A5" s="42" t="s">
        <v>367</v>
      </c>
      <c r="B5" s="42" t="s">
        <v>89</v>
      </c>
      <c r="C5" s="42" t="s">
        <v>97</v>
      </c>
      <c r="D5" s="42" t="s">
        <v>98</v>
      </c>
      <c r="E5" s="42" t="s">
        <v>101</v>
      </c>
      <c r="F5" s="42" t="s">
        <v>70</v>
      </c>
      <c r="G5" s="42" t="s">
        <v>98</v>
      </c>
      <c r="H5" s="17" t="s">
        <v>115</v>
      </c>
    </row>
    <row r="6" spans="1:8" ht="28.8" x14ac:dyDescent="0.3">
      <c r="A6" s="42" t="s">
        <v>367</v>
      </c>
      <c r="B6" s="42" t="s">
        <v>90</v>
      </c>
      <c r="C6" s="42" t="s">
        <v>97</v>
      </c>
      <c r="D6" s="42" t="s">
        <v>98</v>
      </c>
      <c r="E6" s="42" t="s">
        <v>102</v>
      </c>
      <c r="F6" s="42" t="s">
        <v>70</v>
      </c>
      <c r="G6" s="42" t="s">
        <v>110</v>
      </c>
      <c r="H6" s="17" t="s">
        <v>115</v>
      </c>
    </row>
    <row r="7" spans="1:8" ht="57.6" x14ac:dyDescent="0.3">
      <c r="A7" s="42" t="s">
        <v>367</v>
      </c>
      <c r="B7" s="42" t="s">
        <v>91</v>
      </c>
      <c r="C7" s="42" t="s">
        <v>97</v>
      </c>
      <c r="D7" s="42" t="s">
        <v>98</v>
      </c>
      <c r="E7" s="42" t="s">
        <v>103</v>
      </c>
      <c r="F7" s="42" t="s">
        <v>70</v>
      </c>
      <c r="G7" s="42" t="s">
        <v>111</v>
      </c>
      <c r="H7" s="17" t="s">
        <v>115</v>
      </c>
    </row>
    <row r="8" spans="1:8" ht="28.8" x14ac:dyDescent="0.3">
      <c r="A8" s="42" t="s">
        <v>367</v>
      </c>
      <c r="B8" s="42" t="s">
        <v>92</v>
      </c>
      <c r="C8" s="42" t="s">
        <v>97</v>
      </c>
      <c r="D8" s="42" t="s">
        <v>98</v>
      </c>
      <c r="E8" s="42" t="s">
        <v>104</v>
      </c>
      <c r="F8" s="42" t="s">
        <v>70</v>
      </c>
      <c r="G8" s="42" t="s">
        <v>112</v>
      </c>
      <c r="H8" s="17" t="s">
        <v>115</v>
      </c>
    </row>
    <row r="9" spans="1:8" ht="57.6" x14ac:dyDescent="0.3">
      <c r="A9" s="42" t="s">
        <v>367</v>
      </c>
      <c r="B9" s="42" t="s">
        <v>93</v>
      </c>
      <c r="C9" s="42" t="s">
        <v>97</v>
      </c>
      <c r="D9" s="42" t="s">
        <v>98</v>
      </c>
      <c r="E9" s="42" t="s">
        <v>105</v>
      </c>
      <c r="F9" s="42" t="s">
        <v>70</v>
      </c>
      <c r="G9" s="42" t="s">
        <v>113</v>
      </c>
      <c r="H9" s="17" t="s">
        <v>115</v>
      </c>
    </row>
    <row r="10" spans="1:8" ht="28.8" x14ac:dyDescent="0.3">
      <c r="A10" s="42" t="s">
        <v>367</v>
      </c>
      <c r="B10" s="42" t="s">
        <v>368</v>
      </c>
      <c r="C10" s="42" t="s">
        <v>12</v>
      </c>
      <c r="D10" s="42" t="s">
        <v>142</v>
      </c>
      <c r="E10" s="42" t="s">
        <v>372</v>
      </c>
      <c r="F10" s="42" t="s">
        <v>74</v>
      </c>
      <c r="G10" s="42" t="s">
        <v>374</v>
      </c>
      <c r="H10" s="17" t="s">
        <v>115</v>
      </c>
    </row>
    <row r="11" spans="1:8" ht="28.8" x14ac:dyDescent="0.3">
      <c r="A11" s="42" t="s">
        <v>367</v>
      </c>
      <c r="B11" s="42" t="s">
        <v>369</v>
      </c>
      <c r="C11" s="42" t="s">
        <v>12</v>
      </c>
      <c r="D11" s="42" t="s">
        <v>142</v>
      </c>
      <c r="E11" s="42" t="s">
        <v>373</v>
      </c>
      <c r="F11" s="42" t="s">
        <v>74</v>
      </c>
      <c r="G11" s="42" t="s">
        <v>135</v>
      </c>
      <c r="H11" s="17" t="s">
        <v>115</v>
      </c>
    </row>
    <row r="12" spans="1:8" x14ac:dyDescent="0.3">
      <c r="A12" s="42" t="s">
        <v>367</v>
      </c>
      <c r="B12" s="42" t="s">
        <v>370</v>
      </c>
      <c r="C12" s="42" t="s">
        <v>12</v>
      </c>
      <c r="D12" s="42" t="s">
        <v>189</v>
      </c>
      <c r="E12" s="42" t="s">
        <v>146</v>
      </c>
      <c r="F12" s="42" t="s">
        <v>74</v>
      </c>
      <c r="G12" s="42" t="s">
        <v>135</v>
      </c>
      <c r="H12" s="17" t="s">
        <v>115</v>
      </c>
    </row>
    <row r="13" spans="1:8" ht="43.2" x14ac:dyDescent="0.3">
      <c r="A13" s="42" t="s">
        <v>367</v>
      </c>
      <c r="B13" s="42" t="s">
        <v>371</v>
      </c>
      <c r="C13" s="42" t="s">
        <v>12</v>
      </c>
      <c r="D13" s="42" t="s">
        <v>143</v>
      </c>
      <c r="E13" s="42" t="s">
        <v>147</v>
      </c>
      <c r="F13" s="42" t="s">
        <v>70</v>
      </c>
      <c r="G13" s="42" t="s">
        <v>98</v>
      </c>
      <c r="H13" t="s">
        <v>115</v>
      </c>
    </row>
  </sheetData>
  <pageMargins left="0.7" right="0.7" top="0.75" bottom="0.75" header="0.3" footer="0.3"/>
  <pageSetup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3"/>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Contents'!A24", "Return to TOC")</f>
        <v>Return to TOC</v>
      </c>
    </row>
    <row r="2" spans="1:8" x14ac:dyDescent="0.3">
      <c r="A2" s="18" t="s">
        <v>375</v>
      </c>
      <c r="B2" s="18" t="s">
        <v>117</v>
      </c>
      <c r="C2" s="18" t="s">
        <v>98</v>
      </c>
      <c r="D2" s="18" t="s">
        <v>98</v>
      </c>
      <c r="E2" s="18" t="s">
        <v>120</v>
      </c>
      <c r="F2" s="18" t="s">
        <v>72</v>
      </c>
      <c r="G2" s="18" t="s">
        <v>98</v>
      </c>
      <c r="H2" s="18" t="s">
        <v>115</v>
      </c>
    </row>
    <row r="3" spans="1:8" ht="28.8" x14ac:dyDescent="0.3">
      <c r="A3" s="18" t="s">
        <v>375</v>
      </c>
      <c r="B3" s="18" t="s">
        <v>87</v>
      </c>
      <c r="C3" s="18" t="s">
        <v>97</v>
      </c>
      <c r="D3" s="18" t="s">
        <v>98</v>
      </c>
      <c r="E3" s="18" t="s">
        <v>99</v>
      </c>
      <c r="F3" s="18" t="s">
        <v>72</v>
      </c>
      <c r="G3" s="18" t="s">
        <v>109</v>
      </c>
      <c r="H3" s="18" t="s">
        <v>115</v>
      </c>
    </row>
    <row r="4" spans="1:8" x14ac:dyDescent="0.3">
      <c r="A4" s="18" t="s">
        <v>375</v>
      </c>
      <c r="B4" s="18" t="s">
        <v>88</v>
      </c>
      <c r="C4" s="18" t="s">
        <v>97</v>
      </c>
      <c r="D4" s="18" t="s">
        <v>98</v>
      </c>
      <c r="E4" s="18" t="s">
        <v>100</v>
      </c>
      <c r="F4" s="18" t="s">
        <v>70</v>
      </c>
      <c r="G4" s="18" t="s">
        <v>98</v>
      </c>
      <c r="H4" s="18" t="s">
        <v>115</v>
      </c>
    </row>
    <row r="5" spans="1:8" ht="43.2" x14ac:dyDescent="0.3">
      <c r="A5" s="18" t="s">
        <v>375</v>
      </c>
      <c r="B5" s="18" t="s">
        <v>89</v>
      </c>
      <c r="C5" s="18" t="s">
        <v>97</v>
      </c>
      <c r="D5" s="18" t="s">
        <v>98</v>
      </c>
      <c r="E5" s="18" t="s">
        <v>101</v>
      </c>
      <c r="F5" s="18" t="s">
        <v>70</v>
      </c>
      <c r="G5" s="18" t="s">
        <v>98</v>
      </c>
      <c r="H5" s="18" t="s">
        <v>115</v>
      </c>
    </row>
    <row r="6" spans="1:8" ht="28.8" x14ac:dyDescent="0.3">
      <c r="A6" s="18" t="s">
        <v>375</v>
      </c>
      <c r="B6" s="18" t="s">
        <v>90</v>
      </c>
      <c r="C6" s="18" t="s">
        <v>97</v>
      </c>
      <c r="D6" s="18" t="s">
        <v>98</v>
      </c>
      <c r="E6" s="18" t="s">
        <v>102</v>
      </c>
      <c r="F6" s="18" t="s">
        <v>70</v>
      </c>
      <c r="G6" s="18" t="s">
        <v>110</v>
      </c>
      <c r="H6" s="18" t="s">
        <v>115</v>
      </c>
    </row>
    <row r="7" spans="1:8" ht="57.6" x14ac:dyDescent="0.3">
      <c r="A7" s="18" t="s">
        <v>375</v>
      </c>
      <c r="B7" s="18" t="s">
        <v>91</v>
      </c>
      <c r="C7" s="18" t="s">
        <v>97</v>
      </c>
      <c r="D7" s="18" t="s">
        <v>98</v>
      </c>
      <c r="E7" s="18" t="s">
        <v>103</v>
      </c>
      <c r="F7" s="18" t="s">
        <v>70</v>
      </c>
      <c r="G7" s="18" t="s">
        <v>111</v>
      </c>
      <c r="H7" s="18" t="s">
        <v>115</v>
      </c>
    </row>
    <row r="8" spans="1:8" ht="28.8" x14ac:dyDescent="0.3">
      <c r="A8" s="18" t="s">
        <v>375</v>
      </c>
      <c r="B8" s="18" t="s">
        <v>92</v>
      </c>
      <c r="C8" s="18" t="s">
        <v>97</v>
      </c>
      <c r="D8" s="18" t="s">
        <v>98</v>
      </c>
      <c r="E8" s="18" t="s">
        <v>104</v>
      </c>
      <c r="F8" s="18" t="s">
        <v>70</v>
      </c>
      <c r="G8" s="18" t="s">
        <v>112</v>
      </c>
      <c r="H8" s="18" t="s">
        <v>115</v>
      </c>
    </row>
    <row r="9" spans="1:8" ht="57.6" x14ac:dyDescent="0.3">
      <c r="A9" s="18" t="s">
        <v>375</v>
      </c>
      <c r="B9" s="18" t="s">
        <v>93</v>
      </c>
      <c r="C9" s="18" t="s">
        <v>97</v>
      </c>
      <c r="D9" s="18" t="s">
        <v>98</v>
      </c>
      <c r="E9" s="18" t="s">
        <v>105</v>
      </c>
      <c r="F9" s="18" t="s">
        <v>70</v>
      </c>
      <c r="G9" s="18" t="s">
        <v>113</v>
      </c>
      <c r="H9" s="18" t="s">
        <v>115</v>
      </c>
    </row>
    <row r="10" spans="1:8" ht="230.4" x14ac:dyDescent="0.3">
      <c r="A10" s="18" t="s">
        <v>375</v>
      </c>
      <c r="B10" s="18" t="s">
        <v>376</v>
      </c>
      <c r="C10" s="18" t="s">
        <v>12</v>
      </c>
      <c r="D10" s="18" t="s">
        <v>141</v>
      </c>
      <c r="E10" s="18" t="s">
        <v>380</v>
      </c>
      <c r="F10" s="18" t="s">
        <v>70</v>
      </c>
      <c r="G10" s="18" t="s">
        <v>384</v>
      </c>
      <c r="H10" s="18" t="s">
        <v>115</v>
      </c>
    </row>
    <row r="11" spans="1:8" ht="43.2" x14ac:dyDescent="0.3">
      <c r="A11" s="18" t="s">
        <v>375</v>
      </c>
      <c r="B11" s="18" t="s">
        <v>377</v>
      </c>
      <c r="C11" s="18" t="s">
        <v>12</v>
      </c>
      <c r="D11" s="18" t="s">
        <v>141</v>
      </c>
      <c r="E11" s="18" t="s">
        <v>381</v>
      </c>
      <c r="F11" s="18" t="s">
        <v>74</v>
      </c>
      <c r="G11" s="18" t="s">
        <v>385</v>
      </c>
      <c r="H11" s="18" t="s">
        <v>115</v>
      </c>
    </row>
    <row r="12" spans="1:8" ht="43.2" x14ac:dyDescent="0.3">
      <c r="A12" s="18" t="s">
        <v>375</v>
      </c>
      <c r="B12" s="18" t="s">
        <v>378</v>
      </c>
      <c r="C12" s="18" t="s">
        <v>12</v>
      </c>
      <c r="D12" s="18" t="s">
        <v>141</v>
      </c>
      <c r="E12" s="18" t="s">
        <v>382</v>
      </c>
      <c r="F12" s="18" t="s">
        <v>74</v>
      </c>
      <c r="G12" s="18" t="s">
        <v>385</v>
      </c>
      <c r="H12" s="18" t="s">
        <v>115</v>
      </c>
    </row>
    <row r="13" spans="1:8" x14ac:dyDescent="0.3">
      <c r="A13" t="s">
        <v>375</v>
      </c>
      <c r="B13" t="s">
        <v>379</v>
      </c>
      <c r="C13" t="s">
        <v>12</v>
      </c>
      <c r="D13" t="s">
        <v>141</v>
      </c>
      <c r="E13" t="s">
        <v>383</v>
      </c>
      <c r="F13" t="s">
        <v>74</v>
      </c>
      <c r="G13" t="s">
        <v>385</v>
      </c>
      <c r="H13" t="s">
        <v>115</v>
      </c>
    </row>
  </sheetData>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6"/>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Contents'!A25", "Return to TOC")</f>
        <v>Return to TOC</v>
      </c>
    </row>
    <row r="2" spans="1:8" x14ac:dyDescent="0.3">
      <c r="A2" s="42" t="s">
        <v>386</v>
      </c>
      <c r="B2" s="42" t="s">
        <v>117</v>
      </c>
      <c r="C2" s="42" t="s">
        <v>98</v>
      </c>
      <c r="D2" s="42" t="s">
        <v>98</v>
      </c>
      <c r="E2" s="42" t="s">
        <v>120</v>
      </c>
      <c r="F2" s="42" t="s">
        <v>72</v>
      </c>
      <c r="G2" s="42" t="s">
        <v>98</v>
      </c>
      <c r="H2" s="19" t="s">
        <v>115</v>
      </c>
    </row>
    <row r="3" spans="1:8" ht="28.8" x14ac:dyDescent="0.3">
      <c r="A3" s="42" t="s">
        <v>386</v>
      </c>
      <c r="B3" s="42" t="s">
        <v>87</v>
      </c>
      <c r="C3" s="42" t="s">
        <v>97</v>
      </c>
      <c r="D3" s="42" t="s">
        <v>98</v>
      </c>
      <c r="E3" s="42" t="s">
        <v>99</v>
      </c>
      <c r="F3" s="42" t="s">
        <v>72</v>
      </c>
      <c r="G3" s="42" t="s">
        <v>109</v>
      </c>
      <c r="H3" s="19" t="s">
        <v>115</v>
      </c>
    </row>
    <row r="4" spans="1:8" x14ac:dyDescent="0.3">
      <c r="A4" s="42" t="s">
        <v>386</v>
      </c>
      <c r="B4" s="42" t="s">
        <v>88</v>
      </c>
      <c r="C4" s="42" t="s">
        <v>97</v>
      </c>
      <c r="D4" s="42" t="s">
        <v>98</v>
      </c>
      <c r="E4" s="42" t="s">
        <v>100</v>
      </c>
      <c r="F4" s="42" t="s">
        <v>70</v>
      </c>
      <c r="G4" s="42" t="s">
        <v>98</v>
      </c>
      <c r="H4" s="19" t="s">
        <v>115</v>
      </c>
    </row>
    <row r="5" spans="1:8" ht="43.2" x14ac:dyDescent="0.3">
      <c r="A5" s="42" t="s">
        <v>386</v>
      </c>
      <c r="B5" s="42" t="s">
        <v>89</v>
      </c>
      <c r="C5" s="42" t="s">
        <v>97</v>
      </c>
      <c r="D5" s="42" t="s">
        <v>98</v>
      </c>
      <c r="E5" s="42" t="s">
        <v>101</v>
      </c>
      <c r="F5" s="42" t="s">
        <v>70</v>
      </c>
      <c r="G5" s="42" t="s">
        <v>98</v>
      </c>
      <c r="H5" s="19" t="s">
        <v>115</v>
      </c>
    </row>
    <row r="6" spans="1:8" ht="28.8" x14ac:dyDescent="0.3">
      <c r="A6" s="42" t="s">
        <v>386</v>
      </c>
      <c r="B6" s="42" t="s">
        <v>90</v>
      </c>
      <c r="C6" s="42" t="s">
        <v>97</v>
      </c>
      <c r="D6" s="42" t="s">
        <v>98</v>
      </c>
      <c r="E6" s="42" t="s">
        <v>102</v>
      </c>
      <c r="F6" s="42" t="s">
        <v>70</v>
      </c>
      <c r="G6" s="42" t="s">
        <v>110</v>
      </c>
      <c r="H6" s="19" t="s">
        <v>115</v>
      </c>
    </row>
    <row r="7" spans="1:8" ht="57.6" x14ac:dyDescent="0.3">
      <c r="A7" s="42" t="s">
        <v>386</v>
      </c>
      <c r="B7" s="42" t="s">
        <v>91</v>
      </c>
      <c r="C7" s="42" t="s">
        <v>97</v>
      </c>
      <c r="D7" s="42" t="s">
        <v>98</v>
      </c>
      <c r="E7" s="42" t="s">
        <v>103</v>
      </c>
      <c r="F7" s="42" t="s">
        <v>70</v>
      </c>
      <c r="G7" s="42" t="s">
        <v>111</v>
      </c>
      <c r="H7" s="19" t="s">
        <v>115</v>
      </c>
    </row>
    <row r="8" spans="1:8" ht="28.8" x14ac:dyDescent="0.3">
      <c r="A8" s="42" t="s">
        <v>386</v>
      </c>
      <c r="B8" s="42" t="s">
        <v>92</v>
      </c>
      <c r="C8" s="42" t="s">
        <v>97</v>
      </c>
      <c r="D8" s="42" t="s">
        <v>98</v>
      </c>
      <c r="E8" s="42" t="s">
        <v>104</v>
      </c>
      <c r="F8" s="42" t="s">
        <v>70</v>
      </c>
      <c r="G8" s="42" t="s">
        <v>112</v>
      </c>
      <c r="H8" s="19" t="s">
        <v>115</v>
      </c>
    </row>
    <row r="9" spans="1:8" ht="57.6" x14ac:dyDescent="0.3">
      <c r="A9" s="42" t="s">
        <v>386</v>
      </c>
      <c r="B9" s="42" t="s">
        <v>93</v>
      </c>
      <c r="C9" s="42" t="s">
        <v>97</v>
      </c>
      <c r="D9" s="42" t="s">
        <v>98</v>
      </c>
      <c r="E9" s="42" t="s">
        <v>105</v>
      </c>
      <c r="F9" s="42" t="s">
        <v>70</v>
      </c>
      <c r="G9" s="42" t="s">
        <v>113</v>
      </c>
      <c r="H9" s="19" t="s">
        <v>115</v>
      </c>
    </row>
    <row r="10" spans="1:8" ht="28.8" x14ac:dyDescent="0.3">
      <c r="A10" s="42" t="s">
        <v>386</v>
      </c>
      <c r="B10" s="42" t="s">
        <v>387</v>
      </c>
      <c r="C10" s="42" t="s">
        <v>394</v>
      </c>
      <c r="D10" s="42" t="s">
        <v>189</v>
      </c>
      <c r="E10" s="42" t="s">
        <v>395</v>
      </c>
      <c r="F10" s="42" t="s">
        <v>74</v>
      </c>
      <c r="G10" s="42" t="s">
        <v>171</v>
      </c>
      <c r="H10" s="19" t="s">
        <v>115</v>
      </c>
    </row>
    <row r="11" spans="1:8" ht="28.8" x14ac:dyDescent="0.3">
      <c r="A11" s="42" t="s">
        <v>386</v>
      </c>
      <c r="B11" s="42" t="s">
        <v>388</v>
      </c>
      <c r="C11" s="42" t="s">
        <v>394</v>
      </c>
      <c r="D11" s="42" t="s">
        <v>189</v>
      </c>
      <c r="E11" s="42" t="s">
        <v>396</v>
      </c>
      <c r="F11" s="42" t="s">
        <v>74</v>
      </c>
      <c r="G11" s="42" t="s">
        <v>171</v>
      </c>
      <c r="H11" s="19" t="s">
        <v>115</v>
      </c>
    </row>
    <row r="12" spans="1:8" ht="28.8" x14ac:dyDescent="0.3">
      <c r="A12" s="42" t="s">
        <v>386</v>
      </c>
      <c r="B12" s="42" t="s">
        <v>389</v>
      </c>
      <c r="C12" s="42" t="s">
        <v>394</v>
      </c>
      <c r="D12" s="42" t="s">
        <v>189</v>
      </c>
      <c r="E12" s="42" t="s">
        <v>397</v>
      </c>
      <c r="F12" s="42" t="s">
        <v>74</v>
      </c>
      <c r="G12" s="42" t="s">
        <v>135</v>
      </c>
      <c r="H12" s="19" t="s">
        <v>115</v>
      </c>
    </row>
    <row r="13" spans="1:8" ht="28.8" x14ac:dyDescent="0.3">
      <c r="A13" s="42" t="s">
        <v>386</v>
      </c>
      <c r="B13" s="42" t="s">
        <v>390</v>
      </c>
      <c r="C13" s="42" t="s">
        <v>394</v>
      </c>
      <c r="D13" s="42" t="s">
        <v>189</v>
      </c>
      <c r="E13" s="42" t="s">
        <v>398</v>
      </c>
      <c r="F13" s="42" t="s">
        <v>72</v>
      </c>
      <c r="G13" s="42" t="s">
        <v>401</v>
      </c>
      <c r="H13" s="19" t="s">
        <v>115</v>
      </c>
    </row>
    <row r="14" spans="1:8" ht="28.8" x14ac:dyDescent="0.3">
      <c r="A14" s="42" t="s">
        <v>386</v>
      </c>
      <c r="B14" s="42" t="s">
        <v>391</v>
      </c>
      <c r="C14" s="42" t="s">
        <v>394</v>
      </c>
      <c r="D14" s="42" t="s">
        <v>189</v>
      </c>
      <c r="E14" s="42" t="s">
        <v>399</v>
      </c>
      <c r="F14" s="42" t="s">
        <v>72</v>
      </c>
      <c r="G14" s="42" t="s">
        <v>401</v>
      </c>
      <c r="H14" s="19" t="s">
        <v>115</v>
      </c>
    </row>
    <row r="15" spans="1:8" ht="28.8" x14ac:dyDescent="0.3">
      <c r="A15" s="42" t="s">
        <v>386</v>
      </c>
      <c r="B15" s="42" t="s">
        <v>392</v>
      </c>
      <c r="C15" s="42" t="s">
        <v>394</v>
      </c>
      <c r="D15" s="42" t="s">
        <v>189</v>
      </c>
      <c r="E15" s="42" t="s">
        <v>400</v>
      </c>
      <c r="F15" s="42" t="s">
        <v>74</v>
      </c>
      <c r="G15" s="42" t="s">
        <v>135</v>
      </c>
      <c r="H15" s="19" t="s">
        <v>115</v>
      </c>
    </row>
    <row r="16" spans="1:8" ht="43.2" x14ac:dyDescent="0.3">
      <c r="A16" s="42" t="s">
        <v>386</v>
      </c>
      <c r="B16" s="42" t="s">
        <v>393</v>
      </c>
      <c r="C16" s="42" t="s">
        <v>394</v>
      </c>
      <c r="D16" s="42" t="s">
        <v>143</v>
      </c>
      <c r="E16" s="42" t="s">
        <v>147</v>
      </c>
      <c r="F16" s="42" t="s">
        <v>70</v>
      </c>
      <c r="G16" s="42" t="s">
        <v>98</v>
      </c>
      <c r="H16" t="s">
        <v>115</v>
      </c>
    </row>
  </sheetData>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5"/>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Contents'!A26", "Return to TOC")</f>
        <v>Return to TOC</v>
      </c>
    </row>
    <row r="2" spans="1:8" x14ac:dyDescent="0.3">
      <c r="A2" s="42" t="s">
        <v>402</v>
      </c>
      <c r="B2" s="42" t="s">
        <v>117</v>
      </c>
      <c r="C2" s="42" t="s">
        <v>98</v>
      </c>
      <c r="D2" s="42" t="s">
        <v>98</v>
      </c>
      <c r="E2" s="42" t="s">
        <v>120</v>
      </c>
      <c r="F2" s="42" t="s">
        <v>72</v>
      </c>
      <c r="G2" s="42" t="s">
        <v>98</v>
      </c>
      <c r="H2" s="20" t="s">
        <v>115</v>
      </c>
    </row>
    <row r="3" spans="1:8" ht="28.8" x14ac:dyDescent="0.3">
      <c r="A3" s="42" t="s">
        <v>402</v>
      </c>
      <c r="B3" s="42" t="s">
        <v>87</v>
      </c>
      <c r="C3" s="42" t="s">
        <v>97</v>
      </c>
      <c r="D3" s="42" t="s">
        <v>98</v>
      </c>
      <c r="E3" s="42" t="s">
        <v>99</v>
      </c>
      <c r="F3" s="42" t="s">
        <v>72</v>
      </c>
      <c r="G3" s="42" t="s">
        <v>109</v>
      </c>
      <c r="H3" s="20" t="s">
        <v>115</v>
      </c>
    </row>
    <row r="4" spans="1:8" x14ac:dyDescent="0.3">
      <c r="A4" s="42" t="s">
        <v>402</v>
      </c>
      <c r="B4" s="42" t="s">
        <v>88</v>
      </c>
      <c r="C4" s="42" t="s">
        <v>97</v>
      </c>
      <c r="D4" s="42" t="s">
        <v>98</v>
      </c>
      <c r="E4" s="42" t="s">
        <v>100</v>
      </c>
      <c r="F4" s="42" t="s">
        <v>70</v>
      </c>
      <c r="G4" s="42" t="s">
        <v>98</v>
      </c>
      <c r="H4" s="20" t="s">
        <v>115</v>
      </c>
    </row>
    <row r="5" spans="1:8" ht="43.2" x14ac:dyDescent="0.3">
      <c r="A5" s="42" t="s">
        <v>402</v>
      </c>
      <c r="B5" s="42" t="s">
        <v>89</v>
      </c>
      <c r="C5" s="42" t="s">
        <v>97</v>
      </c>
      <c r="D5" s="42" t="s">
        <v>98</v>
      </c>
      <c r="E5" s="42" t="s">
        <v>101</v>
      </c>
      <c r="F5" s="42" t="s">
        <v>70</v>
      </c>
      <c r="G5" s="42" t="s">
        <v>98</v>
      </c>
      <c r="H5" s="20" t="s">
        <v>115</v>
      </c>
    </row>
    <row r="6" spans="1:8" ht="28.8" x14ac:dyDescent="0.3">
      <c r="A6" s="42" t="s">
        <v>402</v>
      </c>
      <c r="B6" s="42" t="s">
        <v>90</v>
      </c>
      <c r="C6" s="42" t="s">
        <v>97</v>
      </c>
      <c r="D6" s="42" t="s">
        <v>98</v>
      </c>
      <c r="E6" s="42" t="s">
        <v>102</v>
      </c>
      <c r="F6" s="42" t="s">
        <v>70</v>
      </c>
      <c r="G6" s="42" t="s">
        <v>110</v>
      </c>
      <c r="H6" s="20" t="s">
        <v>115</v>
      </c>
    </row>
    <row r="7" spans="1:8" ht="57.6" x14ac:dyDescent="0.3">
      <c r="A7" s="42" t="s">
        <v>402</v>
      </c>
      <c r="B7" s="42" t="s">
        <v>91</v>
      </c>
      <c r="C7" s="42" t="s">
        <v>97</v>
      </c>
      <c r="D7" s="42" t="s">
        <v>98</v>
      </c>
      <c r="E7" s="42" t="s">
        <v>103</v>
      </c>
      <c r="F7" s="42" t="s">
        <v>70</v>
      </c>
      <c r="G7" s="42" t="s">
        <v>111</v>
      </c>
      <c r="H7" s="20" t="s">
        <v>115</v>
      </c>
    </row>
    <row r="8" spans="1:8" ht="28.8" x14ac:dyDescent="0.3">
      <c r="A8" s="42" t="s">
        <v>402</v>
      </c>
      <c r="B8" s="42" t="s">
        <v>92</v>
      </c>
      <c r="C8" s="42" t="s">
        <v>97</v>
      </c>
      <c r="D8" s="42" t="s">
        <v>98</v>
      </c>
      <c r="E8" s="42" t="s">
        <v>104</v>
      </c>
      <c r="F8" s="42" t="s">
        <v>70</v>
      </c>
      <c r="G8" s="42" t="s">
        <v>112</v>
      </c>
      <c r="H8" s="20" t="s">
        <v>115</v>
      </c>
    </row>
    <row r="9" spans="1:8" ht="57.6" x14ac:dyDescent="0.3">
      <c r="A9" s="42" t="s">
        <v>402</v>
      </c>
      <c r="B9" s="42" t="s">
        <v>93</v>
      </c>
      <c r="C9" s="42" t="s">
        <v>97</v>
      </c>
      <c r="D9" s="42" t="s">
        <v>98</v>
      </c>
      <c r="E9" s="42" t="s">
        <v>105</v>
      </c>
      <c r="F9" s="42" t="s">
        <v>70</v>
      </c>
      <c r="G9" s="42" t="s">
        <v>113</v>
      </c>
      <c r="H9" s="20" t="s">
        <v>115</v>
      </c>
    </row>
    <row r="10" spans="1:8" ht="86.4" x14ac:dyDescent="0.3">
      <c r="A10" s="42" t="s">
        <v>402</v>
      </c>
      <c r="B10" s="42" t="s">
        <v>403</v>
      </c>
      <c r="C10" s="42" t="s">
        <v>394</v>
      </c>
      <c r="D10" s="42" t="s">
        <v>141</v>
      </c>
      <c r="E10" s="42" t="s">
        <v>409</v>
      </c>
      <c r="F10" s="42" t="s">
        <v>70</v>
      </c>
      <c r="G10" s="42" t="s">
        <v>415</v>
      </c>
      <c r="H10" s="20" t="s">
        <v>115</v>
      </c>
    </row>
    <row r="11" spans="1:8" x14ac:dyDescent="0.3">
      <c r="A11" s="42" t="s">
        <v>402</v>
      </c>
      <c r="B11" s="42" t="s">
        <v>404</v>
      </c>
      <c r="C11" s="42" t="s">
        <v>394</v>
      </c>
      <c r="D11" s="42" t="s">
        <v>141</v>
      </c>
      <c r="E11" s="42" t="s">
        <v>410</v>
      </c>
      <c r="F11" s="42" t="s">
        <v>74</v>
      </c>
      <c r="G11" s="42" t="s">
        <v>171</v>
      </c>
      <c r="H11" s="20" t="s">
        <v>115</v>
      </c>
    </row>
    <row r="12" spans="1:8" ht="72" x14ac:dyDescent="0.3">
      <c r="A12" s="42" t="s">
        <v>402</v>
      </c>
      <c r="B12" s="42" t="s">
        <v>405</v>
      </c>
      <c r="C12" s="42" t="s">
        <v>394</v>
      </c>
      <c r="D12" s="42" t="s">
        <v>141</v>
      </c>
      <c r="E12" s="42" t="s">
        <v>411</v>
      </c>
      <c r="F12" s="42" t="s">
        <v>74</v>
      </c>
      <c r="G12" s="42" t="s">
        <v>135</v>
      </c>
      <c r="H12" s="20" t="s">
        <v>115</v>
      </c>
    </row>
    <row r="13" spans="1:8" ht="86.4" x14ac:dyDescent="0.3">
      <c r="A13" s="42" t="s">
        <v>402</v>
      </c>
      <c r="B13" s="42" t="s">
        <v>406</v>
      </c>
      <c r="C13" s="42" t="s">
        <v>394</v>
      </c>
      <c r="D13" s="42" t="s">
        <v>142</v>
      </c>
      <c r="E13" s="42" t="s">
        <v>412</v>
      </c>
      <c r="F13" s="42" t="s">
        <v>70</v>
      </c>
      <c r="G13" s="42" t="s">
        <v>416</v>
      </c>
      <c r="H13" s="20" t="s">
        <v>115</v>
      </c>
    </row>
    <row r="14" spans="1:8" x14ac:dyDescent="0.3">
      <c r="A14" s="42" t="s">
        <v>402</v>
      </c>
      <c r="B14" s="42" t="s">
        <v>407</v>
      </c>
      <c r="C14" s="42" t="s">
        <v>394</v>
      </c>
      <c r="D14" s="42" t="s">
        <v>142</v>
      </c>
      <c r="E14" s="42" t="s">
        <v>413</v>
      </c>
      <c r="F14" s="42" t="s">
        <v>72</v>
      </c>
      <c r="G14" s="42" t="s">
        <v>401</v>
      </c>
      <c r="H14" s="20" t="s">
        <v>115</v>
      </c>
    </row>
    <row r="15" spans="1:8" ht="72" x14ac:dyDescent="0.3">
      <c r="A15" s="42" t="s">
        <v>402</v>
      </c>
      <c r="B15" s="42" t="s">
        <v>408</v>
      </c>
      <c r="C15" s="42" t="s">
        <v>394</v>
      </c>
      <c r="D15" s="42" t="s">
        <v>142</v>
      </c>
      <c r="E15" s="42" t="s">
        <v>414</v>
      </c>
      <c r="F15" s="42" t="s">
        <v>74</v>
      </c>
      <c r="G15" s="42" t="s">
        <v>135</v>
      </c>
      <c r="H15" t="s">
        <v>115</v>
      </c>
    </row>
  </sheetData>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19"/>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Contents'!A27", "Return to TOC")</f>
        <v>Return to TOC</v>
      </c>
    </row>
    <row r="2" spans="1:8" x14ac:dyDescent="0.3">
      <c r="A2" s="42" t="s">
        <v>417</v>
      </c>
      <c r="B2" s="42" t="s">
        <v>117</v>
      </c>
      <c r="C2" s="42" t="s">
        <v>98</v>
      </c>
      <c r="D2" s="42" t="s">
        <v>98</v>
      </c>
      <c r="E2" s="42" t="s">
        <v>120</v>
      </c>
      <c r="F2" s="42" t="s">
        <v>72</v>
      </c>
      <c r="G2" s="42" t="s">
        <v>98</v>
      </c>
      <c r="H2" s="21" t="s">
        <v>115</v>
      </c>
    </row>
    <row r="3" spans="1:8" ht="28.8" x14ac:dyDescent="0.3">
      <c r="A3" s="42" t="s">
        <v>417</v>
      </c>
      <c r="B3" s="42" t="s">
        <v>87</v>
      </c>
      <c r="C3" s="42" t="s">
        <v>97</v>
      </c>
      <c r="D3" s="42" t="s">
        <v>98</v>
      </c>
      <c r="E3" s="42" t="s">
        <v>99</v>
      </c>
      <c r="F3" s="42" t="s">
        <v>72</v>
      </c>
      <c r="G3" s="42" t="s">
        <v>109</v>
      </c>
      <c r="H3" s="21" t="s">
        <v>115</v>
      </c>
    </row>
    <row r="4" spans="1:8" x14ac:dyDescent="0.3">
      <c r="A4" s="42" t="s">
        <v>417</v>
      </c>
      <c r="B4" s="42" t="s">
        <v>88</v>
      </c>
      <c r="C4" s="42" t="s">
        <v>97</v>
      </c>
      <c r="D4" s="42" t="s">
        <v>98</v>
      </c>
      <c r="E4" s="42" t="s">
        <v>100</v>
      </c>
      <c r="F4" s="42" t="s">
        <v>70</v>
      </c>
      <c r="G4" s="42" t="s">
        <v>98</v>
      </c>
      <c r="H4" s="21" t="s">
        <v>115</v>
      </c>
    </row>
    <row r="5" spans="1:8" ht="43.2" x14ac:dyDescent="0.3">
      <c r="A5" s="42" t="s">
        <v>417</v>
      </c>
      <c r="B5" s="42" t="s">
        <v>89</v>
      </c>
      <c r="C5" s="42" t="s">
        <v>97</v>
      </c>
      <c r="D5" s="42" t="s">
        <v>98</v>
      </c>
      <c r="E5" s="42" t="s">
        <v>101</v>
      </c>
      <c r="F5" s="42" t="s">
        <v>70</v>
      </c>
      <c r="G5" s="42" t="s">
        <v>98</v>
      </c>
      <c r="H5" s="21" t="s">
        <v>115</v>
      </c>
    </row>
    <row r="6" spans="1:8" ht="28.8" x14ac:dyDescent="0.3">
      <c r="A6" s="42" t="s">
        <v>417</v>
      </c>
      <c r="B6" s="42" t="s">
        <v>90</v>
      </c>
      <c r="C6" s="42" t="s">
        <v>97</v>
      </c>
      <c r="D6" s="42" t="s">
        <v>98</v>
      </c>
      <c r="E6" s="42" t="s">
        <v>102</v>
      </c>
      <c r="F6" s="42" t="s">
        <v>70</v>
      </c>
      <c r="G6" s="42" t="s">
        <v>110</v>
      </c>
      <c r="H6" s="21" t="s">
        <v>115</v>
      </c>
    </row>
    <row r="7" spans="1:8" ht="57.6" x14ac:dyDescent="0.3">
      <c r="A7" s="42" t="s">
        <v>417</v>
      </c>
      <c r="B7" s="42" t="s">
        <v>91</v>
      </c>
      <c r="C7" s="42" t="s">
        <v>97</v>
      </c>
      <c r="D7" s="42" t="s">
        <v>98</v>
      </c>
      <c r="E7" s="42" t="s">
        <v>103</v>
      </c>
      <c r="F7" s="42" t="s">
        <v>70</v>
      </c>
      <c r="G7" s="42" t="s">
        <v>111</v>
      </c>
      <c r="H7" s="21" t="s">
        <v>115</v>
      </c>
    </row>
    <row r="8" spans="1:8" ht="28.8" x14ac:dyDescent="0.3">
      <c r="A8" s="42" t="s">
        <v>417</v>
      </c>
      <c r="B8" s="42" t="s">
        <v>92</v>
      </c>
      <c r="C8" s="42" t="s">
        <v>97</v>
      </c>
      <c r="D8" s="42" t="s">
        <v>98</v>
      </c>
      <c r="E8" s="42" t="s">
        <v>104</v>
      </c>
      <c r="F8" s="42" t="s">
        <v>70</v>
      </c>
      <c r="G8" s="42" t="s">
        <v>112</v>
      </c>
      <c r="H8" s="21" t="s">
        <v>115</v>
      </c>
    </row>
    <row r="9" spans="1:8" ht="57.6" x14ac:dyDescent="0.3">
      <c r="A9" s="42" t="s">
        <v>417</v>
      </c>
      <c r="B9" s="42" t="s">
        <v>93</v>
      </c>
      <c r="C9" s="42" t="s">
        <v>97</v>
      </c>
      <c r="D9" s="42" t="s">
        <v>98</v>
      </c>
      <c r="E9" s="42" t="s">
        <v>105</v>
      </c>
      <c r="F9" s="42" t="s">
        <v>70</v>
      </c>
      <c r="G9" s="42" t="s">
        <v>113</v>
      </c>
      <c r="H9" s="21" t="s">
        <v>115</v>
      </c>
    </row>
    <row r="10" spans="1:8" ht="28.8" x14ac:dyDescent="0.3">
      <c r="A10" s="42" t="s">
        <v>417</v>
      </c>
      <c r="B10" s="42" t="s">
        <v>418</v>
      </c>
      <c r="C10" s="42" t="s">
        <v>428</v>
      </c>
      <c r="D10" s="42" t="s">
        <v>142</v>
      </c>
      <c r="E10" s="42" t="s">
        <v>430</v>
      </c>
      <c r="F10" s="42" t="s">
        <v>70</v>
      </c>
      <c r="G10" s="42" t="s">
        <v>98</v>
      </c>
      <c r="H10" s="21" t="s">
        <v>115</v>
      </c>
    </row>
    <row r="11" spans="1:8" ht="28.8" x14ac:dyDescent="0.3">
      <c r="A11" s="42" t="s">
        <v>417</v>
      </c>
      <c r="B11" s="42" t="s">
        <v>419</v>
      </c>
      <c r="C11" s="42" t="s">
        <v>428</v>
      </c>
      <c r="D11" s="42" t="s">
        <v>190</v>
      </c>
      <c r="E11" s="42" t="s">
        <v>431</v>
      </c>
      <c r="F11" s="42" t="s">
        <v>70</v>
      </c>
      <c r="G11" s="42" t="s">
        <v>98</v>
      </c>
      <c r="H11" s="21" t="s">
        <v>115</v>
      </c>
    </row>
    <row r="12" spans="1:8" ht="43.2" x14ac:dyDescent="0.3">
      <c r="A12" s="42" t="s">
        <v>417</v>
      </c>
      <c r="B12" s="42" t="s">
        <v>420</v>
      </c>
      <c r="C12" s="42" t="s">
        <v>428</v>
      </c>
      <c r="D12" s="42" t="s">
        <v>190</v>
      </c>
      <c r="E12" s="42" t="s">
        <v>432</v>
      </c>
      <c r="F12" s="42" t="s">
        <v>70</v>
      </c>
      <c r="G12" s="42" t="s">
        <v>173</v>
      </c>
      <c r="H12" s="21" t="s">
        <v>115</v>
      </c>
    </row>
    <row r="13" spans="1:8" x14ac:dyDescent="0.3">
      <c r="A13" s="42" t="s">
        <v>417</v>
      </c>
      <c r="B13" s="42" t="s">
        <v>421</v>
      </c>
      <c r="C13" s="42" t="s">
        <v>428</v>
      </c>
      <c r="D13" s="42" t="s">
        <v>190</v>
      </c>
      <c r="E13" s="42" t="s">
        <v>433</v>
      </c>
      <c r="F13" s="42" t="s">
        <v>70</v>
      </c>
      <c r="G13" s="42" t="s">
        <v>98</v>
      </c>
      <c r="H13" s="21" t="s">
        <v>115</v>
      </c>
    </row>
    <row r="14" spans="1:8" ht="28.8" x14ac:dyDescent="0.3">
      <c r="A14" s="42" t="s">
        <v>417</v>
      </c>
      <c r="B14" s="42" t="s">
        <v>422</v>
      </c>
      <c r="C14" s="42" t="s">
        <v>428</v>
      </c>
      <c r="D14" s="42" t="s">
        <v>162</v>
      </c>
      <c r="E14" s="42" t="s">
        <v>434</v>
      </c>
      <c r="F14" s="42" t="s">
        <v>70</v>
      </c>
      <c r="G14" s="42" t="s">
        <v>98</v>
      </c>
      <c r="H14" s="21" t="s">
        <v>115</v>
      </c>
    </row>
    <row r="15" spans="1:8" ht="43.2" x14ac:dyDescent="0.3">
      <c r="A15" s="42" t="s">
        <v>417</v>
      </c>
      <c r="B15" s="42" t="s">
        <v>423</v>
      </c>
      <c r="C15" s="42" t="s">
        <v>428</v>
      </c>
      <c r="D15" s="42" t="s">
        <v>162</v>
      </c>
      <c r="E15" s="42" t="s">
        <v>435</v>
      </c>
      <c r="F15" s="42" t="s">
        <v>70</v>
      </c>
      <c r="G15" s="42" t="s">
        <v>173</v>
      </c>
      <c r="H15" s="21" t="s">
        <v>115</v>
      </c>
    </row>
    <row r="16" spans="1:8" ht="28.8" x14ac:dyDescent="0.3">
      <c r="A16" s="42" t="s">
        <v>417</v>
      </c>
      <c r="B16" s="42" t="s">
        <v>424</v>
      </c>
      <c r="C16" s="42" t="s">
        <v>428</v>
      </c>
      <c r="D16" s="42" t="s">
        <v>162</v>
      </c>
      <c r="E16" s="42" t="s">
        <v>436</v>
      </c>
      <c r="F16" s="42" t="s">
        <v>70</v>
      </c>
      <c r="G16" s="42" t="s">
        <v>98</v>
      </c>
      <c r="H16" s="21" t="s">
        <v>115</v>
      </c>
    </row>
    <row r="17" spans="1:8" ht="28.8" x14ac:dyDescent="0.3">
      <c r="A17" s="42" t="s">
        <v>417</v>
      </c>
      <c r="B17" s="42" t="s">
        <v>425</v>
      </c>
      <c r="C17" s="42" t="s">
        <v>428</v>
      </c>
      <c r="D17" s="42" t="s">
        <v>429</v>
      </c>
      <c r="E17" s="42" t="s">
        <v>437</v>
      </c>
      <c r="F17" s="42" t="s">
        <v>70</v>
      </c>
      <c r="G17" s="42" t="s">
        <v>98</v>
      </c>
      <c r="H17" s="21" t="s">
        <v>115</v>
      </c>
    </row>
    <row r="18" spans="1:8" ht="43.2" x14ac:dyDescent="0.3">
      <c r="A18" s="42" t="s">
        <v>417</v>
      </c>
      <c r="B18" s="42" t="s">
        <v>426</v>
      </c>
      <c r="C18" s="42" t="s">
        <v>428</v>
      </c>
      <c r="D18" s="42" t="s">
        <v>429</v>
      </c>
      <c r="E18" s="42" t="s">
        <v>289</v>
      </c>
      <c r="F18" s="42" t="s">
        <v>70</v>
      </c>
      <c r="G18" s="42" t="s">
        <v>173</v>
      </c>
      <c r="H18" s="21" t="s">
        <v>115</v>
      </c>
    </row>
    <row r="19" spans="1:8" ht="28.8" x14ac:dyDescent="0.3">
      <c r="A19" s="42" t="s">
        <v>417</v>
      </c>
      <c r="B19" s="42" t="s">
        <v>427</v>
      </c>
      <c r="C19" s="42" t="s">
        <v>428</v>
      </c>
      <c r="D19" s="42" t="s">
        <v>429</v>
      </c>
      <c r="E19" s="42" t="s">
        <v>290</v>
      </c>
      <c r="F19" s="42" t="s">
        <v>70</v>
      </c>
      <c r="G19" s="42" t="s">
        <v>98</v>
      </c>
      <c r="H19" t="s">
        <v>115</v>
      </c>
    </row>
  </sheetData>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3"/>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Contents'!A28", "Return to TOC")</f>
        <v>Return to TOC</v>
      </c>
    </row>
    <row r="2" spans="1:8" x14ac:dyDescent="0.3">
      <c r="A2" s="42" t="s">
        <v>438</v>
      </c>
      <c r="B2" s="42" t="s">
        <v>117</v>
      </c>
      <c r="C2" s="42" t="s">
        <v>98</v>
      </c>
      <c r="D2" s="42" t="s">
        <v>98</v>
      </c>
      <c r="E2" s="42" t="s">
        <v>120</v>
      </c>
      <c r="F2" s="42" t="s">
        <v>72</v>
      </c>
      <c r="G2" s="42" t="s">
        <v>98</v>
      </c>
      <c r="H2" s="22" t="s">
        <v>115</v>
      </c>
    </row>
    <row r="3" spans="1:8" ht="28.8" x14ac:dyDescent="0.3">
      <c r="A3" s="42" t="s">
        <v>438</v>
      </c>
      <c r="B3" s="42" t="s">
        <v>87</v>
      </c>
      <c r="C3" s="42" t="s">
        <v>97</v>
      </c>
      <c r="D3" s="42" t="s">
        <v>98</v>
      </c>
      <c r="E3" s="42" t="s">
        <v>99</v>
      </c>
      <c r="F3" s="42" t="s">
        <v>72</v>
      </c>
      <c r="G3" s="42" t="s">
        <v>109</v>
      </c>
      <c r="H3" s="22" t="s">
        <v>115</v>
      </c>
    </row>
    <row r="4" spans="1:8" x14ac:dyDescent="0.3">
      <c r="A4" s="42" t="s">
        <v>438</v>
      </c>
      <c r="B4" s="42" t="s">
        <v>88</v>
      </c>
      <c r="C4" s="42" t="s">
        <v>97</v>
      </c>
      <c r="D4" s="42" t="s">
        <v>98</v>
      </c>
      <c r="E4" s="42" t="s">
        <v>100</v>
      </c>
      <c r="F4" s="42" t="s">
        <v>70</v>
      </c>
      <c r="G4" s="42" t="s">
        <v>98</v>
      </c>
      <c r="H4" s="22" t="s">
        <v>115</v>
      </c>
    </row>
    <row r="5" spans="1:8" ht="43.2" x14ac:dyDescent="0.3">
      <c r="A5" s="42" t="s">
        <v>438</v>
      </c>
      <c r="B5" s="42" t="s">
        <v>89</v>
      </c>
      <c r="C5" s="42" t="s">
        <v>97</v>
      </c>
      <c r="D5" s="42" t="s">
        <v>98</v>
      </c>
      <c r="E5" s="42" t="s">
        <v>101</v>
      </c>
      <c r="F5" s="42" t="s">
        <v>70</v>
      </c>
      <c r="G5" s="42" t="s">
        <v>98</v>
      </c>
      <c r="H5" s="22" t="s">
        <v>115</v>
      </c>
    </row>
    <row r="6" spans="1:8" ht="28.8" x14ac:dyDescent="0.3">
      <c r="A6" s="42" t="s">
        <v>438</v>
      </c>
      <c r="B6" s="42" t="s">
        <v>90</v>
      </c>
      <c r="C6" s="42" t="s">
        <v>97</v>
      </c>
      <c r="D6" s="42" t="s">
        <v>98</v>
      </c>
      <c r="E6" s="42" t="s">
        <v>102</v>
      </c>
      <c r="F6" s="42" t="s">
        <v>70</v>
      </c>
      <c r="G6" s="42" t="s">
        <v>110</v>
      </c>
      <c r="H6" s="22" t="s">
        <v>115</v>
      </c>
    </row>
    <row r="7" spans="1:8" ht="57.6" x14ac:dyDescent="0.3">
      <c r="A7" s="42" t="s">
        <v>438</v>
      </c>
      <c r="B7" s="42" t="s">
        <v>91</v>
      </c>
      <c r="C7" s="42" t="s">
        <v>97</v>
      </c>
      <c r="D7" s="42" t="s">
        <v>98</v>
      </c>
      <c r="E7" s="42" t="s">
        <v>103</v>
      </c>
      <c r="F7" s="42" t="s">
        <v>70</v>
      </c>
      <c r="G7" s="42" t="s">
        <v>111</v>
      </c>
      <c r="H7" s="22" t="s">
        <v>115</v>
      </c>
    </row>
    <row r="8" spans="1:8" ht="28.8" x14ac:dyDescent="0.3">
      <c r="A8" s="42" t="s">
        <v>438</v>
      </c>
      <c r="B8" s="42" t="s">
        <v>92</v>
      </c>
      <c r="C8" s="42" t="s">
        <v>97</v>
      </c>
      <c r="D8" s="42" t="s">
        <v>98</v>
      </c>
      <c r="E8" s="42" t="s">
        <v>104</v>
      </c>
      <c r="F8" s="42" t="s">
        <v>70</v>
      </c>
      <c r="G8" s="42" t="s">
        <v>112</v>
      </c>
      <c r="H8" s="22" t="s">
        <v>115</v>
      </c>
    </row>
    <row r="9" spans="1:8" ht="57.6" x14ac:dyDescent="0.3">
      <c r="A9" s="42" t="s">
        <v>438</v>
      </c>
      <c r="B9" s="42" t="s">
        <v>93</v>
      </c>
      <c r="C9" s="42" t="s">
        <v>97</v>
      </c>
      <c r="D9" s="42" t="s">
        <v>98</v>
      </c>
      <c r="E9" s="42" t="s">
        <v>105</v>
      </c>
      <c r="F9" s="42" t="s">
        <v>70</v>
      </c>
      <c r="G9" s="42" t="s">
        <v>113</v>
      </c>
      <c r="H9" s="22" t="s">
        <v>115</v>
      </c>
    </row>
    <row r="10" spans="1:8" ht="115.2" x14ac:dyDescent="0.3">
      <c r="A10" s="42" t="s">
        <v>438</v>
      </c>
      <c r="B10" s="42" t="s">
        <v>439</v>
      </c>
      <c r="C10" s="42" t="s">
        <v>428</v>
      </c>
      <c r="D10" s="42" t="s">
        <v>443</v>
      </c>
      <c r="E10" s="42" t="s">
        <v>444</v>
      </c>
      <c r="F10" s="42" t="s">
        <v>70</v>
      </c>
      <c r="G10" s="42" t="s">
        <v>448</v>
      </c>
      <c r="H10" s="22" t="s">
        <v>115</v>
      </c>
    </row>
    <row r="11" spans="1:8" ht="28.8" x14ac:dyDescent="0.3">
      <c r="A11" s="42" t="s">
        <v>438</v>
      </c>
      <c r="B11" s="42" t="s">
        <v>440</v>
      </c>
      <c r="C11" s="42" t="s">
        <v>428</v>
      </c>
      <c r="D11" s="42" t="s">
        <v>443</v>
      </c>
      <c r="E11" s="42" t="s">
        <v>445</v>
      </c>
      <c r="F11" s="42" t="s">
        <v>72</v>
      </c>
      <c r="G11" s="42" t="s">
        <v>449</v>
      </c>
      <c r="H11" s="22" t="s">
        <v>115</v>
      </c>
    </row>
    <row r="12" spans="1:8" ht="28.8" x14ac:dyDescent="0.3">
      <c r="A12" s="42" t="s">
        <v>438</v>
      </c>
      <c r="B12" s="42" t="s">
        <v>441</v>
      </c>
      <c r="C12" s="42" t="s">
        <v>428</v>
      </c>
      <c r="D12" s="42" t="s">
        <v>443</v>
      </c>
      <c r="E12" s="42" t="s">
        <v>446</v>
      </c>
      <c r="F12" s="42" t="s">
        <v>74</v>
      </c>
      <c r="G12" s="42" t="s">
        <v>450</v>
      </c>
      <c r="H12" s="22" t="s">
        <v>115</v>
      </c>
    </row>
    <row r="13" spans="1:8" ht="28.8" x14ac:dyDescent="0.3">
      <c r="A13" s="42" t="s">
        <v>438</v>
      </c>
      <c r="B13" s="42" t="s">
        <v>442</v>
      </c>
      <c r="C13" s="42" t="s">
        <v>428</v>
      </c>
      <c r="D13" s="42" t="s">
        <v>443</v>
      </c>
      <c r="E13" s="42" t="s">
        <v>447</v>
      </c>
      <c r="F13" s="42" t="s">
        <v>74</v>
      </c>
      <c r="G13" s="42" t="s">
        <v>135</v>
      </c>
      <c r="H13" t="s">
        <v>115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5" t="s">
        <v>80</v>
      </c>
      <c r="B1" s="56" t="s">
        <v>81</v>
      </c>
      <c r="C1" s="56" t="s">
        <v>82</v>
      </c>
      <c r="D1" s="56" t="s">
        <v>83</v>
      </c>
      <c r="E1" s="56" t="s">
        <v>84</v>
      </c>
      <c r="F1" s="56" t="s">
        <v>68</v>
      </c>
      <c r="G1" s="57" t="s">
        <v>85</v>
      </c>
      <c r="H1" s="53" t="str">
        <f>HYPERLINK("[OF_Web_Data_Dictionary_pub2022.xlsx]'Table of Contents'!A2", "Return to TOC")</f>
        <v>Return to TOC</v>
      </c>
    </row>
    <row r="2" spans="1:8" ht="28.8" x14ac:dyDescent="0.3">
      <c r="A2" s="51" t="s">
        <v>86</v>
      </c>
      <c r="B2" s="46" t="s">
        <v>87</v>
      </c>
      <c r="C2" s="46" t="s">
        <v>97</v>
      </c>
      <c r="D2" s="46" t="s">
        <v>98</v>
      </c>
      <c r="E2" s="46" t="s">
        <v>99</v>
      </c>
      <c r="F2" s="46" t="s">
        <v>72</v>
      </c>
      <c r="G2" s="47" t="s">
        <v>109</v>
      </c>
      <c r="H2" s="1" t="s">
        <v>115</v>
      </c>
    </row>
    <row r="3" spans="1:8" x14ac:dyDescent="0.3">
      <c r="A3" s="51" t="s">
        <v>86</v>
      </c>
      <c r="B3" s="46" t="s">
        <v>88</v>
      </c>
      <c r="C3" s="46" t="s">
        <v>97</v>
      </c>
      <c r="D3" s="46" t="s">
        <v>98</v>
      </c>
      <c r="E3" s="46" t="s">
        <v>100</v>
      </c>
      <c r="F3" s="46" t="s">
        <v>70</v>
      </c>
      <c r="G3" s="47" t="s">
        <v>98</v>
      </c>
      <c r="H3" s="1" t="s">
        <v>115</v>
      </c>
    </row>
    <row r="4" spans="1:8" ht="43.2" x14ac:dyDescent="0.3">
      <c r="A4" s="51" t="s">
        <v>86</v>
      </c>
      <c r="B4" s="46" t="s">
        <v>89</v>
      </c>
      <c r="C4" s="46" t="s">
        <v>97</v>
      </c>
      <c r="D4" s="46" t="s">
        <v>98</v>
      </c>
      <c r="E4" s="46" t="s">
        <v>101</v>
      </c>
      <c r="F4" s="46" t="s">
        <v>70</v>
      </c>
      <c r="G4" s="47" t="s">
        <v>98</v>
      </c>
      <c r="H4" s="1" t="s">
        <v>115</v>
      </c>
    </row>
    <row r="5" spans="1:8" ht="28.8" x14ac:dyDescent="0.3">
      <c r="A5" s="51" t="s">
        <v>86</v>
      </c>
      <c r="B5" s="46" t="s">
        <v>90</v>
      </c>
      <c r="C5" s="46" t="s">
        <v>97</v>
      </c>
      <c r="D5" s="46" t="s">
        <v>98</v>
      </c>
      <c r="E5" s="46" t="s">
        <v>102</v>
      </c>
      <c r="F5" s="46" t="s">
        <v>70</v>
      </c>
      <c r="G5" s="47" t="s">
        <v>110</v>
      </c>
      <c r="H5" s="1" t="s">
        <v>115</v>
      </c>
    </row>
    <row r="6" spans="1:8" ht="57.6" x14ac:dyDescent="0.3">
      <c r="A6" s="51" t="s">
        <v>86</v>
      </c>
      <c r="B6" s="46" t="s">
        <v>91</v>
      </c>
      <c r="C6" s="46" t="s">
        <v>97</v>
      </c>
      <c r="D6" s="46" t="s">
        <v>98</v>
      </c>
      <c r="E6" s="46" t="s">
        <v>103</v>
      </c>
      <c r="F6" s="46" t="s">
        <v>70</v>
      </c>
      <c r="G6" s="47" t="s">
        <v>111</v>
      </c>
      <c r="H6" s="1" t="s">
        <v>115</v>
      </c>
    </row>
    <row r="7" spans="1:8" ht="28.8" x14ac:dyDescent="0.3">
      <c r="A7" s="51" t="s">
        <v>86</v>
      </c>
      <c r="B7" s="46" t="s">
        <v>92</v>
      </c>
      <c r="C7" s="46" t="s">
        <v>97</v>
      </c>
      <c r="D7" s="46" t="s">
        <v>98</v>
      </c>
      <c r="E7" s="46" t="s">
        <v>104</v>
      </c>
      <c r="F7" s="46" t="s">
        <v>70</v>
      </c>
      <c r="G7" s="47" t="s">
        <v>112</v>
      </c>
      <c r="H7" s="1" t="s">
        <v>115</v>
      </c>
    </row>
    <row r="8" spans="1:8" ht="57.6" x14ac:dyDescent="0.3">
      <c r="A8" s="51" t="s">
        <v>86</v>
      </c>
      <c r="B8" s="46" t="s">
        <v>93</v>
      </c>
      <c r="C8" s="46" t="s">
        <v>97</v>
      </c>
      <c r="D8" s="46" t="s">
        <v>98</v>
      </c>
      <c r="E8" s="46" t="s">
        <v>105</v>
      </c>
      <c r="F8" s="46" t="s">
        <v>70</v>
      </c>
      <c r="G8" s="47" t="s">
        <v>113</v>
      </c>
      <c r="H8" s="1" t="s">
        <v>115</v>
      </c>
    </row>
    <row r="9" spans="1:8" ht="43.2" x14ac:dyDescent="0.3">
      <c r="A9" s="51" t="s">
        <v>86</v>
      </c>
      <c r="B9" s="46" t="s">
        <v>94</v>
      </c>
      <c r="C9" s="46" t="s">
        <v>98</v>
      </c>
      <c r="D9" s="46" t="s">
        <v>98</v>
      </c>
      <c r="E9" s="46" t="s">
        <v>106</v>
      </c>
      <c r="F9" s="46" t="s">
        <v>72</v>
      </c>
      <c r="G9" s="47" t="s">
        <v>109</v>
      </c>
      <c r="H9" s="1" t="s">
        <v>115</v>
      </c>
    </row>
    <row r="10" spans="1:8" ht="115.2" x14ac:dyDescent="0.3">
      <c r="A10" s="51" t="s">
        <v>86</v>
      </c>
      <c r="B10" s="46" t="s">
        <v>95</v>
      </c>
      <c r="C10" s="46" t="s">
        <v>98</v>
      </c>
      <c r="D10" s="46" t="s">
        <v>98</v>
      </c>
      <c r="E10" s="46" t="s">
        <v>107</v>
      </c>
      <c r="F10" s="46" t="s">
        <v>72</v>
      </c>
      <c r="G10" s="47" t="s">
        <v>98</v>
      </c>
      <c r="H10" s="1" t="s">
        <v>115</v>
      </c>
    </row>
    <row r="11" spans="1:8" ht="43.2" x14ac:dyDescent="0.3">
      <c r="A11" s="52" t="s">
        <v>86</v>
      </c>
      <c r="B11" s="48" t="s">
        <v>96</v>
      </c>
      <c r="C11" s="48" t="s">
        <v>98</v>
      </c>
      <c r="D11" s="48" t="s">
        <v>98</v>
      </c>
      <c r="E11" s="48" t="s">
        <v>108</v>
      </c>
      <c r="F11" s="48" t="s">
        <v>71</v>
      </c>
      <c r="G11" s="49" t="s">
        <v>114</v>
      </c>
      <c r="H11" t="s">
        <v>115</v>
      </c>
    </row>
  </sheetData>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13"/>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Contents'!A29", "Return to TOC")</f>
        <v>Return to TOC</v>
      </c>
    </row>
    <row r="2" spans="1:8" x14ac:dyDescent="0.3">
      <c r="A2" s="42" t="s">
        <v>451</v>
      </c>
      <c r="B2" s="42" t="s">
        <v>117</v>
      </c>
      <c r="C2" s="42" t="s">
        <v>98</v>
      </c>
      <c r="D2" s="42" t="s">
        <v>98</v>
      </c>
      <c r="E2" s="42" t="s">
        <v>120</v>
      </c>
      <c r="F2" s="42" t="s">
        <v>72</v>
      </c>
      <c r="G2" s="42" t="s">
        <v>98</v>
      </c>
      <c r="H2" s="23" t="s">
        <v>115</v>
      </c>
    </row>
    <row r="3" spans="1:8" ht="28.8" x14ac:dyDescent="0.3">
      <c r="A3" s="42" t="s">
        <v>451</v>
      </c>
      <c r="B3" s="42" t="s">
        <v>87</v>
      </c>
      <c r="C3" s="42" t="s">
        <v>97</v>
      </c>
      <c r="D3" s="42" t="s">
        <v>98</v>
      </c>
      <c r="E3" s="42" t="s">
        <v>99</v>
      </c>
      <c r="F3" s="42" t="s">
        <v>72</v>
      </c>
      <c r="G3" s="42" t="s">
        <v>109</v>
      </c>
      <c r="H3" s="23" t="s">
        <v>115</v>
      </c>
    </row>
    <row r="4" spans="1:8" x14ac:dyDescent="0.3">
      <c r="A4" s="42" t="s">
        <v>451</v>
      </c>
      <c r="B4" s="42" t="s">
        <v>88</v>
      </c>
      <c r="C4" s="42" t="s">
        <v>97</v>
      </c>
      <c r="D4" s="42" t="s">
        <v>98</v>
      </c>
      <c r="E4" s="42" t="s">
        <v>100</v>
      </c>
      <c r="F4" s="42" t="s">
        <v>70</v>
      </c>
      <c r="G4" s="42" t="s">
        <v>98</v>
      </c>
      <c r="H4" s="23" t="s">
        <v>115</v>
      </c>
    </row>
    <row r="5" spans="1:8" ht="43.2" x14ac:dyDescent="0.3">
      <c r="A5" s="42" t="s">
        <v>451</v>
      </c>
      <c r="B5" s="42" t="s">
        <v>89</v>
      </c>
      <c r="C5" s="42" t="s">
        <v>97</v>
      </c>
      <c r="D5" s="42" t="s">
        <v>98</v>
      </c>
      <c r="E5" s="42" t="s">
        <v>101</v>
      </c>
      <c r="F5" s="42" t="s">
        <v>70</v>
      </c>
      <c r="G5" s="42" t="s">
        <v>98</v>
      </c>
      <c r="H5" s="23" t="s">
        <v>115</v>
      </c>
    </row>
    <row r="6" spans="1:8" ht="28.8" x14ac:dyDescent="0.3">
      <c r="A6" s="42" t="s">
        <v>451</v>
      </c>
      <c r="B6" s="42" t="s">
        <v>90</v>
      </c>
      <c r="C6" s="42" t="s">
        <v>97</v>
      </c>
      <c r="D6" s="42" t="s">
        <v>98</v>
      </c>
      <c r="E6" s="42" t="s">
        <v>102</v>
      </c>
      <c r="F6" s="42" t="s">
        <v>70</v>
      </c>
      <c r="G6" s="42" t="s">
        <v>110</v>
      </c>
      <c r="H6" s="23" t="s">
        <v>115</v>
      </c>
    </row>
    <row r="7" spans="1:8" ht="57.6" x14ac:dyDescent="0.3">
      <c r="A7" s="42" t="s">
        <v>451</v>
      </c>
      <c r="B7" s="42" t="s">
        <v>91</v>
      </c>
      <c r="C7" s="42" t="s">
        <v>97</v>
      </c>
      <c r="D7" s="42" t="s">
        <v>98</v>
      </c>
      <c r="E7" s="42" t="s">
        <v>103</v>
      </c>
      <c r="F7" s="42" t="s">
        <v>70</v>
      </c>
      <c r="G7" s="42" t="s">
        <v>111</v>
      </c>
      <c r="H7" s="23" t="s">
        <v>115</v>
      </c>
    </row>
    <row r="8" spans="1:8" ht="28.8" x14ac:dyDescent="0.3">
      <c r="A8" s="42" t="s">
        <v>451</v>
      </c>
      <c r="B8" s="42" t="s">
        <v>92</v>
      </c>
      <c r="C8" s="42" t="s">
        <v>97</v>
      </c>
      <c r="D8" s="42" t="s">
        <v>98</v>
      </c>
      <c r="E8" s="42" t="s">
        <v>104</v>
      </c>
      <c r="F8" s="42" t="s">
        <v>70</v>
      </c>
      <c r="G8" s="42" t="s">
        <v>112</v>
      </c>
      <c r="H8" s="23" t="s">
        <v>115</v>
      </c>
    </row>
    <row r="9" spans="1:8" ht="57.6" x14ac:dyDescent="0.3">
      <c r="A9" s="42" t="s">
        <v>451</v>
      </c>
      <c r="B9" s="42" t="s">
        <v>93</v>
      </c>
      <c r="C9" s="42" t="s">
        <v>97</v>
      </c>
      <c r="D9" s="42" t="s">
        <v>98</v>
      </c>
      <c r="E9" s="42" t="s">
        <v>105</v>
      </c>
      <c r="F9" s="42" t="s">
        <v>70</v>
      </c>
      <c r="G9" s="42" t="s">
        <v>113</v>
      </c>
      <c r="H9" s="23" t="s">
        <v>115</v>
      </c>
    </row>
    <row r="10" spans="1:8" ht="100.8" x14ac:dyDescent="0.3">
      <c r="A10" s="42" t="s">
        <v>451</v>
      </c>
      <c r="B10" s="42" t="s">
        <v>452</v>
      </c>
      <c r="C10" s="42" t="s">
        <v>428</v>
      </c>
      <c r="D10" s="42" t="s">
        <v>189</v>
      </c>
      <c r="E10" s="42" t="s">
        <v>456</v>
      </c>
      <c r="F10" s="42" t="s">
        <v>70</v>
      </c>
      <c r="G10" s="42" t="s">
        <v>459</v>
      </c>
      <c r="H10" s="23" t="s">
        <v>115</v>
      </c>
    </row>
    <row r="11" spans="1:8" ht="28.8" x14ac:dyDescent="0.3">
      <c r="A11" s="42" t="s">
        <v>451</v>
      </c>
      <c r="B11" s="42" t="s">
        <v>453</v>
      </c>
      <c r="C11" s="42" t="s">
        <v>428</v>
      </c>
      <c r="D11" s="42" t="s">
        <v>189</v>
      </c>
      <c r="E11" s="42" t="s">
        <v>457</v>
      </c>
      <c r="F11" s="42" t="s">
        <v>72</v>
      </c>
      <c r="G11" s="42" t="s">
        <v>449</v>
      </c>
      <c r="H11" s="23" t="s">
        <v>115</v>
      </c>
    </row>
    <row r="12" spans="1:8" ht="28.8" x14ac:dyDescent="0.3">
      <c r="A12" s="42" t="s">
        <v>451</v>
      </c>
      <c r="B12" s="42" t="s">
        <v>454</v>
      </c>
      <c r="C12" s="42" t="s">
        <v>428</v>
      </c>
      <c r="D12" s="42" t="s">
        <v>189</v>
      </c>
      <c r="E12" s="42" t="s">
        <v>446</v>
      </c>
      <c r="F12" s="42" t="s">
        <v>74</v>
      </c>
      <c r="G12" s="42" t="s">
        <v>450</v>
      </c>
      <c r="H12" s="23" t="s">
        <v>115</v>
      </c>
    </row>
    <row r="13" spans="1:8" ht="28.8" x14ac:dyDescent="0.3">
      <c r="A13" s="42" t="s">
        <v>451</v>
      </c>
      <c r="B13" s="42" t="s">
        <v>455</v>
      </c>
      <c r="C13" s="42" t="s">
        <v>428</v>
      </c>
      <c r="D13" s="42" t="s">
        <v>189</v>
      </c>
      <c r="E13" s="42" t="s">
        <v>458</v>
      </c>
      <c r="F13" s="42" t="s">
        <v>74</v>
      </c>
      <c r="G13" s="42" t="s">
        <v>135</v>
      </c>
      <c r="H13" t="s">
        <v>115</v>
      </c>
    </row>
  </sheetData>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4"/>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Contents'!A30", "Return to TOC")</f>
        <v>Return to TOC</v>
      </c>
    </row>
    <row r="2" spans="1:8" x14ac:dyDescent="0.3">
      <c r="A2" s="24" t="s">
        <v>460</v>
      </c>
      <c r="B2" s="24" t="s">
        <v>117</v>
      </c>
      <c r="C2" s="24" t="s">
        <v>98</v>
      </c>
      <c r="D2" s="24" t="s">
        <v>98</v>
      </c>
      <c r="E2" s="24" t="s">
        <v>120</v>
      </c>
      <c r="F2" s="24" t="s">
        <v>72</v>
      </c>
      <c r="G2" s="24" t="s">
        <v>98</v>
      </c>
      <c r="H2" s="24" t="s">
        <v>115</v>
      </c>
    </row>
    <row r="3" spans="1:8" ht="28.8" x14ac:dyDescent="0.3">
      <c r="A3" s="24" t="s">
        <v>460</v>
      </c>
      <c r="B3" s="24" t="s">
        <v>87</v>
      </c>
      <c r="C3" s="24" t="s">
        <v>97</v>
      </c>
      <c r="D3" s="24" t="s">
        <v>98</v>
      </c>
      <c r="E3" s="24" t="s">
        <v>99</v>
      </c>
      <c r="F3" s="24" t="s">
        <v>72</v>
      </c>
      <c r="G3" s="24" t="s">
        <v>109</v>
      </c>
      <c r="H3" s="24" t="s">
        <v>115</v>
      </c>
    </row>
    <row r="4" spans="1:8" x14ac:dyDescent="0.3">
      <c r="A4" s="24" t="s">
        <v>460</v>
      </c>
      <c r="B4" s="24" t="s">
        <v>88</v>
      </c>
      <c r="C4" s="24" t="s">
        <v>97</v>
      </c>
      <c r="D4" s="24" t="s">
        <v>98</v>
      </c>
      <c r="E4" s="24" t="s">
        <v>100</v>
      </c>
      <c r="F4" s="24" t="s">
        <v>70</v>
      </c>
      <c r="G4" s="24" t="s">
        <v>98</v>
      </c>
      <c r="H4" s="24" t="s">
        <v>115</v>
      </c>
    </row>
    <row r="5" spans="1:8" ht="43.2" x14ac:dyDescent="0.3">
      <c r="A5" s="24" t="s">
        <v>460</v>
      </c>
      <c r="B5" s="24" t="s">
        <v>89</v>
      </c>
      <c r="C5" s="24" t="s">
        <v>97</v>
      </c>
      <c r="D5" s="24" t="s">
        <v>98</v>
      </c>
      <c r="E5" s="24" t="s">
        <v>101</v>
      </c>
      <c r="F5" s="24" t="s">
        <v>70</v>
      </c>
      <c r="G5" s="24" t="s">
        <v>98</v>
      </c>
      <c r="H5" s="24" t="s">
        <v>115</v>
      </c>
    </row>
    <row r="6" spans="1:8" ht="28.8" x14ac:dyDescent="0.3">
      <c r="A6" s="24" t="s">
        <v>460</v>
      </c>
      <c r="B6" s="24" t="s">
        <v>90</v>
      </c>
      <c r="C6" s="24" t="s">
        <v>97</v>
      </c>
      <c r="D6" s="24" t="s">
        <v>98</v>
      </c>
      <c r="E6" s="24" t="s">
        <v>102</v>
      </c>
      <c r="F6" s="24" t="s">
        <v>70</v>
      </c>
      <c r="G6" s="24" t="s">
        <v>110</v>
      </c>
      <c r="H6" s="24" t="s">
        <v>115</v>
      </c>
    </row>
    <row r="7" spans="1:8" ht="57.6" x14ac:dyDescent="0.3">
      <c r="A7" s="24" t="s">
        <v>460</v>
      </c>
      <c r="B7" s="24" t="s">
        <v>91</v>
      </c>
      <c r="C7" s="24" t="s">
        <v>97</v>
      </c>
      <c r="D7" s="24" t="s">
        <v>98</v>
      </c>
      <c r="E7" s="24" t="s">
        <v>103</v>
      </c>
      <c r="F7" s="24" t="s">
        <v>70</v>
      </c>
      <c r="G7" s="24" t="s">
        <v>111</v>
      </c>
      <c r="H7" s="24" t="s">
        <v>115</v>
      </c>
    </row>
    <row r="8" spans="1:8" ht="28.8" x14ac:dyDescent="0.3">
      <c r="A8" s="24" t="s">
        <v>460</v>
      </c>
      <c r="B8" s="24" t="s">
        <v>92</v>
      </c>
      <c r="C8" s="24" t="s">
        <v>97</v>
      </c>
      <c r="D8" s="24" t="s">
        <v>98</v>
      </c>
      <c r="E8" s="24" t="s">
        <v>104</v>
      </c>
      <c r="F8" s="24" t="s">
        <v>70</v>
      </c>
      <c r="G8" s="24" t="s">
        <v>112</v>
      </c>
      <c r="H8" s="24" t="s">
        <v>115</v>
      </c>
    </row>
    <row r="9" spans="1:8" ht="57.6" x14ac:dyDescent="0.3">
      <c r="A9" s="24" t="s">
        <v>460</v>
      </c>
      <c r="B9" s="24" t="s">
        <v>93</v>
      </c>
      <c r="C9" s="24" t="s">
        <v>97</v>
      </c>
      <c r="D9" s="24" t="s">
        <v>98</v>
      </c>
      <c r="E9" s="24" t="s">
        <v>105</v>
      </c>
      <c r="F9" s="24" t="s">
        <v>70</v>
      </c>
      <c r="G9" s="24" t="s">
        <v>113</v>
      </c>
      <c r="H9" s="24" t="s">
        <v>115</v>
      </c>
    </row>
    <row r="10" spans="1:8" ht="28.8" x14ac:dyDescent="0.3">
      <c r="A10" s="24" t="s">
        <v>460</v>
      </c>
      <c r="B10" s="24" t="s">
        <v>461</v>
      </c>
      <c r="C10" s="24" t="s">
        <v>428</v>
      </c>
      <c r="D10" s="24" t="s">
        <v>141</v>
      </c>
      <c r="E10" s="24" t="s">
        <v>476</v>
      </c>
      <c r="F10" s="24" t="s">
        <v>72</v>
      </c>
      <c r="G10" s="24" t="s">
        <v>449</v>
      </c>
      <c r="H10" s="24" t="s">
        <v>115</v>
      </c>
    </row>
    <row r="11" spans="1:8" ht="28.8" x14ac:dyDescent="0.3">
      <c r="A11" s="24" t="s">
        <v>460</v>
      </c>
      <c r="B11" s="24" t="s">
        <v>462</v>
      </c>
      <c r="C11" s="24" t="s">
        <v>428</v>
      </c>
      <c r="D11" s="24" t="s">
        <v>141</v>
      </c>
      <c r="E11" s="24" t="s">
        <v>477</v>
      </c>
      <c r="F11" s="24" t="s">
        <v>72</v>
      </c>
      <c r="G11" s="24" t="s">
        <v>449</v>
      </c>
      <c r="H11" s="24" t="s">
        <v>115</v>
      </c>
    </row>
    <row r="12" spans="1:8" ht="28.8" x14ac:dyDescent="0.3">
      <c r="A12" s="24" t="s">
        <v>460</v>
      </c>
      <c r="B12" s="24" t="s">
        <v>463</v>
      </c>
      <c r="C12" s="24" t="s">
        <v>428</v>
      </c>
      <c r="D12" s="24" t="s">
        <v>141</v>
      </c>
      <c r="E12" s="24" t="s">
        <v>478</v>
      </c>
      <c r="F12" s="24" t="s">
        <v>72</v>
      </c>
      <c r="G12" s="24" t="s">
        <v>449</v>
      </c>
      <c r="H12" s="24" t="s">
        <v>115</v>
      </c>
    </row>
    <row r="13" spans="1:8" ht="28.8" x14ac:dyDescent="0.3">
      <c r="A13" s="24" t="s">
        <v>460</v>
      </c>
      <c r="B13" s="24" t="s">
        <v>464</v>
      </c>
      <c r="C13" s="24" t="s">
        <v>428</v>
      </c>
      <c r="D13" s="24" t="s">
        <v>141</v>
      </c>
      <c r="E13" s="24" t="s">
        <v>479</v>
      </c>
      <c r="F13" s="24" t="s">
        <v>72</v>
      </c>
      <c r="G13" s="24" t="s">
        <v>490</v>
      </c>
      <c r="H13" s="24" t="s">
        <v>115</v>
      </c>
    </row>
    <row r="14" spans="1:8" ht="28.8" x14ac:dyDescent="0.3">
      <c r="A14" s="24" t="s">
        <v>460</v>
      </c>
      <c r="B14" s="24" t="s">
        <v>465</v>
      </c>
      <c r="C14" s="24" t="s">
        <v>428</v>
      </c>
      <c r="D14" s="24" t="s">
        <v>141</v>
      </c>
      <c r="E14" s="24" t="s">
        <v>480</v>
      </c>
      <c r="F14" s="24" t="s">
        <v>74</v>
      </c>
      <c r="G14" s="24" t="s">
        <v>450</v>
      </c>
      <c r="H14" s="24" t="s">
        <v>115</v>
      </c>
    </row>
    <row r="15" spans="1:8" ht="28.8" x14ac:dyDescent="0.3">
      <c r="A15" s="24" t="s">
        <v>460</v>
      </c>
      <c r="B15" s="24" t="s">
        <v>466</v>
      </c>
      <c r="C15" s="24" t="s">
        <v>428</v>
      </c>
      <c r="D15" s="24" t="s">
        <v>141</v>
      </c>
      <c r="E15" s="24" t="s">
        <v>481</v>
      </c>
      <c r="F15" s="24" t="s">
        <v>74</v>
      </c>
      <c r="G15" s="24" t="s">
        <v>135</v>
      </c>
      <c r="H15" s="24" t="s">
        <v>115</v>
      </c>
    </row>
    <row r="16" spans="1:8" ht="28.8" x14ac:dyDescent="0.3">
      <c r="A16" s="24" t="s">
        <v>460</v>
      </c>
      <c r="B16" s="24" t="s">
        <v>467</v>
      </c>
      <c r="C16" s="24" t="s">
        <v>428</v>
      </c>
      <c r="D16" s="24" t="s">
        <v>161</v>
      </c>
      <c r="E16" s="24" t="s">
        <v>482</v>
      </c>
      <c r="F16" s="24" t="s">
        <v>72</v>
      </c>
      <c r="G16" s="24" t="s">
        <v>449</v>
      </c>
      <c r="H16" s="24" t="s">
        <v>115</v>
      </c>
    </row>
    <row r="17" spans="1:8" ht="28.8" x14ac:dyDescent="0.3">
      <c r="A17" s="24" t="s">
        <v>460</v>
      </c>
      <c r="B17" s="24" t="s">
        <v>468</v>
      </c>
      <c r="C17" s="24" t="s">
        <v>428</v>
      </c>
      <c r="D17" s="24" t="s">
        <v>161</v>
      </c>
      <c r="E17" s="24" t="s">
        <v>483</v>
      </c>
      <c r="F17" s="24" t="s">
        <v>72</v>
      </c>
      <c r="G17" s="24" t="s">
        <v>490</v>
      </c>
      <c r="H17" s="24" t="s">
        <v>115</v>
      </c>
    </row>
    <row r="18" spans="1:8" ht="43.2" x14ac:dyDescent="0.3">
      <c r="A18" s="24" t="s">
        <v>460</v>
      </c>
      <c r="B18" s="24" t="s">
        <v>469</v>
      </c>
      <c r="C18" s="24" t="s">
        <v>428</v>
      </c>
      <c r="D18" s="24" t="s">
        <v>161</v>
      </c>
      <c r="E18" s="24" t="s">
        <v>484</v>
      </c>
      <c r="F18" s="24" t="s">
        <v>74</v>
      </c>
      <c r="G18" s="24" t="s">
        <v>450</v>
      </c>
      <c r="H18" s="24" t="s">
        <v>115</v>
      </c>
    </row>
    <row r="19" spans="1:8" ht="28.8" x14ac:dyDescent="0.3">
      <c r="A19" s="24" t="s">
        <v>460</v>
      </c>
      <c r="B19" s="24" t="s">
        <v>470</v>
      </c>
      <c r="C19" s="24" t="s">
        <v>428</v>
      </c>
      <c r="D19" s="24" t="s">
        <v>161</v>
      </c>
      <c r="E19" s="24" t="s">
        <v>485</v>
      </c>
      <c r="F19" s="24" t="s">
        <v>74</v>
      </c>
      <c r="G19" s="24" t="s">
        <v>135</v>
      </c>
      <c r="H19" s="24" t="s">
        <v>115</v>
      </c>
    </row>
    <row r="20" spans="1:8" ht="28.8" x14ac:dyDescent="0.3">
      <c r="A20" s="24" t="s">
        <v>460</v>
      </c>
      <c r="B20" s="24" t="s">
        <v>471</v>
      </c>
      <c r="C20" s="24" t="s">
        <v>428</v>
      </c>
      <c r="D20" s="24" t="s">
        <v>142</v>
      </c>
      <c r="E20" s="24" t="s">
        <v>486</v>
      </c>
      <c r="F20" s="24" t="s">
        <v>74</v>
      </c>
      <c r="G20" s="24" t="s">
        <v>135</v>
      </c>
      <c r="H20" s="24" t="s">
        <v>115</v>
      </c>
    </row>
    <row r="21" spans="1:8" ht="28.8" x14ac:dyDescent="0.3">
      <c r="A21" s="24" t="s">
        <v>460</v>
      </c>
      <c r="B21" s="24" t="s">
        <v>472</v>
      </c>
      <c r="C21" s="24" t="s">
        <v>428</v>
      </c>
      <c r="D21" s="24" t="s">
        <v>190</v>
      </c>
      <c r="E21" s="24" t="s">
        <v>487</v>
      </c>
      <c r="F21" s="24" t="s">
        <v>74</v>
      </c>
      <c r="G21" s="24" t="s">
        <v>135</v>
      </c>
      <c r="H21" s="24" t="s">
        <v>115</v>
      </c>
    </row>
    <row r="22" spans="1:8" ht="28.8" x14ac:dyDescent="0.3">
      <c r="A22" s="24" t="s">
        <v>460</v>
      </c>
      <c r="B22" s="24" t="s">
        <v>473</v>
      </c>
      <c r="C22" s="24" t="s">
        <v>428</v>
      </c>
      <c r="D22" s="24" t="s">
        <v>162</v>
      </c>
      <c r="E22" s="24" t="s">
        <v>488</v>
      </c>
      <c r="F22" s="24" t="s">
        <v>74</v>
      </c>
      <c r="G22" s="24" t="s">
        <v>135</v>
      </c>
      <c r="H22" s="24" t="s">
        <v>115</v>
      </c>
    </row>
    <row r="23" spans="1:8" ht="28.8" x14ac:dyDescent="0.3">
      <c r="A23" s="24" t="s">
        <v>460</v>
      </c>
      <c r="B23" s="24" t="s">
        <v>474</v>
      </c>
      <c r="C23" s="24" t="s">
        <v>428</v>
      </c>
      <c r="D23" s="24" t="s">
        <v>429</v>
      </c>
      <c r="E23" s="24" t="s">
        <v>489</v>
      </c>
      <c r="F23" s="24" t="s">
        <v>74</v>
      </c>
      <c r="G23" s="24" t="s">
        <v>135</v>
      </c>
      <c r="H23" s="24" t="s">
        <v>115</v>
      </c>
    </row>
    <row r="24" spans="1:8" s="42" customFormat="1" ht="43.2" x14ac:dyDescent="0.3">
      <c r="A24" s="42" t="s">
        <v>460</v>
      </c>
      <c r="B24" s="42" t="s">
        <v>475</v>
      </c>
      <c r="C24" s="42" t="s">
        <v>428</v>
      </c>
      <c r="D24" s="42" t="s">
        <v>143</v>
      </c>
      <c r="E24" s="42" t="s">
        <v>147</v>
      </c>
      <c r="F24" s="42" t="s">
        <v>70</v>
      </c>
      <c r="G24" s="42" t="s">
        <v>98</v>
      </c>
      <c r="H24" s="42" t="s">
        <v>115</v>
      </c>
    </row>
  </sheetData>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12"/>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Contents'!A31", "Return to TOC")</f>
        <v>Return to TOC</v>
      </c>
    </row>
    <row r="2" spans="1:8" x14ac:dyDescent="0.3">
      <c r="A2" s="42" t="s">
        <v>491</v>
      </c>
      <c r="B2" s="42" t="s">
        <v>117</v>
      </c>
      <c r="C2" s="42" t="s">
        <v>98</v>
      </c>
      <c r="D2" s="42" t="s">
        <v>98</v>
      </c>
      <c r="E2" s="42" t="s">
        <v>120</v>
      </c>
      <c r="F2" s="42" t="s">
        <v>72</v>
      </c>
      <c r="G2" s="42" t="s">
        <v>98</v>
      </c>
      <c r="H2" s="25" t="s">
        <v>115</v>
      </c>
    </row>
    <row r="3" spans="1:8" ht="28.8" x14ac:dyDescent="0.3">
      <c r="A3" s="42" t="s">
        <v>491</v>
      </c>
      <c r="B3" s="42" t="s">
        <v>87</v>
      </c>
      <c r="C3" s="42" t="s">
        <v>97</v>
      </c>
      <c r="D3" s="42" t="s">
        <v>98</v>
      </c>
      <c r="E3" s="42" t="s">
        <v>99</v>
      </c>
      <c r="F3" s="42" t="s">
        <v>72</v>
      </c>
      <c r="G3" s="42" t="s">
        <v>109</v>
      </c>
      <c r="H3" s="25" t="s">
        <v>115</v>
      </c>
    </row>
    <row r="4" spans="1:8" x14ac:dyDescent="0.3">
      <c r="A4" s="42" t="s">
        <v>491</v>
      </c>
      <c r="B4" s="42" t="s">
        <v>88</v>
      </c>
      <c r="C4" s="42" t="s">
        <v>97</v>
      </c>
      <c r="D4" s="42" t="s">
        <v>98</v>
      </c>
      <c r="E4" s="42" t="s">
        <v>100</v>
      </c>
      <c r="F4" s="42" t="s">
        <v>70</v>
      </c>
      <c r="G4" s="42" t="s">
        <v>98</v>
      </c>
      <c r="H4" s="25" t="s">
        <v>115</v>
      </c>
    </row>
    <row r="5" spans="1:8" ht="43.2" x14ac:dyDescent="0.3">
      <c r="A5" s="42" t="s">
        <v>491</v>
      </c>
      <c r="B5" s="42" t="s">
        <v>89</v>
      </c>
      <c r="C5" s="42" t="s">
        <v>97</v>
      </c>
      <c r="D5" s="42" t="s">
        <v>98</v>
      </c>
      <c r="E5" s="42" t="s">
        <v>101</v>
      </c>
      <c r="F5" s="42" t="s">
        <v>70</v>
      </c>
      <c r="G5" s="42" t="s">
        <v>98</v>
      </c>
      <c r="H5" s="25" t="s">
        <v>115</v>
      </c>
    </row>
    <row r="6" spans="1:8" ht="28.8" x14ac:dyDescent="0.3">
      <c r="A6" s="42" t="s">
        <v>491</v>
      </c>
      <c r="B6" s="42" t="s">
        <v>90</v>
      </c>
      <c r="C6" s="42" t="s">
        <v>97</v>
      </c>
      <c r="D6" s="42" t="s">
        <v>98</v>
      </c>
      <c r="E6" s="42" t="s">
        <v>102</v>
      </c>
      <c r="F6" s="42" t="s">
        <v>70</v>
      </c>
      <c r="G6" s="42" t="s">
        <v>110</v>
      </c>
      <c r="H6" s="25" t="s">
        <v>115</v>
      </c>
    </row>
    <row r="7" spans="1:8" ht="57.6" x14ac:dyDescent="0.3">
      <c r="A7" s="42" t="s">
        <v>491</v>
      </c>
      <c r="B7" s="42" t="s">
        <v>91</v>
      </c>
      <c r="C7" s="42" t="s">
        <v>97</v>
      </c>
      <c r="D7" s="42" t="s">
        <v>98</v>
      </c>
      <c r="E7" s="42" t="s">
        <v>103</v>
      </c>
      <c r="F7" s="42" t="s">
        <v>70</v>
      </c>
      <c r="G7" s="42" t="s">
        <v>111</v>
      </c>
      <c r="H7" s="25" t="s">
        <v>115</v>
      </c>
    </row>
    <row r="8" spans="1:8" ht="28.8" x14ac:dyDescent="0.3">
      <c r="A8" s="42" t="s">
        <v>491</v>
      </c>
      <c r="B8" s="42" t="s">
        <v>92</v>
      </c>
      <c r="C8" s="42" t="s">
        <v>97</v>
      </c>
      <c r="D8" s="42" t="s">
        <v>98</v>
      </c>
      <c r="E8" s="42" t="s">
        <v>104</v>
      </c>
      <c r="F8" s="42" t="s">
        <v>70</v>
      </c>
      <c r="G8" s="42" t="s">
        <v>112</v>
      </c>
      <c r="H8" s="25" t="s">
        <v>115</v>
      </c>
    </row>
    <row r="9" spans="1:8" ht="57.6" x14ac:dyDescent="0.3">
      <c r="A9" s="42" t="s">
        <v>491</v>
      </c>
      <c r="B9" s="42" t="s">
        <v>93</v>
      </c>
      <c r="C9" s="42" t="s">
        <v>97</v>
      </c>
      <c r="D9" s="42" t="s">
        <v>98</v>
      </c>
      <c r="E9" s="42" t="s">
        <v>105</v>
      </c>
      <c r="F9" s="42" t="s">
        <v>70</v>
      </c>
      <c r="G9" s="42" t="s">
        <v>113</v>
      </c>
      <c r="H9" s="25" t="s">
        <v>115</v>
      </c>
    </row>
    <row r="10" spans="1:8" ht="28.8" x14ac:dyDescent="0.3">
      <c r="A10" s="42" t="s">
        <v>491</v>
      </c>
      <c r="B10" s="42" t="s">
        <v>492</v>
      </c>
      <c r="C10" s="42" t="s">
        <v>495</v>
      </c>
      <c r="D10" s="42" t="s">
        <v>142</v>
      </c>
      <c r="E10" s="42" t="s">
        <v>205</v>
      </c>
      <c r="F10" s="42" t="s">
        <v>70</v>
      </c>
      <c r="G10" s="42" t="s">
        <v>98</v>
      </c>
      <c r="H10" s="25" t="s">
        <v>115</v>
      </c>
    </row>
    <row r="11" spans="1:8" ht="43.2" x14ac:dyDescent="0.3">
      <c r="A11" s="42" t="s">
        <v>491</v>
      </c>
      <c r="B11" s="42" t="s">
        <v>493</v>
      </c>
      <c r="C11" s="42" t="s">
        <v>495</v>
      </c>
      <c r="D11" s="42" t="s">
        <v>142</v>
      </c>
      <c r="E11" s="42" t="s">
        <v>289</v>
      </c>
      <c r="F11" s="42" t="s">
        <v>70</v>
      </c>
      <c r="G11" s="42" t="s">
        <v>173</v>
      </c>
      <c r="H11" s="25" t="s">
        <v>115</v>
      </c>
    </row>
    <row r="12" spans="1:8" ht="28.8" x14ac:dyDescent="0.3">
      <c r="A12" s="42" t="s">
        <v>491</v>
      </c>
      <c r="B12" s="42" t="s">
        <v>494</v>
      </c>
      <c r="C12" s="42" t="s">
        <v>495</v>
      </c>
      <c r="D12" s="42" t="s">
        <v>142</v>
      </c>
      <c r="E12" s="42" t="s">
        <v>290</v>
      </c>
      <c r="F12" s="42" t="s">
        <v>70</v>
      </c>
      <c r="G12" s="42" t="s">
        <v>98</v>
      </c>
      <c r="H12" t="s">
        <v>115</v>
      </c>
    </row>
  </sheetData>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2"/>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Contents'!A32", "Return to TOC")</f>
        <v>Return to TOC</v>
      </c>
    </row>
    <row r="2" spans="1:8" x14ac:dyDescent="0.3">
      <c r="A2" s="42" t="s">
        <v>496</v>
      </c>
      <c r="B2" s="42" t="s">
        <v>117</v>
      </c>
      <c r="C2" s="42" t="s">
        <v>98</v>
      </c>
      <c r="D2" s="42" t="s">
        <v>98</v>
      </c>
      <c r="E2" s="42" t="s">
        <v>120</v>
      </c>
      <c r="F2" s="42" t="s">
        <v>72</v>
      </c>
      <c r="G2" s="42" t="s">
        <v>98</v>
      </c>
      <c r="H2" s="26" t="s">
        <v>115</v>
      </c>
    </row>
    <row r="3" spans="1:8" ht="28.8" x14ac:dyDescent="0.3">
      <c r="A3" s="42" t="s">
        <v>496</v>
      </c>
      <c r="B3" s="42" t="s">
        <v>87</v>
      </c>
      <c r="C3" s="42" t="s">
        <v>97</v>
      </c>
      <c r="D3" s="42" t="s">
        <v>98</v>
      </c>
      <c r="E3" s="42" t="s">
        <v>99</v>
      </c>
      <c r="F3" s="42" t="s">
        <v>72</v>
      </c>
      <c r="G3" s="42" t="s">
        <v>109</v>
      </c>
      <c r="H3" s="26" t="s">
        <v>115</v>
      </c>
    </row>
    <row r="4" spans="1:8" x14ac:dyDescent="0.3">
      <c r="A4" s="42" t="s">
        <v>496</v>
      </c>
      <c r="B4" s="42" t="s">
        <v>88</v>
      </c>
      <c r="C4" s="42" t="s">
        <v>97</v>
      </c>
      <c r="D4" s="42" t="s">
        <v>98</v>
      </c>
      <c r="E4" s="42" t="s">
        <v>100</v>
      </c>
      <c r="F4" s="42" t="s">
        <v>70</v>
      </c>
      <c r="G4" s="42" t="s">
        <v>98</v>
      </c>
      <c r="H4" s="26" t="s">
        <v>115</v>
      </c>
    </row>
    <row r="5" spans="1:8" ht="43.2" x14ac:dyDescent="0.3">
      <c r="A5" s="42" t="s">
        <v>496</v>
      </c>
      <c r="B5" s="42" t="s">
        <v>89</v>
      </c>
      <c r="C5" s="42" t="s">
        <v>97</v>
      </c>
      <c r="D5" s="42" t="s">
        <v>98</v>
      </c>
      <c r="E5" s="42" t="s">
        <v>101</v>
      </c>
      <c r="F5" s="42" t="s">
        <v>70</v>
      </c>
      <c r="G5" s="42" t="s">
        <v>98</v>
      </c>
      <c r="H5" s="26" t="s">
        <v>115</v>
      </c>
    </row>
    <row r="6" spans="1:8" ht="28.8" x14ac:dyDescent="0.3">
      <c r="A6" s="42" t="s">
        <v>496</v>
      </c>
      <c r="B6" s="42" t="s">
        <v>90</v>
      </c>
      <c r="C6" s="42" t="s">
        <v>97</v>
      </c>
      <c r="D6" s="42" t="s">
        <v>98</v>
      </c>
      <c r="E6" s="42" t="s">
        <v>102</v>
      </c>
      <c r="F6" s="42" t="s">
        <v>70</v>
      </c>
      <c r="G6" s="42" t="s">
        <v>110</v>
      </c>
      <c r="H6" s="26" t="s">
        <v>115</v>
      </c>
    </row>
    <row r="7" spans="1:8" ht="57.6" x14ac:dyDescent="0.3">
      <c r="A7" s="42" t="s">
        <v>496</v>
      </c>
      <c r="B7" s="42" t="s">
        <v>91</v>
      </c>
      <c r="C7" s="42" t="s">
        <v>97</v>
      </c>
      <c r="D7" s="42" t="s">
        <v>98</v>
      </c>
      <c r="E7" s="42" t="s">
        <v>103</v>
      </c>
      <c r="F7" s="42" t="s">
        <v>70</v>
      </c>
      <c r="G7" s="42" t="s">
        <v>111</v>
      </c>
      <c r="H7" s="26" t="s">
        <v>115</v>
      </c>
    </row>
    <row r="8" spans="1:8" ht="28.8" x14ac:dyDescent="0.3">
      <c r="A8" s="42" t="s">
        <v>496</v>
      </c>
      <c r="B8" s="42" t="s">
        <v>92</v>
      </c>
      <c r="C8" s="42" t="s">
        <v>97</v>
      </c>
      <c r="D8" s="42" t="s">
        <v>98</v>
      </c>
      <c r="E8" s="42" t="s">
        <v>104</v>
      </c>
      <c r="F8" s="42" t="s">
        <v>70</v>
      </c>
      <c r="G8" s="42" t="s">
        <v>112</v>
      </c>
      <c r="H8" s="26" t="s">
        <v>115</v>
      </c>
    </row>
    <row r="9" spans="1:8" ht="57.6" x14ac:dyDescent="0.3">
      <c r="A9" s="42" t="s">
        <v>496</v>
      </c>
      <c r="B9" s="42" t="s">
        <v>93</v>
      </c>
      <c r="C9" s="42" t="s">
        <v>97</v>
      </c>
      <c r="D9" s="42" t="s">
        <v>98</v>
      </c>
      <c r="E9" s="42" t="s">
        <v>105</v>
      </c>
      <c r="F9" s="42" t="s">
        <v>70</v>
      </c>
      <c r="G9" s="42" t="s">
        <v>113</v>
      </c>
      <c r="H9" s="26" t="s">
        <v>115</v>
      </c>
    </row>
    <row r="10" spans="1:8" ht="72" x14ac:dyDescent="0.3">
      <c r="A10" s="42" t="s">
        <v>496</v>
      </c>
      <c r="B10" s="42" t="s">
        <v>497</v>
      </c>
      <c r="C10" s="42" t="s">
        <v>495</v>
      </c>
      <c r="D10" s="42" t="s">
        <v>141</v>
      </c>
      <c r="E10" s="42" t="s">
        <v>500</v>
      </c>
      <c r="F10" s="42" t="s">
        <v>70</v>
      </c>
      <c r="G10" s="42" t="s">
        <v>503</v>
      </c>
      <c r="H10" s="26" t="s">
        <v>115</v>
      </c>
    </row>
    <row r="11" spans="1:8" ht="28.8" x14ac:dyDescent="0.3">
      <c r="A11" s="42" t="s">
        <v>496</v>
      </c>
      <c r="B11" s="42" t="s">
        <v>498</v>
      </c>
      <c r="C11" s="42" t="s">
        <v>495</v>
      </c>
      <c r="D11" s="42" t="s">
        <v>141</v>
      </c>
      <c r="E11" s="42" t="s">
        <v>501</v>
      </c>
      <c r="F11" s="42" t="s">
        <v>74</v>
      </c>
      <c r="G11" s="42" t="s">
        <v>171</v>
      </c>
      <c r="H11" s="26" t="s">
        <v>115</v>
      </c>
    </row>
    <row r="12" spans="1:8" ht="28.8" x14ac:dyDescent="0.3">
      <c r="A12" s="42" t="s">
        <v>496</v>
      </c>
      <c r="B12" s="42" t="s">
        <v>499</v>
      </c>
      <c r="C12" s="42" t="s">
        <v>495</v>
      </c>
      <c r="D12" s="42" t="s">
        <v>141</v>
      </c>
      <c r="E12" s="42" t="s">
        <v>502</v>
      </c>
      <c r="F12" s="42" t="s">
        <v>74</v>
      </c>
      <c r="G12" s="42" t="s">
        <v>135</v>
      </c>
      <c r="H12" t="s">
        <v>115</v>
      </c>
    </row>
  </sheetData>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11"/>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Contents'!A33", "Return to TOC")</f>
        <v>Return to TOC</v>
      </c>
    </row>
    <row r="2" spans="1:8" x14ac:dyDescent="0.3">
      <c r="A2" s="42" t="s">
        <v>504</v>
      </c>
      <c r="B2" s="42" t="s">
        <v>117</v>
      </c>
      <c r="C2" s="42" t="s">
        <v>98</v>
      </c>
      <c r="D2" s="42" t="s">
        <v>98</v>
      </c>
      <c r="E2" s="42" t="s">
        <v>120</v>
      </c>
      <c r="F2" s="42" t="s">
        <v>72</v>
      </c>
      <c r="G2" s="42" t="s">
        <v>98</v>
      </c>
      <c r="H2" s="27" t="s">
        <v>115</v>
      </c>
    </row>
    <row r="3" spans="1:8" ht="28.8" x14ac:dyDescent="0.3">
      <c r="A3" s="42" t="s">
        <v>504</v>
      </c>
      <c r="B3" s="42" t="s">
        <v>87</v>
      </c>
      <c r="C3" s="42" t="s">
        <v>97</v>
      </c>
      <c r="D3" s="42" t="s">
        <v>98</v>
      </c>
      <c r="E3" s="42" t="s">
        <v>99</v>
      </c>
      <c r="F3" s="42" t="s">
        <v>72</v>
      </c>
      <c r="G3" s="42" t="s">
        <v>109</v>
      </c>
      <c r="H3" s="27" t="s">
        <v>115</v>
      </c>
    </row>
    <row r="4" spans="1:8" x14ac:dyDescent="0.3">
      <c r="A4" s="42" t="s">
        <v>504</v>
      </c>
      <c r="B4" s="42" t="s">
        <v>88</v>
      </c>
      <c r="C4" s="42" t="s">
        <v>97</v>
      </c>
      <c r="D4" s="42" t="s">
        <v>98</v>
      </c>
      <c r="E4" s="42" t="s">
        <v>100</v>
      </c>
      <c r="F4" s="42" t="s">
        <v>70</v>
      </c>
      <c r="G4" s="42" t="s">
        <v>98</v>
      </c>
      <c r="H4" s="27" t="s">
        <v>115</v>
      </c>
    </row>
    <row r="5" spans="1:8" ht="43.2" x14ac:dyDescent="0.3">
      <c r="A5" s="42" t="s">
        <v>504</v>
      </c>
      <c r="B5" s="42" t="s">
        <v>89</v>
      </c>
      <c r="C5" s="42" t="s">
        <v>97</v>
      </c>
      <c r="D5" s="42" t="s">
        <v>98</v>
      </c>
      <c r="E5" s="42" t="s">
        <v>101</v>
      </c>
      <c r="F5" s="42" t="s">
        <v>70</v>
      </c>
      <c r="G5" s="42" t="s">
        <v>98</v>
      </c>
      <c r="H5" s="27" t="s">
        <v>115</v>
      </c>
    </row>
    <row r="6" spans="1:8" ht="28.8" x14ac:dyDescent="0.3">
      <c r="A6" s="42" t="s">
        <v>504</v>
      </c>
      <c r="B6" s="42" t="s">
        <v>90</v>
      </c>
      <c r="C6" s="42" t="s">
        <v>97</v>
      </c>
      <c r="D6" s="42" t="s">
        <v>98</v>
      </c>
      <c r="E6" s="42" t="s">
        <v>102</v>
      </c>
      <c r="F6" s="42" t="s">
        <v>70</v>
      </c>
      <c r="G6" s="42" t="s">
        <v>110</v>
      </c>
      <c r="H6" s="27" t="s">
        <v>115</v>
      </c>
    </row>
    <row r="7" spans="1:8" ht="57.6" x14ac:dyDescent="0.3">
      <c r="A7" s="42" t="s">
        <v>504</v>
      </c>
      <c r="B7" s="42" t="s">
        <v>91</v>
      </c>
      <c r="C7" s="42" t="s">
        <v>97</v>
      </c>
      <c r="D7" s="42" t="s">
        <v>98</v>
      </c>
      <c r="E7" s="42" t="s">
        <v>103</v>
      </c>
      <c r="F7" s="42" t="s">
        <v>70</v>
      </c>
      <c r="G7" s="42" t="s">
        <v>111</v>
      </c>
      <c r="H7" s="27" t="s">
        <v>115</v>
      </c>
    </row>
    <row r="8" spans="1:8" ht="28.8" x14ac:dyDescent="0.3">
      <c r="A8" s="42" t="s">
        <v>504</v>
      </c>
      <c r="B8" s="42" t="s">
        <v>92</v>
      </c>
      <c r="C8" s="42" t="s">
        <v>97</v>
      </c>
      <c r="D8" s="42" t="s">
        <v>98</v>
      </c>
      <c r="E8" s="42" t="s">
        <v>104</v>
      </c>
      <c r="F8" s="42" t="s">
        <v>70</v>
      </c>
      <c r="G8" s="42" t="s">
        <v>112</v>
      </c>
      <c r="H8" s="27" t="s">
        <v>115</v>
      </c>
    </row>
    <row r="9" spans="1:8" ht="57.6" x14ac:dyDescent="0.3">
      <c r="A9" s="42" t="s">
        <v>504</v>
      </c>
      <c r="B9" s="42" t="s">
        <v>93</v>
      </c>
      <c r="C9" s="42" t="s">
        <v>97</v>
      </c>
      <c r="D9" s="42" t="s">
        <v>98</v>
      </c>
      <c r="E9" s="42" t="s">
        <v>105</v>
      </c>
      <c r="F9" s="42" t="s">
        <v>70</v>
      </c>
      <c r="G9" s="42" t="s">
        <v>113</v>
      </c>
      <c r="H9" s="27" t="s">
        <v>115</v>
      </c>
    </row>
    <row r="10" spans="1:8" ht="28.8" x14ac:dyDescent="0.3">
      <c r="A10" s="42" t="s">
        <v>504</v>
      </c>
      <c r="B10" s="42" t="s">
        <v>505</v>
      </c>
      <c r="C10" s="42" t="s">
        <v>495</v>
      </c>
      <c r="D10" s="42" t="s">
        <v>142</v>
      </c>
      <c r="E10" s="42" t="s">
        <v>146</v>
      </c>
      <c r="F10" s="42" t="s">
        <v>74</v>
      </c>
      <c r="G10" s="42" t="s">
        <v>135</v>
      </c>
      <c r="H10" s="27" t="s">
        <v>115</v>
      </c>
    </row>
    <row r="11" spans="1:8" ht="43.2" x14ac:dyDescent="0.3">
      <c r="A11" s="42" t="s">
        <v>504</v>
      </c>
      <c r="B11" s="42" t="s">
        <v>506</v>
      </c>
      <c r="C11" s="42" t="s">
        <v>495</v>
      </c>
      <c r="D11" s="42" t="s">
        <v>143</v>
      </c>
      <c r="E11" s="42" t="s">
        <v>147</v>
      </c>
      <c r="F11" s="42" t="s">
        <v>70</v>
      </c>
      <c r="G11" s="42" t="s">
        <v>98</v>
      </c>
      <c r="H11" t="s">
        <v>115</v>
      </c>
    </row>
  </sheetData>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10"/>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Contents'!A34", "Return to TOC")</f>
        <v>Return to TOC</v>
      </c>
    </row>
    <row r="2" spans="1:8" x14ac:dyDescent="0.3">
      <c r="A2" s="42" t="s">
        <v>507</v>
      </c>
      <c r="B2" s="42" t="s">
        <v>117</v>
      </c>
      <c r="C2" s="42" t="s">
        <v>98</v>
      </c>
      <c r="D2" s="42" t="s">
        <v>98</v>
      </c>
      <c r="E2" s="42" t="s">
        <v>120</v>
      </c>
      <c r="F2" s="42" t="s">
        <v>72</v>
      </c>
      <c r="G2" s="42" t="s">
        <v>98</v>
      </c>
      <c r="H2" s="28" t="s">
        <v>115</v>
      </c>
    </row>
    <row r="3" spans="1:8" ht="28.8" x14ac:dyDescent="0.3">
      <c r="A3" s="42" t="s">
        <v>507</v>
      </c>
      <c r="B3" s="42" t="s">
        <v>87</v>
      </c>
      <c r="C3" s="42" t="s">
        <v>97</v>
      </c>
      <c r="D3" s="42" t="s">
        <v>98</v>
      </c>
      <c r="E3" s="42" t="s">
        <v>99</v>
      </c>
      <c r="F3" s="42" t="s">
        <v>72</v>
      </c>
      <c r="G3" s="42" t="s">
        <v>109</v>
      </c>
      <c r="H3" s="28" t="s">
        <v>115</v>
      </c>
    </row>
    <row r="4" spans="1:8" x14ac:dyDescent="0.3">
      <c r="A4" s="42" t="s">
        <v>507</v>
      </c>
      <c r="B4" s="42" t="s">
        <v>88</v>
      </c>
      <c r="C4" s="42" t="s">
        <v>97</v>
      </c>
      <c r="D4" s="42" t="s">
        <v>98</v>
      </c>
      <c r="E4" s="42" t="s">
        <v>100</v>
      </c>
      <c r="F4" s="42" t="s">
        <v>70</v>
      </c>
      <c r="G4" s="42" t="s">
        <v>98</v>
      </c>
      <c r="H4" s="28" t="s">
        <v>115</v>
      </c>
    </row>
    <row r="5" spans="1:8" ht="43.2" x14ac:dyDescent="0.3">
      <c r="A5" s="42" t="s">
        <v>507</v>
      </c>
      <c r="B5" s="42" t="s">
        <v>89</v>
      </c>
      <c r="C5" s="42" t="s">
        <v>97</v>
      </c>
      <c r="D5" s="42" t="s">
        <v>98</v>
      </c>
      <c r="E5" s="42" t="s">
        <v>101</v>
      </c>
      <c r="F5" s="42" t="s">
        <v>70</v>
      </c>
      <c r="G5" s="42" t="s">
        <v>98</v>
      </c>
      <c r="H5" s="28" t="s">
        <v>115</v>
      </c>
    </row>
    <row r="6" spans="1:8" ht="28.8" x14ac:dyDescent="0.3">
      <c r="A6" s="42" t="s">
        <v>507</v>
      </c>
      <c r="B6" s="42" t="s">
        <v>90</v>
      </c>
      <c r="C6" s="42" t="s">
        <v>97</v>
      </c>
      <c r="D6" s="42" t="s">
        <v>98</v>
      </c>
      <c r="E6" s="42" t="s">
        <v>102</v>
      </c>
      <c r="F6" s="42" t="s">
        <v>70</v>
      </c>
      <c r="G6" s="42" t="s">
        <v>110</v>
      </c>
      <c r="H6" s="28" t="s">
        <v>115</v>
      </c>
    </row>
    <row r="7" spans="1:8" ht="57.6" x14ac:dyDescent="0.3">
      <c r="A7" s="42" t="s">
        <v>507</v>
      </c>
      <c r="B7" s="42" t="s">
        <v>91</v>
      </c>
      <c r="C7" s="42" t="s">
        <v>97</v>
      </c>
      <c r="D7" s="42" t="s">
        <v>98</v>
      </c>
      <c r="E7" s="42" t="s">
        <v>103</v>
      </c>
      <c r="F7" s="42" t="s">
        <v>70</v>
      </c>
      <c r="G7" s="42" t="s">
        <v>111</v>
      </c>
      <c r="H7" s="28" t="s">
        <v>115</v>
      </c>
    </row>
    <row r="8" spans="1:8" ht="28.8" x14ac:dyDescent="0.3">
      <c r="A8" s="42" t="s">
        <v>507</v>
      </c>
      <c r="B8" s="42" t="s">
        <v>92</v>
      </c>
      <c r="C8" s="42" t="s">
        <v>97</v>
      </c>
      <c r="D8" s="42" t="s">
        <v>98</v>
      </c>
      <c r="E8" s="42" t="s">
        <v>104</v>
      </c>
      <c r="F8" s="42" t="s">
        <v>70</v>
      </c>
      <c r="G8" s="42" t="s">
        <v>112</v>
      </c>
      <c r="H8" s="28" t="s">
        <v>115</v>
      </c>
    </row>
    <row r="9" spans="1:8" ht="57.6" x14ac:dyDescent="0.3">
      <c r="A9" s="42" t="s">
        <v>507</v>
      </c>
      <c r="B9" s="42" t="s">
        <v>93</v>
      </c>
      <c r="C9" s="42" t="s">
        <v>97</v>
      </c>
      <c r="D9" s="42" t="s">
        <v>98</v>
      </c>
      <c r="E9" s="42" t="s">
        <v>105</v>
      </c>
      <c r="F9" s="42" t="s">
        <v>70</v>
      </c>
      <c r="G9" s="42" t="s">
        <v>113</v>
      </c>
      <c r="H9" s="28" t="s">
        <v>115</v>
      </c>
    </row>
    <row r="10" spans="1:8" x14ac:dyDescent="0.3">
      <c r="A10" s="42" t="s">
        <v>507</v>
      </c>
      <c r="B10" s="42" t="s">
        <v>508</v>
      </c>
      <c r="C10" s="42" t="s">
        <v>14</v>
      </c>
      <c r="D10" s="42" t="s">
        <v>190</v>
      </c>
      <c r="E10" s="42" t="s">
        <v>205</v>
      </c>
      <c r="F10" s="42" t="s">
        <v>70</v>
      </c>
      <c r="G10" s="42" t="s">
        <v>98</v>
      </c>
      <c r="H10" t="s">
        <v>115</v>
      </c>
    </row>
  </sheetData>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14"/>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Contents'!A35", "Return to TOC")</f>
        <v>Return to TOC</v>
      </c>
    </row>
    <row r="2" spans="1:8" x14ac:dyDescent="0.3">
      <c r="A2" s="42" t="s">
        <v>509</v>
      </c>
      <c r="B2" s="42" t="s">
        <v>117</v>
      </c>
      <c r="C2" s="42" t="s">
        <v>98</v>
      </c>
      <c r="D2" s="42" t="s">
        <v>98</v>
      </c>
      <c r="E2" s="42" t="s">
        <v>120</v>
      </c>
      <c r="F2" s="42" t="s">
        <v>72</v>
      </c>
      <c r="G2" s="42" t="s">
        <v>98</v>
      </c>
      <c r="H2" s="29" t="s">
        <v>115</v>
      </c>
    </row>
    <row r="3" spans="1:8" ht="28.8" x14ac:dyDescent="0.3">
      <c r="A3" s="42" t="s">
        <v>509</v>
      </c>
      <c r="B3" s="42" t="s">
        <v>87</v>
      </c>
      <c r="C3" s="42" t="s">
        <v>97</v>
      </c>
      <c r="D3" s="42" t="s">
        <v>98</v>
      </c>
      <c r="E3" s="42" t="s">
        <v>99</v>
      </c>
      <c r="F3" s="42" t="s">
        <v>72</v>
      </c>
      <c r="G3" s="42" t="s">
        <v>109</v>
      </c>
      <c r="H3" s="29" t="s">
        <v>115</v>
      </c>
    </row>
    <row r="4" spans="1:8" x14ac:dyDescent="0.3">
      <c r="A4" s="42" t="s">
        <v>509</v>
      </c>
      <c r="B4" s="42" t="s">
        <v>88</v>
      </c>
      <c r="C4" s="42" t="s">
        <v>97</v>
      </c>
      <c r="D4" s="42" t="s">
        <v>98</v>
      </c>
      <c r="E4" s="42" t="s">
        <v>100</v>
      </c>
      <c r="F4" s="42" t="s">
        <v>70</v>
      </c>
      <c r="G4" s="42" t="s">
        <v>98</v>
      </c>
      <c r="H4" s="29" t="s">
        <v>115</v>
      </c>
    </row>
    <row r="5" spans="1:8" ht="43.2" x14ac:dyDescent="0.3">
      <c r="A5" s="42" t="s">
        <v>509</v>
      </c>
      <c r="B5" s="42" t="s">
        <v>89</v>
      </c>
      <c r="C5" s="42" t="s">
        <v>97</v>
      </c>
      <c r="D5" s="42" t="s">
        <v>98</v>
      </c>
      <c r="E5" s="42" t="s">
        <v>101</v>
      </c>
      <c r="F5" s="42" t="s">
        <v>70</v>
      </c>
      <c r="G5" s="42" t="s">
        <v>98</v>
      </c>
      <c r="H5" s="29" t="s">
        <v>115</v>
      </c>
    </row>
    <row r="6" spans="1:8" ht="28.8" x14ac:dyDescent="0.3">
      <c r="A6" s="42" t="s">
        <v>509</v>
      </c>
      <c r="B6" s="42" t="s">
        <v>90</v>
      </c>
      <c r="C6" s="42" t="s">
        <v>97</v>
      </c>
      <c r="D6" s="42" t="s">
        <v>98</v>
      </c>
      <c r="E6" s="42" t="s">
        <v>102</v>
      </c>
      <c r="F6" s="42" t="s">
        <v>70</v>
      </c>
      <c r="G6" s="42" t="s">
        <v>110</v>
      </c>
      <c r="H6" s="29" t="s">
        <v>115</v>
      </c>
    </row>
    <row r="7" spans="1:8" ht="57.6" x14ac:dyDescent="0.3">
      <c r="A7" s="42" t="s">
        <v>509</v>
      </c>
      <c r="B7" s="42" t="s">
        <v>91</v>
      </c>
      <c r="C7" s="42" t="s">
        <v>97</v>
      </c>
      <c r="D7" s="42" t="s">
        <v>98</v>
      </c>
      <c r="E7" s="42" t="s">
        <v>103</v>
      </c>
      <c r="F7" s="42" t="s">
        <v>70</v>
      </c>
      <c r="G7" s="42" t="s">
        <v>111</v>
      </c>
      <c r="H7" s="29" t="s">
        <v>115</v>
      </c>
    </row>
    <row r="8" spans="1:8" ht="28.8" x14ac:dyDescent="0.3">
      <c r="A8" s="42" t="s">
        <v>509</v>
      </c>
      <c r="B8" s="42" t="s">
        <v>92</v>
      </c>
      <c r="C8" s="42" t="s">
        <v>97</v>
      </c>
      <c r="D8" s="42" t="s">
        <v>98</v>
      </c>
      <c r="E8" s="42" t="s">
        <v>104</v>
      </c>
      <c r="F8" s="42" t="s">
        <v>70</v>
      </c>
      <c r="G8" s="42" t="s">
        <v>112</v>
      </c>
      <c r="H8" s="29" t="s">
        <v>115</v>
      </c>
    </row>
    <row r="9" spans="1:8" ht="57.6" x14ac:dyDescent="0.3">
      <c r="A9" s="42" t="s">
        <v>509</v>
      </c>
      <c r="B9" s="42" t="s">
        <v>93</v>
      </c>
      <c r="C9" s="42" t="s">
        <v>97</v>
      </c>
      <c r="D9" s="42" t="s">
        <v>98</v>
      </c>
      <c r="E9" s="42" t="s">
        <v>105</v>
      </c>
      <c r="F9" s="42" t="s">
        <v>70</v>
      </c>
      <c r="G9" s="42" t="s">
        <v>113</v>
      </c>
      <c r="H9" s="29" t="s">
        <v>115</v>
      </c>
    </row>
    <row r="10" spans="1:8" x14ac:dyDescent="0.3">
      <c r="A10" s="42" t="s">
        <v>509</v>
      </c>
      <c r="B10" s="42" t="s">
        <v>510</v>
      </c>
      <c r="C10" s="42" t="s">
        <v>14</v>
      </c>
      <c r="D10" s="42" t="s">
        <v>142</v>
      </c>
      <c r="E10" s="42" t="s">
        <v>515</v>
      </c>
      <c r="F10" s="42" t="s">
        <v>70</v>
      </c>
      <c r="G10" s="42" t="s">
        <v>520</v>
      </c>
      <c r="H10" s="29" t="s">
        <v>115</v>
      </c>
    </row>
    <row r="11" spans="1:8" ht="28.8" x14ac:dyDescent="0.3">
      <c r="A11" s="42" t="s">
        <v>509</v>
      </c>
      <c r="B11" s="42" t="s">
        <v>511</v>
      </c>
      <c r="C11" s="42" t="s">
        <v>14</v>
      </c>
      <c r="D11" s="42" t="s">
        <v>142</v>
      </c>
      <c r="E11" s="42" t="s">
        <v>516</v>
      </c>
      <c r="F11" s="42" t="s">
        <v>72</v>
      </c>
      <c r="G11" s="42" t="s">
        <v>521</v>
      </c>
      <c r="H11" s="29" t="s">
        <v>115</v>
      </c>
    </row>
    <row r="12" spans="1:8" x14ac:dyDescent="0.3">
      <c r="A12" s="42" t="s">
        <v>509</v>
      </c>
      <c r="B12" s="42" t="s">
        <v>512</v>
      </c>
      <c r="C12" s="42" t="s">
        <v>14</v>
      </c>
      <c r="D12" s="42" t="s">
        <v>142</v>
      </c>
      <c r="E12" s="42" t="s">
        <v>517</v>
      </c>
      <c r="F12" s="42" t="s">
        <v>74</v>
      </c>
      <c r="G12" s="42" t="s">
        <v>135</v>
      </c>
      <c r="H12" s="29" t="s">
        <v>115</v>
      </c>
    </row>
    <row r="13" spans="1:8" ht="28.8" x14ac:dyDescent="0.3">
      <c r="A13" s="42" t="s">
        <v>509</v>
      </c>
      <c r="B13" s="42" t="s">
        <v>513</v>
      </c>
      <c r="C13" s="42" t="s">
        <v>14</v>
      </c>
      <c r="D13" s="42" t="s">
        <v>142</v>
      </c>
      <c r="E13" s="42" t="s">
        <v>518</v>
      </c>
      <c r="F13" s="42" t="s">
        <v>72</v>
      </c>
      <c r="G13" s="42" t="s">
        <v>521</v>
      </c>
      <c r="H13" s="29" t="s">
        <v>115</v>
      </c>
    </row>
    <row r="14" spans="1:8" ht="28.8" x14ac:dyDescent="0.3">
      <c r="A14" s="42" t="s">
        <v>509</v>
      </c>
      <c r="B14" s="42" t="s">
        <v>514</v>
      </c>
      <c r="C14" s="42" t="s">
        <v>14</v>
      </c>
      <c r="D14" s="42" t="s">
        <v>142</v>
      </c>
      <c r="E14" s="42" t="s">
        <v>519</v>
      </c>
      <c r="F14" s="42" t="s">
        <v>74</v>
      </c>
      <c r="G14" s="42" t="s">
        <v>135</v>
      </c>
      <c r="H14" t="s">
        <v>115</v>
      </c>
    </row>
  </sheetData>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19"/>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Contents'!A36", "Return to TOC")</f>
        <v>Return to TOC</v>
      </c>
    </row>
    <row r="2" spans="1:8" x14ac:dyDescent="0.3">
      <c r="A2" s="42" t="s">
        <v>522</v>
      </c>
      <c r="B2" s="42" t="s">
        <v>117</v>
      </c>
      <c r="C2" s="42" t="s">
        <v>98</v>
      </c>
      <c r="D2" s="42" t="s">
        <v>98</v>
      </c>
      <c r="E2" s="42" t="s">
        <v>120</v>
      </c>
      <c r="F2" s="42" t="s">
        <v>72</v>
      </c>
      <c r="G2" s="42" t="s">
        <v>98</v>
      </c>
      <c r="H2" s="30" t="s">
        <v>115</v>
      </c>
    </row>
    <row r="3" spans="1:8" ht="28.8" x14ac:dyDescent="0.3">
      <c r="A3" s="42" t="s">
        <v>522</v>
      </c>
      <c r="B3" s="42" t="s">
        <v>87</v>
      </c>
      <c r="C3" s="42" t="s">
        <v>97</v>
      </c>
      <c r="D3" s="42" t="s">
        <v>98</v>
      </c>
      <c r="E3" s="42" t="s">
        <v>99</v>
      </c>
      <c r="F3" s="42" t="s">
        <v>72</v>
      </c>
      <c r="G3" s="42" t="s">
        <v>109</v>
      </c>
      <c r="H3" s="30" t="s">
        <v>115</v>
      </c>
    </row>
    <row r="4" spans="1:8" x14ac:dyDescent="0.3">
      <c r="A4" s="42" t="s">
        <v>522</v>
      </c>
      <c r="B4" s="42" t="s">
        <v>88</v>
      </c>
      <c r="C4" s="42" t="s">
        <v>97</v>
      </c>
      <c r="D4" s="42" t="s">
        <v>98</v>
      </c>
      <c r="E4" s="42" t="s">
        <v>100</v>
      </c>
      <c r="F4" s="42" t="s">
        <v>70</v>
      </c>
      <c r="G4" s="42" t="s">
        <v>98</v>
      </c>
      <c r="H4" s="30" t="s">
        <v>115</v>
      </c>
    </row>
    <row r="5" spans="1:8" ht="43.2" x14ac:dyDescent="0.3">
      <c r="A5" s="42" t="s">
        <v>522</v>
      </c>
      <c r="B5" s="42" t="s">
        <v>89</v>
      </c>
      <c r="C5" s="42" t="s">
        <v>97</v>
      </c>
      <c r="D5" s="42" t="s">
        <v>98</v>
      </c>
      <c r="E5" s="42" t="s">
        <v>101</v>
      </c>
      <c r="F5" s="42" t="s">
        <v>70</v>
      </c>
      <c r="G5" s="42" t="s">
        <v>98</v>
      </c>
      <c r="H5" s="30" t="s">
        <v>115</v>
      </c>
    </row>
    <row r="6" spans="1:8" ht="28.8" x14ac:dyDescent="0.3">
      <c r="A6" s="42" t="s">
        <v>522</v>
      </c>
      <c r="B6" s="42" t="s">
        <v>90</v>
      </c>
      <c r="C6" s="42" t="s">
        <v>97</v>
      </c>
      <c r="D6" s="42" t="s">
        <v>98</v>
      </c>
      <c r="E6" s="42" t="s">
        <v>102</v>
      </c>
      <c r="F6" s="42" t="s">
        <v>70</v>
      </c>
      <c r="G6" s="42" t="s">
        <v>110</v>
      </c>
      <c r="H6" s="30" t="s">
        <v>115</v>
      </c>
    </row>
    <row r="7" spans="1:8" ht="57.6" x14ac:dyDescent="0.3">
      <c r="A7" s="42" t="s">
        <v>522</v>
      </c>
      <c r="B7" s="42" t="s">
        <v>91</v>
      </c>
      <c r="C7" s="42" t="s">
        <v>97</v>
      </c>
      <c r="D7" s="42" t="s">
        <v>98</v>
      </c>
      <c r="E7" s="42" t="s">
        <v>103</v>
      </c>
      <c r="F7" s="42" t="s">
        <v>70</v>
      </c>
      <c r="G7" s="42" t="s">
        <v>111</v>
      </c>
      <c r="H7" s="30" t="s">
        <v>115</v>
      </c>
    </row>
    <row r="8" spans="1:8" ht="28.8" x14ac:dyDescent="0.3">
      <c r="A8" s="42" t="s">
        <v>522</v>
      </c>
      <c r="B8" s="42" t="s">
        <v>92</v>
      </c>
      <c r="C8" s="42" t="s">
        <v>97</v>
      </c>
      <c r="D8" s="42" t="s">
        <v>98</v>
      </c>
      <c r="E8" s="42" t="s">
        <v>104</v>
      </c>
      <c r="F8" s="42" t="s">
        <v>70</v>
      </c>
      <c r="G8" s="42" t="s">
        <v>112</v>
      </c>
      <c r="H8" s="30" t="s">
        <v>115</v>
      </c>
    </row>
    <row r="9" spans="1:8" ht="57.6" x14ac:dyDescent="0.3">
      <c r="A9" s="42" t="s">
        <v>522</v>
      </c>
      <c r="B9" s="42" t="s">
        <v>93</v>
      </c>
      <c r="C9" s="42" t="s">
        <v>97</v>
      </c>
      <c r="D9" s="42" t="s">
        <v>98</v>
      </c>
      <c r="E9" s="42" t="s">
        <v>105</v>
      </c>
      <c r="F9" s="42" t="s">
        <v>70</v>
      </c>
      <c r="G9" s="42" t="s">
        <v>113</v>
      </c>
      <c r="H9" s="30" t="s">
        <v>115</v>
      </c>
    </row>
    <row r="10" spans="1:8" ht="28.8" x14ac:dyDescent="0.3">
      <c r="A10" s="42" t="s">
        <v>522</v>
      </c>
      <c r="B10" s="42" t="s">
        <v>523</v>
      </c>
      <c r="C10" s="42" t="s">
        <v>14</v>
      </c>
      <c r="D10" s="42" t="s">
        <v>141</v>
      </c>
      <c r="E10" s="42" t="s">
        <v>533</v>
      </c>
      <c r="F10" s="42" t="s">
        <v>72</v>
      </c>
      <c r="G10" s="42" t="s">
        <v>541</v>
      </c>
      <c r="H10" s="30" t="s">
        <v>115</v>
      </c>
    </row>
    <row r="11" spans="1:8" ht="28.8" x14ac:dyDescent="0.3">
      <c r="A11" s="42" t="s">
        <v>522</v>
      </c>
      <c r="B11" s="42" t="s">
        <v>524</v>
      </c>
      <c r="C11" s="42" t="s">
        <v>14</v>
      </c>
      <c r="D11" s="42" t="s">
        <v>141</v>
      </c>
      <c r="E11" s="42" t="s">
        <v>534</v>
      </c>
      <c r="F11" s="42" t="s">
        <v>72</v>
      </c>
      <c r="G11" s="42" t="s">
        <v>541</v>
      </c>
      <c r="H11" s="30" t="s">
        <v>115</v>
      </c>
    </row>
    <row r="12" spans="1:8" ht="28.8" x14ac:dyDescent="0.3">
      <c r="A12" s="42" t="s">
        <v>522</v>
      </c>
      <c r="B12" s="42" t="s">
        <v>525</v>
      </c>
      <c r="C12" s="42" t="s">
        <v>14</v>
      </c>
      <c r="D12" s="42" t="s">
        <v>141</v>
      </c>
      <c r="E12" s="42" t="s">
        <v>535</v>
      </c>
      <c r="F12" s="42" t="s">
        <v>72</v>
      </c>
      <c r="G12" s="42" t="s">
        <v>541</v>
      </c>
      <c r="H12" s="30" t="s">
        <v>115</v>
      </c>
    </row>
    <row r="13" spans="1:8" ht="28.8" x14ac:dyDescent="0.3">
      <c r="A13" s="42" t="s">
        <v>522</v>
      </c>
      <c r="B13" s="42" t="s">
        <v>526</v>
      </c>
      <c r="C13" s="42" t="s">
        <v>14</v>
      </c>
      <c r="D13" s="42" t="s">
        <v>141</v>
      </c>
      <c r="E13" s="42" t="s">
        <v>536</v>
      </c>
      <c r="F13" s="42" t="s">
        <v>72</v>
      </c>
      <c r="G13" s="42" t="s">
        <v>541</v>
      </c>
      <c r="H13" s="30" t="s">
        <v>115</v>
      </c>
    </row>
    <row r="14" spans="1:8" ht="28.8" x14ac:dyDescent="0.3">
      <c r="A14" s="42" t="s">
        <v>522</v>
      </c>
      <c r="B14" s="42" t="s">
        <v>527</v>
      </c>
      <c r="C14" s="42" t="s">
        <v>14</v>
      </c>
      <c r="D14" s="42" t="s">
        <v>141</v>
      </c>
      <c r="E14" s="42" t="s">
        <v>537</v>
      </c>
      <c r="F14" s="42" t="s">
        <v>72</v>
      </c>
      <c r="G14" s="42" t="s">
        <v>541</v>
      </c>
      <c r="H14" s="30" t="s">
        <v>115</v>
      </c>
    </row>
    <row r="15" spans="1:8" ht="28.8" x14ac:dyDescent="0.3">
      <c r="A15" s="42" t="s">
        <v>522</v>
      </c>
      <c r="B15" s="42" t="s">
        <v>528</v>
      </c>
      <c r="C15" s="42" t="s">
        <v>14</v>
      </c>
      <c r="D15" s="42" t="s">
        <v>141</v>
      </c>
      <c r="E15" s="42" t="s">
        <v>538</v>
      </c>
      <c r="F15" s="42" t="s">
        <v>72</v>
      </c>
      <c r="G15" s="42" t="s">
        <v>541</v>
      </c>
      <c r="H15" s="30" t="s">
        <v>115</v>
      </c>
    </row>
    <row r="16" spans="1:8" ht="28.8" x14ac:dyDescent="0.3">
      <c r="A16" s="42" t="s">
        <v>522</v>
      </c>
      <c r="B16" s="42" t="s">
        <v>529</v>
      </c>
      <c r="C16" s="42" t="s">
        <v>14</v>
      </c>
      <c r="D16" s="42" t="s">
        <v>190</v>
      </c>
      <c r="E16" s="42" t="s">
        <v>539</v>
      </c>
      <c r="F16" s="42" t="s">
        <v>72</v>
      </c>
      <c r="G16" s="42" t="s">
        <v>542</v>
      </c>
      <c r="H16" s="30" t="s">
        <v>115</v>
      </c>
    </row>
    <row r="17" spans="1:8" ht="28.8" x14ac:dyDescent="0.3">
      <c r="A17" s="42" t="s">
        <v>522</v>
      </c>
      <c r="B17" s="42" t="s">
        <v>530</v>
      </c>
      <c r="C17" s="42" t="s">
        <v>14</v>
      </c>
      <c r="D17" s="42" t="s">
        <v>190</v>
      </c>
      <c r="E17" s="42" t="s">
        <v>540</v>
      </c>
      <c r="F17" s="42" t="s">
        <v>74</v>
      </c>
      <c r="G17" s="42" t="s">
        <v>135</v>
      </c>
      <c r="H17" s="30" t="s">
        <v>115</v>
      </c>
    </row>
    <row r="18" spans="1:8" x14ac:dyDescent="0.3">
      <c r="A18" s="42" t="s">
        <v>522</v>
      </c>
      <c r="B18" s="42" t="s">
        <v>531</v>
      </c>
      <c r="C18" s="42" t="s">
        <v>14</v>
      </c>
      <c r="D18" s="42" t="s">
        <v>161</v>
      </c>
      <c r="E18" s="42" t="s">
        <v>146</v>
      </c>
      <c r="F18" s="42" t="s">
        <v>74</v>
      </c>
      <c r="G18" s="42" t="s">
        <v>135</v>
      </c>
      <c r="H18" s="30" t="s">
        <v>115</v>
      </c>
    </row>
    <row r="19" spans="1:8" ht="43.2" x14ac:dyDescent="0.3">
      <c r="A19" s="42" t="s">
        <v>522</v>
      </c>
      <c r="B19" s="42" t="s">
        <v>532</v>
      </c>
      <c r="C19" s="42" t="s">
        <v>14</v>
      </c>
      <c r="D19" s="42" t="s">
        <v>143</v>
      </c>
      <c r="E19" s="42" t="s">
        <v>147</v>
      </c>
      <c r="F19" s="42" t="s">
        <v>70</v>
      </c>
      <c r="G19" s="42" t="s">
        <v>98</v>
      </c>
      <c r="H19" t="s">
        <v>115</v>
      </c>
    </row>
  </sheetData>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12"/>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Contents'!A37", "Return to TOC")</f>
        <v>Return to TOC</v>
      </c>
    </row>
    <row r="2" spans="1:8" x14ac:dyDescent="0.3">
      <c r="A2" s="42" t="s">
        <v>543</v>
      </c>
      <c r="B2" s="42" t="s">
        <v>117</v>
      </c>
      <c r="C2" s="42" t="s">
        <v>98</v>
      </c>
      <c r="D2" s="42" t="s">
        <v>98</v>
      </c>
      <c r="E2" s="42" t="s">
        <v>120</v>
      </c>
      <c r="F2" s="42" t="s">
        <v>72</v>
      </c>
      <c r="G2" s="42" t="s">
        <v>98</v>
      </c>
      <c r="H2" s="31" t="s">
        <v>115</v>
      </c>
    </row>
    <row r="3" spans="1:8" ht="28.8" x14ac:dyDescent="0.3">
      <c r="A3" s="42" t="s">
        <v>543</v>
      </c>
      <c r="B3" s="42" t="s">
        <v>87</v>
      </c>
      <c r="C3" s="42" t="s">
        <v>97</v>
      </c>
      <c r="D3" s="42" t="s">
        <v>98</v>
      </c>
      <c r="E3" s="42" t="s">
        <v>99</v>
      </c>
      <c r="F3" s="42" t="s">
        <v>72</v>
      </c>
      <c r="G3" s="42" t="s">
        <v>109</v>
      </c>
      <c r="H3" s="31" t="s">
        <v>115</v>
      </c>
    </row>
    <row r="4" spans="1:8" x14ac:dyDescent="0.3">
      <c r="A4" s="42" t="s">
        <v>543</v>
      </c>
      <c r="B4" s="42" t="s">
        <v>88</v>
      </c>
      <c r="C4" s="42" t="s">
        <v>97</v>
      </c>
      <c r="D4" s="42" t="s">
        <v>98</v>
      </c>
      <c r="E4" s="42" t="s">
        <v>100</v>
      </c>
      <c r="F4" s="42" t="s">
        <v>70</v>
      </c>
      <c r="G4" s="42" t="s">
        <v>98</v>
      </c>
      <c r="H4" s="31" t="s">
        <v>115</v>
      </c>
    </row>
    <row r="5" spans="1:8" ht="43.2" x14ac:dyDescent="0.3">
      <c r="A5" s="42" t="s">
        <v>543</v>
      </c>
      <c r="B5" s="42" t="s">
        <v>89</v>
      </c>
      <c r="C5" s="42" t="s">
        <v>97</v>
      </c>
      <c r="D5" s="42" t="s">
        <v>98</v>
      </c>
      <c r="E5" s="42" t="s">
        <v>101</v>
      </c>
      <c r="F5" s="42" t="s">
        <v>70</v>
      </c>
      <c r="G5" s="42" t="s">
        <v>98</v>
      </c>
      <c r="H5" s="31" t="s">
        <v>115</v>
      </c>
    </row>
    <row r="6" spans="1:8" ht="28.8" x14ac:dyDescent="0.3">
      <c r="A6" s="42" t="s">
        <v>543</v>
      </c>
      <c r="B6" s="42" t="s">
        <v>90</v>
      </c>
      <c r="C6" s="42" t="s">
        <v>97</v>
      </c>
      <c r="D6" s="42" t="s">
        <v>98</v>
      </c>
      <c r="E6" s="42" t="s">
        <v>102</v>
      </c>
      <c r="F6" s="42" t="s">
        <v>70</v>
      </c>
      <c r="G6" s="42" t="s">
        <v>110</v>
      </c>
      <c r="H6" s="31" t="s">
        <v>115</v>
      </c>
    </row>
    <row r="7" spans="1:8" ht="57.6" x14ac:dyDescent="0.3">
      <c r="A7" s="42" t="s">
        <v>543</v>
      </c>
      <c r="B7" s="42" t="s">
        <v>91</v>
      </c>
      <c r="C7" s="42" t="s">
        <v>97</v>
      </c>
      <c r="D7" s="42" t="s">
        <v>98</v>
      </c>
      <c r="E7" s="42" t="s">
        <v>103</v>
      </c>
      <c r="F7" s="42" t="s">
        <v>70</v>
      </c>
      <c r="G7" s="42" t="s">
        <v>111</v>
      </c>
      <c r="H7" s="31" t="s">
        <v>115</v>
      </c>
    </row>
    <row r="8" spans="1:8" ht="28.8" x14ac:dyDescent="0.3">
      <c r="A8" s="42" t="s">
        <v>543</v>
      </c>
      <c r="B8" s="42" t="s">
        <v>92</v>
      </c>
      <c r="C8" s="42" t="s">
        <v>97</v>
      </c>
      <c r="D8" s="42" t="s">
        <v>98</v>
      </c>
      <c r="E8" s="42" t="s">
        <v>104</v>
      </c>
      <c r="F8" s="42" t="s">
        <v>70</v>
      </c>
      <c r="G8" s="42" t="s">
        <v>112</v>
      </c>
      <c r="H8" s="31" t="s">
        <v>115</v>
      </c>
    </row>
    <row r="9" spans="1:8" ht="57.6" x14ac:dyDescent="0.3">
      <c r="A9" s="42" t="s">
        <v>543</v>
      </c>
      <c r="B9" s="42" t="s">
        <v>93</v>
      </c>
      <c r="C9" s="42" t="s">
        <v>97</v>
      </c>
      <c r="D9" s="42" t="s">
        <v>98</v>
      </c>
      <c r="E9" s="42" t="s">
        <v>105</v>
      </c>
      <c r="F9" s="42" t="s">
        <v>70</v>
      </c>
      <c r="G9" s="42" t="s">
        <v>113</v>
      </c>
      <c r="H9" s="31" t="s">
        <v>115</v>
      </c>
    </row>
    <row r="10" spans="1:8" ht="28.8" x14ac:dyDescent="0.3">
      <c r="A10" s="42" t="s">
        <v>543</v>
      </c>
      <c r="B10" s="42" t="s">
        <v>544</v>
      </c>
      <c r="C10" s="42" t="s">
        <v>14</v>
      </c>
      <c r="D10" s="42" t="s">
        <v>189</v>
      </c>
      <c r="E10" s="42" t="s">
        <v>547</v>
      </c>
      <c r="F10" s="42" t="s">
        <v>70</v>
      </c>
      <c r="G10" s="42" t="s">
        <v>520</v>
      </c>
      <c r="H10" s="31" t="s">
        <v>115</v>
      </c>
    </row>
    <row r="11" spans="1:8" x14ac:dyDescent="0.3">
      <c r="A11" s="42" t="s">
        <v>543</v>
      </c>
      <c r="B11" s="42" t="s">
        <v>545</v>
      </c>
      <c r="C11" s="42" t="s">
        <v>14</v>
      </c>
      <c r="D11" s="42" t="s">
        <v>189</v>
      </c>
      <c r="E11" s="42" t="s">
        <v>548</v>
      </c>
      <c r="F11" s="42" t="s">
        <v>72</v>
      </c>
      <c r="G11" s="42" t="s">
        <v>550</v>
      </c>
      <c r="H11" s="31" t="s">
        <v>115</v>
      </c>
    </row>
    <row r="12" spans="1:8" ht="28.8" x14ac:dyDescent="0.3">
      <c r="A12" s="42" t="s">
        <v>543</v>
      </c>
      <c r="B12" s="42" t="s">
        <v>546</v>
      </c>
      <c r="C12" s="42" t="s">
        <v>14</v>
      </c>
      <c r="D12" s="42" t="s">
        <v>189</v>
      </c>
      <c r="E12" s="42" t="s">
        <v>549</v>
      </c>
      <c r="F12" s="42" t="s">
        <v>74</v>
      </c>
      <c r="G12" s="42" t="s">
        <v>135</v>
      </c>
      <c r="H12" t="s">
        <v>115</v>
      </c>
    </row>
  </sheetData>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5"/>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Contents'!A38", "Return to TOC")</f>
        <v>Return to TOC</v>
      </c>
    </row>
    <row r="2" spans="1:8" x14ac:dyDescent="0.3">
      <c r="A2" s="42" t="s">
        <v>551</v>
      </c>
      <c r="B2" s="42" t="s">
        <v>117</v>
      </c>
      <c r="C2" s="42" t="s">
        <v>98</v>
      </c>
      <c r="D2" s="42" t="s">
        <v>98</v>
      </c>
      <c r="E2" s="42" t="s">
        <v>120</v>
      </c>
      <c r="F2" s="42" t="s">
        <v>72</v>
      </c>
      <c r="G2" s="42" t="s">
        <v>98</v>
      </c>
      <c r="H2" s="32" t="s">
        <v>115</v>
      </c>
    </row>
    <row r="3" spans="1:8" ht="28.8" x14ac:dyDescent="0.3">
      <c r="A3" s="42" t="s">
        <v>551</v>
      </c>
      <c r="B3" s="42" t="s">
        <v>87</v>
      </c>
      <c r="C3" s="42" t="s">
        <v>97</v>
      </c>
      <c r="D3" s="42" t="s">
        <v>98</v>
      </c>
      <c r="E3" s="42" t="s">
        <v>99</v>
      </c>
      <c r="F3" s="42" t="s">
        <v>72</v>
      </c>
      <c r="G3" s="42" t="s">
        <v>109</v>
      </c>
      <c r="H3" s="32" t="s">
        <v>115</v>
      </c>
    </row>
    <row r="4" spans="1:8" x14ac:dyDescent="0.3">
      <c r="A4" s="42" t="s">
        <v>551</v>
      </c>
      <c r="B4" s="42" t="s">
        <v>88</v>
      </c>
      <c r="C4" s="42" t="s">
        <v>97</v>
      </c>
      <c r="D4" s="42" t="s">
        <v>98</v>
      </c>
      <c r="E4" s="42" t="s">
        <v>100</v>
      </c>
      <c r="F4" s="42" t="s">
        <v>70</v>
      </c>
      <c r="G4" s="42" t="s">
        <v>98</v>
      </c>
      <c r="H4" s="32" t="s">
        <v>115</v>
      </c>
    </row>
    <row r="5" spans="1:8" ht="43.2" x14ac:dyDescent="0.3">
      <c r="A5" s="42" t="s">
        <v>551</v>
      </c>
      <c r="B5" s="42" t="s">
        <v>89</v>
      </c>
      <c r="C5" s="42" t="s">
        <v>97</v>
      </c>
      <c r="D5" s="42" t="s">
        <v>98</v>
      </c>
      <c r="E5" s="42" t="s">
        <v>101</v>
      </c>
      <c r="F5" s="42" t="s">
        <v>70</v>
      </c>
      <c r="G5" s="42" t="s">
        <v>98</v>
      </c>
      <c r="H5" s="32" t="s">
        <v>115</v>
      </c>
    </row>
    <row r="6" spans="1:8" ht="28.8" x14ac:dyDescent="0.3">
      <c r="A6" s="42" t="s">
        <v>551</v>
      </c>
      <c r="B6" s="42" t="s">
        <v>90</v>
      </c>
      <c r="C6" s="42" t="s">
        <v>97</v>
      </c>
      <c r="D6" s="42" t="s">
        <v>98</v>
      </c>
      <c r="E6" s="42" t="s">
        <v>102</v>
      </c>
      <c r="F6" s="42" t="s">
        <v>70</v>
      </c>
      <c r="G6" s="42" t="s">
        <v>110</v>
      </c>
      <c r="H6" s="32" t="s">
        <v>115</v>
      </c>
    </row>
    <row r="7" spans="1:8" ht="57.6" x14ac:dyDescent="0.3">
      <c r="A7" s="42" t="s">
        <v>551</v>
      </c>
      <c r="B7" s="42" t="s">
        <v>91</v>
      </c>
      <c r="C7" s="42" t="s">
        <v>97</v>
      </c>
      <c r="D7" s="42" t="s">
        <v>98</v>
      </c>
      <c r="E7" s="42" t="s">
        <v>103</v>
      </c>
      <c r="F7" s="42" t="s">
        <v>70</v>
      </c>
      <c r="G7" s="42" t="s">
        <v>111</v>
      </c>
      <c r="H7" s="32" t="s">
        <v>115</v>
      </c>
    </row>
    <row r="8" spans="1:8" ht="28.8" x14ac:dyDescent="0.3">
      <c r="A8" s="42" t="s">
        <v>551</v>
      </c>
      <c r="B8" s="42" t="s">
        <v>92</v>
      </c>
      <c r="C8" s="42" t="s">
        <v>97</v>
      </c>
      <c r="D8" s="42" t="s">
        <v>98</v>
      </c>
      <c r="E8" s="42" t="s">
        <v>104</v>
      </c>
      <c r="F8" s="42" t="s">
        <v>70</v>
      </c>
      <c r="G8" s="42" t="s">
        <v>112</v>
      </c>
      <c r="H8" s="32" t="s">
        <v>115</v>
      </c>
    </row>
    <row r="9" spans="1:8" ht="57.6" x14ac:dyDescent="0.3">
      <c r="A9" s="42" t="s">
        <v>551</v>
      </c>
      <c r="B9" s="42" t="s">
        <v>93</v>
      </c>
      <c r="C9" s="42" t="s">
        <v>97</v>
      </c>
      <c r="D9" s="42" t="s">
        <v>98</v>
      </c>
      <c r="E9" s="42" t="s">
        <v>105</v>
      </c>
      <c r="F9" s="42" t="s">
        <v>70</v>
      </c>
      <c r="G9" s="42" t="s">
        <v>113</v>
      </c>
      <c r="H9" s="32" t="s">
        <v>115</v>
      </c>
    </row>
    <row r="10" spans="1:8" x14ac:dyDescent="0.3">
      <c r="A10" s="42" t="s">
        <v>551</v>
      </c>
      <c r="B10" s="42" t="s">
        <v>552</v>
      </c>
      <c r="C10" s="42" t="s">
        <v>15</v>
      </c>
      <c r="D10" s="42" t="s">
        <v>141</v>
      </c>
      <c r="E10" s="42" t="s">
        <v>558</v>
      </c>
      <c r="F10" s="42" t="s">
        <v>72</v>
      </c>
      <c r="G10" s="42" t="s">
        <v>561</v>
      </c>
      <c r="H10" s="32" t="s">
        <v>115</v>
      </c>
    </row>
    <row r="11" spans="1:8" x14ac:dyDescent="0.3">
      <c r="A11" s="42" t="s">
        <v>551</v>
      </c>
      <c r="B11" s="42" t="s">
        <v>553</v>
      </c>
      <c r="C11" s="42" t="s">
        <v>15</v>
      </c>
      <c r="D11" s="42" t="s">
        <v>141</v>
      </c>
      <c r="E11" s="42" t="s">
        <v>145</v>
      </c>
      <c r="F11" s="42" t="s">
        <v>74</v>
      </c>
      <c r="G11" s="42" t="s">
        <v>135</v>
      </c>
      <c r="H11" s="32" t="s">
        <v>115</v>
      </c>
    </row>
    <row r="12" spans="1:8" ht="28.8" x14ac:dyDescent="0.3">
      <c r="A12" s="42" t="s">
        <v>551</v>
      </c>
      <c r="B12" s="42" t="s">
        <v>554</v>
      </c>
      <c r="C12" s="42" t="s">
        <v>15</v>
      </c>
      <c r="D12" s="42" t="s">
        <v>142</v>
      </c>
      <c r="E12" s="42" t="s">
        <v>559</v>
      </c>
      <c r="F12" s="42" t="s">
        <v>72</v>
      </c>
      <c r="G12" s="42" t="s">
        <v>562</v>
      </c>
      <c r="H12" s="32" t="s">
        <v>115</v>
      </c>
    </row>
    <row r="13" spans="1:8" ht="28.8" x14ac:dyDescent="0.3">
      <c r="A13" s="42" t="s">
        <v>551</v>
      </c>
      <c r="B13" s="42" t="s">
        <v>555</v>
      </c>
      <c r="C13" s="42" t="s">
        <v>15</v>
      </c>
      <c r="D13" s="42" t="s">
        <v>142</v>
      </c>
      <c r="E13" s="42" t="s">
        <v>560</v>
      </c>
      <c r="F13" s="42" t="s">
        <v>74</v>
      </c>
      <c r="G13" s="42" t="s">
        <v>563</v>
      </c>
      <c r="H13" s="32" t="s">
        <v>115</v>
      </c>
    </row>
    <row r="14" spans="1:8" x14ac:dyDescent="0.3">
      <c r="A14" s="42" t="s">
        <v>551</v>
      </c>
      <c r="B14" s="42" t="s">
        <v>556</v>
      </c>
      <c r="C14" s="42" t="s">
        <v>15</v>
      </c>
      <c r="D14" s="42" t="s">
        <v>142</v>
      </c>
      <c r="E14" s="42" t="s">
        <v>146</v>
      </c>
      <c r="F14" s="42" t="s">
        <v>74</v>
      </c>
      <c r="G14" s="42" t="s">
        <v>135</v>
      </c>
      <c r="H14" s="32" t="s">
        <v>115</v>
      </c>
    </row>
    <row r="15" spans="1:8" ht="43.2" x14ac:dyDescent="0.3">
      <c r="A15" s="42" t="s">
        <v>551</v>
      </c>
      <c r="B15" s="42" t="s">
        <v>557</v>
      </c>
      <c r="C15" s="42" t="s">
        <v>15</v>
      </c>
      <c r="D15" s="42" t="s">
        <v>143</v>
      </c>
      <c r="E15" s="42" t="s">
        <v>147</v>
      </c>
      <c r="F15" s="42" t="s">
        <v>70</v>
      </c>
      <c r="G15" s="42" t="s">
        <v>98</v>
      </c>
      <c r="H15" t="s">
        <v>115</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ColWidth="8.88671875" defaultRowHeight="14.4" x14ac:dyDescent="0.3"/>
  <cols>
    <col min="1" max="2" width="30" style="54" customWidth="1"/>
    <col min="3" max="3" width="42" style="54" customWidth="1"/>
    <col min="4" max="4" width="20.88671875" style="54" customWidth="1"/>
    <col min="5" max="5" width="72" style="54" customWidth="1"/>
    <col min="6" max="6" width="15" style="54" customWidth="1"/>
    <col min="7" max="7" width="30" style="54" customWidth="1"/>
    <col min="8" max="16384" width="8.88671875" style="54"/>
  </cols>
  <sheetData>
    <row r="1" spans="1:8" x14ac:dyDescent="0.3">
      <c r="A1" s="55" t="s">
        <v>80</v>
      </c>
      <c r="B1" s="56" t="s">
        <v>81</v>
      </c>
      <c r="C1" s="56" t="s">
        <v>82</v>
      </c>
      <c r="D1" s="56" t="s">
        <v>83</v>
      </c>
      <c r="E1" s="56" t="s">
        <v>84</v>
      </c>
      <c r="F1" s="56" t="s">
        <v>68</v>
      </c>
      <c r="G1" s="57" t="s">
        <v>85</v>
      </c>
      <c r="H1" s="53" t="str">
        <f>HYPERLINK("[OF_Web_Data_Dictionary_pub2022.xlsx]'Table of Contents'!A3", "Return to TOC")</f>
        <v>Return to TOC</v>
      </c>
    </row>
    <row r="2" spans="1:8" ht="28.8" x14ac:dyDescent="0.3">
      <c r="A2" s="51" t="s">
        <v>116</v>
      </c>
      <c r="B2" s="46" t="s">
        <v>90</v>
      </c>
      <c r="C2" s="46" t="s">
        <v>97</v>
      </c>
      <c r="D2" s="46" t="s">
        <v>98</v>
      </c>
      <c r="E2" s="46" t="s">
        <v>102</v>
      </c>
      <c r="F2" s="46" t="s">
        <v>70</v>
      </c>
      <c r="G2" s="47" t="s">
        <v>110</v>
      </c>
      <c r="H2" s="42" t="s">
        <v>115</v>
      </c>
    </row>
    <row r="3" spans="1:8" x14ac:dyDescent="0.3">
      <c r="A3" s="51" t="s">
        <v>116</v>
      </c>
      <c r="B3" s="46" t="s">
        <v>88</v>
      </c>
      <c r="C3" s="46" t="s">
        <v>97</v>
      </c>
      <c r="D3" s="46" t="s">
        <v>98</v>
      </c>
      <c r="E3" s="46" t="s">
        <v>100</v>
      </c>
      <c r="F3" s="46" t="s">
        <v>70</v>
      </c>
      <c r="G3" s="47" t="s">
        <v>98</v>
      </c>
      <c r="H3" s="42" t="s">
        <v>115</v>
      </c>
    </row>
    <row r="4" spans="1:8" ht="43.2" x14ac:dyDescent="0.3">
      <c r="A4" s="51" t="s">
        <v>116</v>
      </c>
      <c r="B4" s="46" t="s">
        <v>89</v>
      </c>
      <c r="C4" s="46" t="s">
        <v>97</v>
      </c>
      <c r="D4" s="46" t="s">
        <v>98</v>
      </c>
      <c r="E4" s="46" t="s">
        <v>101</v>
      </c>
      <c r="F4" s="46" t="s">
        <v>70</v>
      </c>
      <c r="G4" s="47" t="s">
        <v>98</v>
      </c>
      <c r="H4" s="42" t="s">
        <v>115</v>
      </c>
    </row>
    <row r="5" spans="1:8" ht="57.6" x14ac:dyDescent="0.3">
      <c r="A5" s="51" t="s">
        <v>116</v>
      </c>
      <c r="B5" s="46" t="s">
        <v>91</v>
      </c>
      <c r="C5" s="46" t="s">
        <v>97</v>
      </c>
      <c r="D5" s="46" t="s">
        <v>98</v>
      </c>
      <c r="E5" s="46" t="s">
        <v>103</v>
      </c>
      <c r="F5" s="46" t="s">
        <v>70</v>
      </c>
      <c r="G5" s="47" t="s">
        <v>111</v>
      </c>
      <c r="H5" s="42" t="s">
        <v>115</v>
      </c>
    </row>
    <row r="6" spans="1:8" ht="28.8" x14ac:dyDescent="0.3">
      <c r="A6" s="51" t="s">
        <v>116</v>
      </c>
      <c r="B6" s="46" t="s">
        <v>87</v>
      </c>
      <c r="C6" s="46" t="s">
        <v>97</v>
      </c>
      <c r="D6" s="46" t="s">
        <v>98</v>
      </c>
      <c r="E6" s="46" t="s">
        <v>99</v>
      </c>
      <c r="F6" s="46" t="s">
        <v>72</v>
      </c>
      <c r="G6" s="47" t="s">
        <v>109</v>
      </c>
      <c r="H6" s="42" t="s">
        <v>115</v>
      </c>
    </row>
    <row r="7" spans="1:8" x14ac:dyDescent="0.3">
      <c r="A7" s="51" t="s">
        <v>116</v>
      </c>
      <c r="B7" s="46" t="s">
        <v>117</v>
      </c>
      <c r="C7" s="46" t="s">
        <v>98</v>
      </c>
      <c r="D7" s="46" t="s">
        <v>98</v>
      </c>
      <c r="E7" s="46" t="s">
        <v>120</v>
      </c>
      <c r="F7" s="46" t="s">
        <v>72</v>
      </c>
      <c r="G7" s="47" t="s">
        <v>98</v>
      </c>
      <c r="H7" s="42" t="s">
        <v>115</v>
      </c>
    </row>
    <row r="8" spans="1:8" ht="28.8" x14ac:dyDescent="0.3">
      <c r="A8" s="51" t="s">
        <v>116</v>
      </c>
      <c r="B8" s="46" t="s">
        <v>118</v>
      </c>
      <c r="C8" s="46" t="s">
        <v>98</v>
      </c>
      <c r="D8" s="46" t="s">
        <v>98</v>
      </c>
      <c r="E8" s="46" t="s">
        <v>121</v>
      </c>
      <c r="F8" s="46" t="s">
        <v>72</v>
      </c>
      <c r="G8" s="47" t="s">
        <v>98</v>
      </c>
      <c r="H8" s="42" t="s">
        <v>115</v>
      </c>
    </row>
    <row r="9" spans="1:8" x14ac:dyDescent="0.3">
      <c r="A9" s="59" t="s">
        <v>116</v>
      </c>
      <c r="B9" s="60" t="s">
        <v>119</v>
      </c>
      <c r="C9" s="60" t="s">
        <v>98</v>
      </c>
      <c r="D9" s="60" t="s">
        <v>98</v>
      </c>
      <c r="E9" s="60" t="s">
        <v>122</v>
      </c>
      <c r="F9" s="60" t="s">
        <v>71</v>
      </c>
      <c r="G9" s="61" t="s">
        <v>114</v>
      </c>
      <c r="H9" s="54" t="s">
        <v>115</v>
      </c>
    </row>
  </sheetData>
  <pageMargins left="0.7" right="0.7" top="0.75" bottom="0.75" header="0.3" footer="0.3"/>
  <tableParts count="1">
    <tablePart r:id="rId1"/>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6"/>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Contents'!A39", "Return to TOC")</f>
        <v>Return to TOC</v>
      </c>
    </row>
    <row r="2" spans="1:8" x14ac:dyDescent="0.3">
      <c r="A2" s="42" t="s">
        <v>564</v>
      </c>
      <c r="B2" s="42" t="s">
        <v>117</v>
      </c>
      <c r="C2" s="42" t="s">
        <v>98</v>
      </c>
      <c r="D2" s="42" t="s">
        <v>98</v>
      </c>
      <c r="E2" s="42" t="s">
        <v>120</v>
      </c>
      <c r="F2" s="42" t="s">
        <v>72</v>
      </c>
      <c r="G2" s="42" t="s">
        <v>98</v>
      </c>
      <c r="H2" s="33" t="s">
        <v>115</v>
      </c>
    </row>
    <row r="3" spans="1:8" ht="28.8" x14ac:dyDescent="0.3">
      <c r="A3" s="42" t="s">
        <v>564</v>
      </c>
      <c r="B3" s="42" t="s">
        <v>87</v>
      </c>
      <c r="C3" s="42" t="s">
        <v>97</v>
      </c>
      <c r="D3" s="42" t="s">
        <v>98</v>
      </c>
      <c r="E3" s="42" t="s">
        <v>99</v>
      </c>
      <c r="F3" s="42" t="s">
        <v>72</v>
      </c>
      <c r="G3" s="42" t="s">
        <v>109</v>
      </c>
      <c r="H3" s="33" t="s">
        <v>115</v>
      </c>
    </row>
    <row r="4" spans="1:8" x14ac:dyDescent="0.3">
      <c r="A4" s="42" t="s">
        <v>564</v>
      </c>
      <c r="B4" s="42" t="s">
        <v>88</v>
      </c>
      <c r="C4" s="42" t="s">
        <v>97</v>
      </c>
      <c r="D4" s="42" t="s">
        <v>98</v>
      </c>
      <c r="E4" s="42" t="s">
        <v>100</v>
      </c>
      <c r="F4" s="42" t="s">
        <v>70</v>
      </c>
      <c r="G4" s="42" t="s">
        <v>98</v>
      </c>
      <c r="H4" s="33" t="s">
        <v>115</v>
      </c>
    </row>
    <row r="5" spans="1:8" ht="43.2" x14ac:dyDescent="0.3">
      <c r="A5" s="42" t="s">
        <v>564</v>
      </c>
      <c r="B5" s="42" t="s">
        <v>89</v>
      </c>
      <c r="C5" s="42" t="s">
        <v>97</v>
      </c>
      <c r="D5" s="42" t="s">
        <v>98</v>
      </c>
      <c r="E5" s="42" t="s">
        <v>101</v>
      </c>
      <c r="F5" s="42" t="s">
        <v>70</v>
      </c>
      <c r="G5" s="42" t="s">
        <v>98</v>
      </c>
      <c r="H5" s="33" t="s">
        <v>115</v>
      </c>
    </row>
    <row r="6" spans="1:8" ht="28.8" x14ac:dyDescent="0.3">
      <c r="A6" s="42" t="s">
        <v>564</v>
      </c>
      <c r="B6" s="42" t="s">
        <v>90</v>
      </c>
      <c r="C6" s="42" t="s">
        <v>97</v>
      </c>
      <c r="D6" s="42" t="s">
        <v>98</v>
      </c>
      <c r="E6" s="42" t="s">
        <v>102</v>
      </c>
      <c r="F6" s="42" t="s">
        <v>70</v>
      </c>
      <c r="G6" s="42" t="s">
        <v>110</v>
      </c>
      <c r="H6" s="33" t="s">
        <v>115</v>
      </c>
    </row>
    <row r="7" spans="1:8" ht="57.6" x14ac:dyDescent="0.3">
      <c r="A7" s="42" t="s">
        <v>564</v>
      </c>
      <c r="B7" s="42" t="s">
        <v>91</v>
      </c>
      <c r="C7" s="42" t="s">
        <v>97</v>
      </c>
      <c r="D7" s="42" t="s">
        <v>98</v>
      </c>
      <c r="E7" s="42" t="s">
        <v>103</v>
      </c>
      <c r="F7" s="42" t="s">
        <v>70</v>
      </c>
      <c r="G7" s="42" t="s">
        <v>111</v>
      </c>
      <c r="H7" s="33" t="s">
        <v>115</v>
      </c>
    </row>
    <row r="8" spans="1:8" ht="28.8" x14ac:dyDescent="0.3">
      <c r="A8" s="42" t="s">
        <v>564</v>
      </c>
      <c r="B8" s="42" t="s">
        <v>92</v>
      </c>
      <c r="C8" s="42" t="s">
        <v>97</v>
      </c>
      <c r="D8" s="42" t="s">
        <v>98</v>
      </c>
      <c r="E8" s="42" t="s">
        <v>104</v>
      </c>
      <c r="F8" s="42" t="s">
        <v>70</v>
      </c>
      <c r="G8" s="42" t="s">
        <v>112</v>
      </c>
      <c r="H8" s="33" t="s">
        <v>115</v>
      </c>
    </row>
    <row r="9" spans="1:8" ht="57.6" x14ac:dyDescent="0.3">
      <c r="A9" s="42" t="s">
        <v>564</v>
      </c>
      <c r="B9" s="42" t="s">
        <v>93</v>
      </c>
      <c r="C9" s="42" t="s">
        <v>97</v>
      </c>
      <c r="D9" s="42" t="s">
        <v>98</v>
      </c>
      <c r="E9" s="42" t="s">
        <v>105</v>
      </c>
      <c r="F9" s="42" t="s">
        <v>70</v>
      </c>
      <c r="G9" s="42" t="s">
        <v>113</v>
      </c>
      <c r="H9" s="33" t="s">
        <v>115</v>
      </c>
    </row>
    <row r="10" spans="1:8" x14ac:dyDescent="0.3">
      <c r="A10" s="42" t="s">
        <v>564</v>
      </c>
      <c r="B10" s="42" t="s">
        <v>565</v>
      </c>
      <c r="C10" s="42" t="s">
        <v>16</v>
      </c>
      <c r="D10" s="42" t="s">
        <v>141</v>
      </c>
      <c r="E10" s="42" t="s">
        <v>572</v>
      </c>
      <c r="F10" s="42" t="s">
        <v>72</v>
      </c>
      <c r="G10" s="42" t="s">
        <v>578</v>
      </c>
      <c r="H10" s="33" t="s">
        <v>115</v>
      </c>
    </row>
    <row r="11" spans="1:8" x14ac:dyDescent="0.3">
      <c r="A11" s="42" t="s">
        <v>564</v>
      </c>
      <c r="B11" s="42" t="s">
        <v>566</v>
      </c>
      <c r="C11" s="42" t="s">
        <v>16</v>
      </c>
      <c r="D11" s="42" t="s">
        <v>141</v>
      </c>
      <c r="E11" s="42" t="s">
        <v>573</v>
      </c>
      <c r="F11" s="42" t="s">
        <v>74</v>
      </c>
      <c r="G11" s="42" t="s">
        <v>135</v>
      </c>
      <c r="H11" s="33" t="s">
        <v>115</v>
      </c>
    </row>
    <row r="12" spans="1:8" x14ac:dyDescent="0.3">
      <c r="A12" s="42" t="s">
        <v>564</v>
      </c>
      <c r="B12" s="42" t="s">
        <v>567</v>
      </c>
      <c r="C12" s="42" t="s">
        <v>16</v>
      </c>
      <c r="D12" s="42" t="s">
        <v>141</v>
      </c>
      <c r="E12" s="42" t="s">
        <v>574</v>
      </c>
      <c r="F12" s="42" t="s">
        <v>72</v>
      </c>
      <c r="G12" s="42" t="s">
        <v>578</v>
      </c>
      <c r="H12" s="33" t="s">
        <v>115</v>
      </c>
    </row>
    <row r="13" spans="1:8" x14ac:dyDescent="0.3">
      <c r="A13" s="42" t="s">
        <v>564</v>
      </c>
      <c r="B13" s="42" t="s">
        <v>568</v>
      </c>
      <c r="C13" s="42" t="s">
        <v>16</v>
      </c>
      <c r="D13" s="42" t="s">
        <v>141</v>
      </c>
      <c r="E13" s="42" t="s">
        <v>575</v>
      </c>
      <c r="F13" s="42" t="s">
        <v>74</v>
      </c>
      <c r="G13" s="42" t="s">
        <v>135</v>
      </c>
      <c r="H13" s="33" t="s">
        <v>115</v>
      </c>
    </row>
    <row r="14" spans="1:8" x14ac:dyDescent="0.3">
      <c r="A14" s="42" t="s">
        <v>564</v>
      </c>
      <c r="B14" s="42" t="s">
        <v>569</v>
      </c>
      <c r="C14" s="42" t="s">
        <v>16</v>
      </c>
      <c r="D14" s="42" t="s">
        <v>142</v>
      </c>
      <c r="E14" s="42" t="s">
        <v>576</v>
      </c>
      <c r="F14" s="42" t="s">
        <v>74</v>
      </c>
      <c r="G14" s="42" t="s">
        <v>135</v>
      </c>
      <c r="H14" s="33" t="s">
        <v>115</v>
      </c>
    </row>
    <row r="15" spans="1:8" x14ac:dyDescent="0.3">
      <c r="A15" s="42" t="s">
        <v>564</v>
      </c>
      <c r="B15" s="42" t="s">
        <v>570</v>
      </c>
      <c r="C15" s="42" t="s">
        <v>16</v>
      </c>
      <c r="D15" s="42" t="s">
        <v>142</v>
      </c>
      <c r="E15" s="42" t="s">
        <v>577</v>
      </c>
      <c r="F15" s="42" t="s">
        <v>74</v>
      </c>
      <c r="G15" s="42" t="s">
        <v>135</v>
      </c>
      <c r="H15" s="33" t="s">
        <v>115</v>
      </c>
    </row>
    <row r="16" spans="1:8" ht="43.2" x14ac:dyDescent="0.3">
      <c r="A16" s="42" t="s">
        <v>564</v>
      </c>
      <c r="B16" s="42" t="s">
        <v>571</v>
      </c>
      <c r="C16" s="42" t="s">
        <v>16</v>
      </c>
      <c r="D16" s="42" t="s">
        <v>143</v>
      </c>
      <c r="E16" s="42" t="s">
        <v>147</v>
      </c>
      <c r="F16" s="42" t="s">
        <v>70</v>
      </c>
      <c r="G16" s="42" t="s">
        <v>98</v>
      </c>
      <c r="H16" t="s">
        <v>115</v>
      </c>
    </row>
  </sheetData>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7"/>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Contents'!A40", "Return to TOC")</f>
        <v>Return to TOC</v>
      </c>
    </row>
    <row r="2" spans="1:8" x14ac:dyDescent="0.3">
      <c r="A2" s="42" t="s">
        <v>579</v>
      </c>
      <c r="B2" s="42" t="s">
        <v>117</v>
      </c>
      <c r="C2" s="42" t="s">
        <v>98</v>
      </c>
      <c r="D2" s="42" t="s">
        <v>98</v>
      </c>
      <c r="E2" s="42" t="s">
        <v>120</v>
      </c>
      <c r="F2" s="42" t="s">
        <v>72</v>
      </c>
      <c r="G2" s="42" t="s">
        <v>98</v>
      </c>
      <c r="H2" s="34" t="s">
        <v>115</v>
      </c>
    </row>
    <row r="3" spans="1:8" ht="28.8" x14ac:dyDescent="0.3">
      <c r="A3" s="42" t="s">
        <v>579</v>
      </c>
      <c r="B3" s="42" t="s">
        <v>87</v>
      </c>
      <c r="C3" s="42" t="s">
        <v>97</v>
      </c>
      <c r="D3" s="42" t="s">
        <v>98</v>
      </c>
      <c r="E3" s="42" t="s">
        <v>99</v>
      </c>
      <c r="F3" s="42" t="s">
        <v>72</v>
      </c>
      <c r="G3" s="42" t="s">
        <v>109</v>
      </c>
      <c r="H3" s="34" t="s">
        <v>115</v>
      </c>
    </row>
    <row r="4" spans="1:8" x14ac:dyDescent="0.3">
      <c r="A4" s="42" t="s">
        <v>579</v>
      </c>
      <c r="B4" s="42" t="s">
        <v>88</v>
      </c>
      <c r="C4" s="42" t="s">
        <v>97</v>
      </c>
      <c r="D4" s="42" t="s">
        <v>98</v>
      </c>
      <c r="E4" s="42" t="s">
        <v>100</v>
      </c>
      <c r="F4" s="42" t="s">
        <v>70</v>
      </c>
      <c r="G4" s="42" t="s">
        <v>98</v>
      </c>
      <c r="H4" s="34" t="s">
        <v>115</v>
      </c>
    </row>
    <row r="5" spans="1:8" ht="43.2" x14ac:dyDescent="0.3">
      <c r="A5" s="42" t="s">
        <v>579</v>
      </c>
      <c r="B5" s="42" t="s">
        <v>89</v>
      </c>
      <c r="C5" s="42" t="s">
        <v>97</v>
      </c>
      <c r="D5" s="42" t="s">
        <v>98</v>
      </c>
      <c r="E5" s="42" t="s">
        <v>101</v>
      </c>
      <c r="F5" s="42" t="s">
        <v>70</v>
      </c>
      <c r="G5" s="42" t="s">
        <v>98</v>
      </c>
      <c r="H5" s="34" t="s">
        <v>115</v>
      </c>
    </row>
    <row r="6" spans="1:8" ht="28.8" x14ac:dyDescent="0.3">
      <c r="A6" s="42" t="s">
        <v>579</v>
      </c>
      <c r="B6" s="42" t="s">
        <v>90</v>
      </c>
      <c r="C6" s="42" t="s">
        <v>97</v>
      </c>
      <c r="D6" s="42" t="s">
        <v>98</v>
      </c>
      <c r="E6" s="42" t="s">
        <v>102</v>
      </c>
      <c r="F6" s="42" t="s">
        <v>70</v>
      </c>
      <c r="G6" s="42" t="s">
        <v>110</v>
      </c>
      <c r="H6" s="34" t="s">
        <v>115</v>
      </c>
    </row>
    <row r="7" spans="1:8" ht="57.6" x14ac:dyDescent="0.3">
      <c r="A7" s="42" t="s">
        <v>579</v>
      </c>
      <c r="B7" s="42" t="s">
        <v>91</v>
      </c>
      <c r="C7" s="42" t="s">
        <v>97</v>
      </c>
      <c r="D7" s="42" t="s">
        <v>98</v>
      </c>
      <c r="E7" s="42" t="s">
        <v>103</v>
      </c>
      <c r="F7" s="42" t="s">
        <v>70</v>
      </c>
      <c r="G7" s="42" t="s">
        <v>111</v>
      </c>
      <c r="H7" s="34" t="s">
        <v>115</v>
      </c>
    </row>
    <row r="8" spans="1:8" ht="28.8" x14ac:dyDescent="0.3">
      <c r="A8" s="42" t="s">
        <v>579</v>
      </c>
      <c r="B8" s="42" t="s">
        <v>92</v>
      </c>
      <c r="C8" s="42" t="s">
        <v>97</v>
      </c>
      <c r="D8" s="42" t="s">
        <v>98</v>
      </c>
      <c r="E8" s="42" t="s">
        <v>104</v>
      </c>
      <c r="F8" s="42" t="s">
        <v>70</v>
      </c>
      <c r="G8" s="42" t="s">
        <v>112</v>
      </c>
      <c r="H8" s="34" t="s">
        <v>115</v>
      </c>
    </row>
    <row r="9" spans="1:8" ht="57.6" x14ac:dyDescent="0.3">
      <c r="A9" s="42" t="s">
        <v>579</v>
      </c>
      <c r="B9" s="42" t="s">
        <v>93</v>
      </c>
      <c r="C9" s="42" t="s">
        <v>97</v>
      </c>
      <c r="D9" s="42" t="s">
        <v>98</v>
      </c>
      <c r="E9" s="42" t="s">
        <v>105</v>
      </c>
      <c r="F9" s="42" t="s">
        <v>70</v>
      </c>
      <c r="G9" s="42" t="s">
        <v>113</v>
      </c>
      <c r="H9" s="34" t="s">
        <v>115</v>
      </c>
    </row>
    <row r="10" spans="1:8" ht="28.8" x14ac:dyDescent="0.3">
      <c r="A10" s="42" t="s">
        <v>579</v>
      </c>
      <c r="B10" s="42" t="s">
        <v>580</v>
      </c>
      <c r="C10" s="42" t="s">
        <v>17</v>
      </c>
      <c r="D10" s="42" t="s">
        <v>189</v>
      </c>
      <c r="E10" s="42" t="s">
        <v>588</v>
      </c>
      <c r="F10" s="42" t="s">
        <v>72</v>
      </c>
      <c r="G10" s="42" t="s">
        <v>593</v>
      </c>
      <c r="H10" s="34" t="s">
        <v>115</v>
      </c>
    </row>
    <row r="11" spans="1:8" ht="28.8" x14ac:dyDescent="0.3">
      <c r="A11" s="42" t="s">
        <v>579</v>
      </c>
      <c r="B11" s="42" t="s">
        <v>581</v>
      </c>
      <c r="C11" s="42" t="s">
        <v>17</v>
      </c>
      <c r="D11" s="42" t="s">
        <v>189</v>
      </c>
      <c r="E11" s="42" t="s">
        <v>589</v>
      </c>
      <c r="F11" s="42" t="s">
        <v>72</v>
      </c>
      <c r="G11" s="42" t="s">
        <v>593</v>
      </c>
      <c r="H11" s="34" t="s">
        <v>115</v>
      </c>
    </row>
    <row r="12" spans="1:8" ht="28.8" x14ac:dyDescent="0.3">
      <c r="A12" s="42" t="s">
        <v>579</v>
      </c>
      <c r="B12" s="42" t="s">
        <v>582</v>
      </c>
      <c r="C12" s="42" t="s">
        <v>17</v>
      </c>
      <c r="D12" s="42" t="s">
        <v>189</v>
      </c>
      <c r="E12" s="42" t="s">
        <v>590</v>
      </c>
      <c r="F12" s="42" t="s">
        <v>72</v>
      </c>
      <c r="G12" s="42" t="s">
        <v>594</v>
      </c>
      <c r="H12" s="34" t="s">
        <v>115</v>
      </c>
    </row>
    <row r="13" spans="1:8" ht="28.8" x14ac:dyDescent="0.3">
      <c r="A13" s="42" t="s">
        <v>579</v>
      </c>
      <c r="B13" s="42" t="s">
        <v>583</v>
      </c>
      <c r="C13" s="42" t="s">
        <v>17</v>
      </c>
      <c r="D13" s="42" t="s">
        <v>189</v>
      </c>
      <c r="E13" s="42" t="s">
        <v>591</v>
      </c>
      <c r="F13" s="42" t="s">
        <v>72</v>
      </c>
      <c r="G13" s="42" t="s">
        <v>595</v>
      </c>
      <c r="H13" s="34" t="s">
        <v>115</v>
      </c>
    </row>
    <row r="14" spans="1:8" ht="28.8" x14ac:dyDescent="0.3">
      <c r="A14" s="42" t="s">
        <v>579</v>
      </c>
      <c r="B14" s="42" t="s">
        <v>584</v>
      </c>
      <c r="C14" s="42" t="s">
        <v>17</v>
      </c>
      <c r="D14" s="42" t="s">
        <v>189</v>
      </c>
      <c r="E14" s="42" t="s">
        <v>592</v>
      </c>
      <c r="F14" s="42" t="s">
        <v>72</v>
      </c>
      <c r="G14" s="42" t="s">
        <v>596</v>
      </c>
      <c r="H14" s="34" t="s">
        <v>115</v>
      </c>
    </row>
    <row r="15" spans="1:8" ht="28.8" x14ac:dyDescent="0.3">
      <c r="A15" s="42" t="s">
        <v>579</v>
      </c>
      <c r="B15" s="42" t="s">
        <v>585</v>
      </c>
      <c r="C15" s="42" t="s">
        <v>17</v>
      </c>
      <c r="D15" s="42" t="s">
        <v>189</v>
      </c>
      <c r="E15" s="42" t="s">
        <v>202</v>
      </c>
      <c r="F15" s="42" t="s">
        <v>70</v>
      </c>
      <c r="G15" s="42" t="s">
        <v>98</v>
      </c>
      <c r="H15" s="34" t="s">
        <v>115</v>
      </c>
    </row>
    <row r="16" spans="1:8" x14ac:dyDescent="0.3">
      <c r="A16" s="42" t="s">
        <v>579</v>
      </c>
      <c r="B16" s="42" t="s">
        <v>586</v>
      </c>
      <c r="C16" s="42" t="s">
        <v>17</v>
      </c>
      <c r="D16" s="42" t="s">
        <v>189</v>
      </c>
      <c r="E16" s="42" t="s">
        <v>146</v>
      </c>
      <c r="F16" s="42" t="s">
        <v>74</v>
      </c>
      <c r="G16" s="42" t="s">
        <v>135</v>
      </c>
      <c r="H16" s="34" t="s">
        <v>115</v>
      </c>
    </row>
    <row r="17" spans="1:8" ht="43.2" x14ac:dyDescent="0.3">
      <c r="A17" s="42" t="s">
        <v>579</v>
      </c>
      <c r="B17" s="42" t="s">
        <v>587</v>
      </c>
      <c r="C17" s="42" t="s">
        <v>17</v>
      </c>
      <c r="D17" s="42" t="s">
        <v>143</v>
      </c>
      <c r="E17" s="42" t="s">
        <v>147</v>
      </c>
      <c r="F17" s="42" t="s">
        <v>70</v>
      </c>
      <c r="G17" s="42" t="s">
        <v>98</v>
      </c>
      <c r="H17" t="s">
        <v>115</v>
      </c>
    </row>
  </sheetData>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6"/>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Contents'!A41", "Return to TOC")</f>
        <v>Return to TOC</v>
      </c>
    </row>
    <row r="2" spans="1:8" x14ac:dyDescent="0.3">
      <c r="A2" s="42" t="s">
        <v>597</v>
      </c>
      <c r="B2" s="42" t="s">
        <v>117</v>
      </c>
      <c r="C2" s="42" t="s">
        <v>98</v>
      </c>
      <c r="D2" s="42" t="s">
        <v>98</v>
      </c>
      <c r="E2" s="42" t="s">
        <v>120</v>
      </c>
      <c r="F2" s="42" t="s">
        <v>72</v>
      </c>
      <c r="G2" s="42" t="s">
        <v>98</v>
      </c>
      <c r="H2" s="35" t="s">
        <v>115</v>
      </c>
    </row>
    <row r="3" spans="1:8" ht="28.8" x14ac:dyDescent="0.3">
      <c r="A3" s="42" t="s">
        <v>597</v>
      </c>
      <c r="B3" s="42" t="s">
        <v>87</v>
      </c>
      <c r="C3" s="42" t="s">
        <v>97</v>
      </c>
      <c r="D3" s="42" t="s">
        <v>98</v>
      </c>
      <c r="E3" s="42" t="s">
        <v>99</v>
      </c>
      <c r="F3" s="42" t="s">
        <v>72</v>
      </c>
      <c r="G3" s="42" t="s">
        <v>109</v>
      </c>
      <c r="H3" s="35" t="s">
        <v>115</v>
      </c>
    </row>
    <row r="4" spans="1:8" x14ac:dyDescent="0.3">
      <c r="A4" s="42" t="s">
        <v>597</v>
      </c>
      <c r="B4" s="42" t="s">
        <v>88</v>
      </c>
      <c r="C4" s="42" t="s">
        <v>97</v>
      </c>
      <c r="D4" s="42" t="s">
        <v>98</v>
      </c>
      <c r="E4" s="42" t="s">
        <v>100</v>
      </c>
      <c r="F4" s="42" t="s">
        <v>70</v>
      </c>
      <c r="G4" s="42" t="s">
        <v>98</v>
      </c>
      <c r="H4" s="35" t="s">
        <v>115</v>
      </c>
    </row>
    <row r="5" spans="1:8" ht="43.2" x14ac:dyDescent="0.3">
      <c r="A5" s="42" t="s">
        <v>597</v>
      </c>
      <c r="B5" s="42" t="s">
        <v>89</v>
      </c>
      <c r="C5" s="42" t="s">
        <v>97</v>
      </c>
      <c r="D5" s="42" t="s">
        <v>98</v>
      </c>
      <c r="E5" s="42" t="s">
        <v>101</v>
      </c>
      <c r="F5" s="42" t="s">
        <v>70</v>
      </c>
      <c r="G5" s="42" t="s">
        <v>98</v>
      </c>
      <c r="H5" s="35" t="s">
        <v>115</v>
      </c>
    </row>
    <row r="6" spans="1:8" ht="28.8" x14ac:dyDescent="0.3">
      <c r="A6" s="42" t="s">
        <v>597</v>
      </c>
      <c r="B6" s="42" t="s">
        <v>90</v>
      </c>
      <c r="C6" s="42" t="s">
        <v>97</v>
      </c>
      <c r="D6" s="42" t="s">
        <v>98</v>
      </c>
      <c r="E6" s="42" t="s">
        <v>102</v>
      </c>
      <c r="F6" s="42" t="s">
        <v>70</v>
      </c>
      <c r="G6" s="42" t="s">
        <v>110</v>
      </c>
      <c r="H6" s="35" t="s">
        <v>115</v>
      </c>
    </row>
    <row r="7" spans="1:8" ht="57.6" x14ac:dyDescent="0.3">
      <c r="A7" s="42" t="s">
        <v>597</v>
      </c>
      <c r="B7" s="42" t="s">
        <v>91</v>
      </c>
      <c r="C7" s="42" t="s">
        <v>97</v>
      </c>
      <c r="D7" s="42" t="s">
        <v>98</v>
      </c>
      <c r="E7" s="42" t="s">
        <v>103</v>
      </c>
      <c r="F7" s="42" t="s">
        <v>70</v>
      </c>
      <c r="G7" s="42" t="s">
        <v>111</v>
      </c>
      <c r="H7" s="35" t="s">
        <v>115</v>
      </c>
    </row>
    <row r="8" spans="1:8" ht="28.8" x14ac:dyDescent="0.3">
      <c r="A8" s="42" t="s">
        <v>597</v>
      </c>
      <c r="B8" s="42" t="s">
        <v>92</v>
      </c>
      <c r="C8" s="42" t="s">
        <v>97</v>
      </c>
      <c r="D8" s="42" t="s">
        <v>98</v>
      </c>
      <c r="E8" s="42" t="s">
        <v>104</v>
      </c>
      <c r="F8" s="42" t="s">
        <v>70</v>
      </c>
      <c r="G8" s="42" t="s">
        <v>112</v>
      </c>
      <c r="H8" s="35" t="s">
        <v>115</v>
      </c>
    </row>
    <row r="9" spans="1:8" ht="57.6" x14ac:dyDescent="0.3">
      <c r="A9" s="42" t="s">
        <v>597</v>
      </c>
      <c r="B9" s="42" t="s">
        <v>93</v>
      </c>
      <c r="C9" s="42" t="s">
        <v>97</v>
      </c>
      <c r="D9" s="42" t="s">
        <v>98</v>
      </c>
      <c r="E9" s="42" t="s">
        <v>105</v>
      </c>
      <c r="F9" s="42" t="s">
        <v>70</v>
      </c>
      <c r="G9" s="42" t="s">
        <v>113</v>
      </c>
      <c r="H9" s="35" t="s">
        <v>115</v>
      </c>
    </row>
    <row r="10" spans="1:8" ht="57.6" x14ac:dyDescent="0.3">
      <c r="A10" s="42" t="s">
        <v>597</v>
      </c>
      <c r="B10" s="42" t="s">
        <v>598</v>
      </c>
      <c r="C10" s="42" t="s">
        <v>17</v>
      </c>
      <c r="D10" s="42" t="s">
        <v>141</v>
      </c>
      <c r="E10" s="42" t="s">
        <v>605</v>
      </c>
      <c r="F10" s="42" t="s">
        <v>70</v>
      </c>
      <c r="G10" s="42" t="s">
        <v>612</v>
      </c>
      <c r="H10" s="35" t="s">
        <v>115</v>
      </c>
    </row>
    <row r="11" spans="1:8" x14ac:dyDescent="0.3">
      <c r="A11" s="42" t="s">
        <v>597</v>
      </c>
      <c r="B11" s="42" t="s">
        <v>599</v>
      </c>
      <c r="C11" s="42" t="s">
        <v>17</v>
      </c>
      <c r="D11" s="42" t="s">
        <v>141</v>
      </c>
      <c r="E11" s="42" t="s">
        <v>606</v>
      </c>
      <c r="F11" s="42" t="s">
        <v>72</v>
      </c>
      <c r="G11" s="42" t="s">
        <v>596</v>
      </c>
      <c r="H11" s="35" t="s">
        <v>115</v>
      </c>
    </row>
    <row r="12" spans="1:8" ht="28.8" x14ac:dyDescent="0.3">
      <c r="A12" s="42" t="s">
        <v>597</v>
      </c>
      <c r="B12" s="42" t="s">
        <v>600</v>
      </c>
      <c r="C12" s="42" t="s">
        <v>17</v>
      </c>
      <c r="D12" s="42" t="s">
        <v>141</v>
      </c>
      <c r="E12" s="42" t="s">
        <v>607</v>
      </c>
      <c r="F12" s="42" t="s">
        <v>72</v>
      </c>
      <c r="G12" s="42" t="s">
        <v>596</v>
      </c>
      <c r="H12" s="35" t="s">
        <v>115</v>
      </c>
    </row>
    <row r="13" spans="1:8" x14ac:dyDescent="0.3">
      <c r="A13" s="42" t="s">
        <v>597</v>
      </c>
      <c r="B13" s="42" t="s">
        <v>601</v>
      </c>
      <c r="C13" s="42" t="s">
        <v>17</v>
      </c>
      <c r="D13" s="42" t="s">
        <v>141</v>
      </c>
      <c r="E13" s="42" t="s">
        <v>608</v>
      </c>
      <c r="F13" s="42" t="s">
        <v>74</v>
      </c>
      <c r="G13" s="42" t="s">
        <v>135</v>
      </c>
      <c r="H13" s="35" t="s">
        <v>115</v>
      </c>
    </row>
    <row r="14" spans="1:8" ht="57.6" x14ac:dyDescent="0.3">
      <c r="A14" s="42" t="s">
        <v>597</v>
      </c>
      <c r="B14" s="42" t="s">
        <v>602</v>
      </c>
      <c r="C14" s="42" t="s">
        <v>17</v>
      </c>
      <c r="D14" s="42" t="s">
        <v>142</v>
      </c>
      <c r="E14" s="42" t="s">
        <v>609</v>
      </c>
      <c r="F14" s="42" t="s">
        <v>70</v>
      </c>
      <c r="G14" s="42" t="s">
        <v>612</v>
      </c>
      <c r="H14" s="35" t="s">
        <v>115</v>
      </c>
    </row>
    <row r="15" spans="1:8" ht="28.8" x14ac:dyDescent="0.3">
      <c r="A15" s="42" t="s">
        <v>597</v>
      </c>
      <c r="B15" s="42" t="s">
        <v>603</v>
      </c>
      <c r="C15" s="42" t="s">
        <v>17</v>
      </c>
      <c r="D15" s="42" t="s">
        <v>142</v>
      </c>
      <c r="E15" s="42" t="s">
        <v>610</v>
      </c>
      <c r="F15" s="42" t="s">
        <v>72</v>
      </c>
      <c r="G15" s="42" t="s">
        <v>596</v>
      </c>
      <c r="H15" s="35" t="s">
        <v>115</v>
      </c>
    </row>
    <row r="16" spans="1:8" x14ac:dyDescent="0.3">
      <c r="A16" s="42" t="s">
        <v>597</v>
      </c>
      <c r="B16" s="42" t="s">
        <v>604</v>
      </c>
      <c r="C16" s="42" t="s">
        <v>17</v>
      </c>
      <c r="D16" s="42" t="s">
        <v>142</v>
      </c>
      <c r="E16" s="42" t="s">
        <v>611</v>
      </c>
      <c r="F16" s="42" t="s">
        <v>74</v>
      </c>
      <c r="G16" s="42" t="s">
        <v>135</v>
      </c>
      <c r="H16" t="s">
        <v>115</v>
      </c>
    </row>
  </sheetData>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2"/>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Contents'!A42", "Return to TOC")</f>
        <v>Return to TOC</v>
      </c>
    </row>
    <row r="2" spans="1:8" x14ac:dyDescent="0.3">
      <c r="A2" s="42" t="s">
        <v>613</v>
      </c>
      <c r="B2" s="42" t="s">
        <v>117</v>
      </c>
      <c r="C2" s="42" t="s">
        <v>98</v>
      </c>
      <c r="D2" s="42" t="s">
        <v>98</v>
      </c>
      <c r="E2" s="42" t="s">
        <v>120</v>
      </c>
      <c r="F2" s="42" t="s">
        <v>72</v>
      </c>
      <c r="G2" s="42" t="s">
        <v>98</v>
      </c>
      <c r="H2" s="36" t="s">
        <v>115</v>
      </c>
    </row>
    <row r="3" spans="1:8" ht="28.8" x14ac:dyDescent="0.3">
      <c r="A3" s="42" t="s">
        <v>613</v>
      </c>
      <c r="B3" s="42" t="s">
        <v>87</v>
      </c>
      <c r="C3" s="42" t="s">
        <v>97</v>
      </c>
      <c r="D3" s="42" t="s">
        <v>98</v>
      </c>
      <c r="E3" s="42" t="s">
        <v>99</v>
      </c>
      <c r="F3" s="42" t="s">
        <v>72</v>
      </c>
      <c r="G3" s="42" t="s">
        <v>109</v>
      </c>
      <c r="H3" s="36" t="s">
        <v>115</v>
      </c>
    </row>
    <row r="4" spans="1:8" x14ac:dyDescent="0.3">
      <c r="A4" s="42" t="s">
        <v>613</v>
      </c>
      <c r="B4" s="42" t="s">
        <v>88</v>
      </c>
      <c r="C4" s="42" t="s">
        <v>97</v>
      </c>
      <c r="D4" s="42" t="s">
        <v>98</v>
      </c>
      <c r="E4" s="42" t="s">
        <v>100</v>
      </c>
      <c r="F4" s="42" t="s">
        <v>70</v>
      </c>
      <c r="G4" s="42" t="s">
        <v>98</v>
      </c>
      <c r="H4" s="36" t="s">
        <v>115</v>
      </c>
    </row>
    <row r="5" spans="1:8" ht="43.2" x14ac:dyDescent="0.3">
      <c r="A5" s="42" t="s">
        <v>613</v>
      </c>
      <c r="B5" s="42" t="s">
        <v>89</v>
      </c>
      <c r="C5" s="42" t="s">
        <v>97</v>
      </c>
      <c r="D5" s="42" t="s">
        <v>98</v>
      </c>
      <c r="E5" s="42" t="s">
        <v>101</v>
      </c>
      <c r="F5" s="42" t="s">
        <v>70</v>
      </c>
      <c r="G5" s="42" t="s">
        <v>98</v>
      </c>
      <c r="H5" s="36" t="s">
        <v>115</v>
      </c>
    </row>
    <row r="6" spans="1:8" ht="28.8" x14ac:dyDescent="0.3">
      <c r="A6" s="42" t="s">
        <v>613</v>
      </c>
      <c r="B6" s="42" t="s">
        <v>90</v>
      </c>
      <c r="C6" s="42" t="s">
        <v>97</v>
      </c>
      <c r="D6" s="42" t="s">
        <v>98</v>
      </c>
      <c r="E6" s="42" t="s">
        <v>102</v>
      </c>
      <c r="F6" s="42" t="s">
        <v>70</v>
      </c>
      <c r="G6" s="42" t="s">
        <v>110</v>
      </c>
      <c r="H6" s="36" t="s">
        <v>115</v>
      </c>
    </row>
    <row r="7" spans="1:8" ht="57.6" x14ac:dyDescent="0.3">
      <c r="A7" s="42" t="s">
        <v>613</v>
      </c>
      <c r="B7" s="42" t="s">
        <v>91</v>
      </c>
      <c r="C7" s="42" t="s">
        <v>97</v>
      </c>
      <c r="D7" s="42" t="s">
        <v>98</v>
      </c>
      <c r="E7" s="42" t="s">
        <v>103</v>
      </c>
      <c r="F7" s="42" t="s">
        <v>70</v>
      </c>
      <c r="G7" s="42" t="s">
        <v>111</v>
      </c>
      <c r="H7" s="36" t="s">
        <v>115</v>
      </c>
    </row>
    <row r="8" spans="1:8" ht="28.8" x14ac:dyDescent="0.3">
      <c r="A8" s="42" t="s">
        <v>613</v>
      </c>
      <c r="B8" s="42" t="s">
        <v>92</v>
      </c>
      <c r="C8" s="42" t="s">
        <v>97</v>
      </c>
      <c r="D8" s="42" t="s">
        <v>98</v>
      </c>
      <c r="E8" s="42" t="s">
        <v>104</v>
      </c>
      <c r="F8" s="42" t="s">
        <v>70</v>
      </c>
      <c r="G8" s="42" t="s">
        <v>112</v>
      </c>
      <c r="H8" s="36" t="s">
        <v>115</v>
      </c>
    </row>
    <row r="9" spans="1:8" ht="57.6" x14ac:dyDescent="0.3">
      <c r="A9" s="42" t="s">
        <v>613</v>
      </c>
      <c r="B9" s="42" t="s">
        <v>93</v>
      </c>
      <c r="C9" s="42" t="s">
        <v>97</v>
      </c>
      <c r="D9" s="42" t="s">
        <v>98</v>
      </c>
      <c r="E9" s="42" t="s">
        <v>105</v>
      </c>
      <c r="F9" s="42" t="s">
        <v>70</v>
      </c>
      <c r="G9" s="42" t="s">
        <v>113</v>
      </c>
      <c r="H9" s="36" t="s">
        <v>115</v>
      </c>
    </row>
    <row r="10" spans="1:8" x14ac:dyDescent="0.3">
      <c r="A10" s="42" t="s">
        <v>613</v>
      </c>
      <c r="B10" s="42" t="s">
        <v>614</v>
      </c>
      <c r="C10" s="42" t="s">
        <v>18</v>
      </c>
      <c r="D10" s="42" t="s">
        <v>142</v>
      </c>
      <c r="E10" s="42" t="s">
        <v>205</v>
      </c>
      <c r="F10" s="42" t="s">
        <v>70</v>
      </c>
      <c r="G10" s="42" t="s">
        <v>98</v>
      </c>
      <c r="H10" s="36" t="s">
        <v>115</v>
      </c>
    </row>
    <row r="11" spans="1:8" ht="43.2" x14ac:dyDescent="0.3">
      <c r="A11" s="42" t="s">
        <v>613</v>
      </c>
      <c r="B11" s="42" t="s">
        <v>615</v>
      </c>
      <c r="C11" s="42" t="s">
        <v>18</v>
      </c>
      <c r="D11" s="42" t="s">
        <v>142</v>
      </c>
      <c r="E11" s="42" t="s">
        <v>289</v>
      </c>
      <c r="F11" s="42" t="s">
        <v>70</v>
      </c>
      <c r="G11" s="42" t="s">
        <v>173</v>
      </c>
      <c r="H11" s="36" t="s">
        <v>115</v>
      </c>
    </row>
    <row r="12" spans="1:8" x14ac:dyDescent="0.3">
      <c r="A12" s="42" t="s">
        <v>613</v>
      </c>
      <c r="B12" s="42" t="s">
        <v>616</v>
      </c>
      <c r="C12" s="42" t="s">
        <v>18</v>
      </c>
      <c r="D12" s="42" t="s">
        <v>142</v>
      </c>
      <c r="E12" s="42" t="s">
        <v>290</v>
      </c>
      <c r="F12" s="42" t="s">
        <v>70</v>
      </c>
      <c r="G12" s="42" t="s">
        <v>98</v>
      </c>
      <c r="H12" t="s">
        <v>115</v>
      </c>
    </row>
  </sheetData>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4"/>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Contents'!A43", "Return to TOC")</f>
        <v>Return to TOC</v>
      </c>
    </row>
    <row r="2" spans="1:8" x14ac:dyDescent="0.3">
      <c r="A2" s="42" t="s">
        <v>617</v>
      </c>
      <c r="B2" s="42" t="s">
        <v>117</v>
      </c>
      <c r="C2" s="42" t="s">
        <v>98</v>
      </c>
      <c r="D2" s="42" t="s">
        <v>98</v>
      </c>
      <c r="E2" s="42" t="s">
        <v>120</v>
      </c>
      <c r="F2" s="42" t="s">
        <v>72</v>
      </c>
      <c r="G2" s="42" t="s">
        <v>98</v>
      </c>
      <c r="H2" s="37" t="s">
        <v>115</v>
      </c>
    </row>
    <row r="3" spans="1:8" ht="28.8" x14ac:dyDescent="0.3">
      <c r="A3" s="42" t="s">
        <v>617</v>
      </c>
      <c r="B3" s="42" t="s">
        <v>87</v>
      </c>
      <c r="C3" s="42" t="s">
        <v>97</v>
      </c>
      <c r="D3" s="42" t="s">
        <v>98</v>
      </c>
      <c r="E3" s="42" t="s">
        <v>99</v>
      </c>
      <c r="F3" s="42" t="s">
        <v>72</v>
      </c>
      <c r="G3" s="42" t="s">
        <v>109</v>
      </c>
      <c r="H3" s="37" t="s">
        <v>115</v>
      </c>
    </row>
    <row r="4" spans="1:8" x14ac:dyDescent="0.3">
      <c r="A4" s="42" t="s">
        <v>617</v>
      </c>
      <c r="B4" s="42" t="s">
        <v>88</v>
      </c>
      <c r="C4" s="42" t="s">
        <v>97</v>
      </c>
      <c r="D4" s="42" t="s">
        <v>98</v>
      </c>
      <c r="E4" s="42" t="s">
        <v>100</v>
      </c>
      <c r="F4" s="42" t="s">
        <v>70</v>
      </c>
      <c r="G4" s="42" t="s">
        <v>98</v>
      </c>
      <c r="H4" s="37" t="s">
        <v>115</v>
      </c>
    </row>
    <row r="5" spans="1:8" ht="43.2" x14ac:dyDescent="0.3">
      <c r="A5" s="42" t="s">
        <v>617</v>
      </c>
      <c r="B5" s="42" t="s">
        <v>89</v>
      </c>
      <c r="C5" s="42" t="s">
        <v>97</v>
      </c>
      <c r="D5" s="42" t="s">
        <v>98</v>
      </c>
      <c r="E5" s="42" t="s">
        <v>101</v>
      </c>
      <c r="F5" s="42" t="s">
        <v>70</v>
      </c>
      <c r="G5" s="42" t="s">
        <v>98</v>
      </c>
      <c r="H5" s="37" t="s">
        <v>115</v>
      </c>
    </row>
    <row r="6" spans="1:8" ht="28.8" x14ac:dyDescent="0.3">
      <c r="A6" s="42" t="s">
        <v>617</v>
      </c>
      <c r="B6" s="42" t="s">
        <v>90</v>
      </c>
      <c r="C6" s="42" t="s">
        <v>97</v>
      </c>
      <c r="D6" s="42" t="s">
        <v>98</v>
      </c>
      <c r="E6" s="42" t="s">
        <v>102</v>
      </c>
      <c r="F6" s="42" t="s">
        <v>70</v>
      </c>
      <c r="G6" s="42" t="s">
        <v>110</v>
      </c>
      <c r="H6" s="37" t="s">
        <v>115</v>
      </c>
    </row>
    <row r="7" spans="1:8" ht="57.6" x14ac:dyDescent="0.3">
      <c r="A7" s="42" t="s">
        <v>617</v>
      </c>
      <c r="B7" s="42" t="s">
        <v>91</v>
      </c>
      <c r="C7" s="42" t="s">
        <v>97</v>
      </c>
      <c r="D7" s="42" t="s">
        <v>98</v>
      </c>
      <c r="E7" s="42" t="s">
        <v>103</v>
      </c>
      <c r="F7" s="42" t="s">
        <v>70</v>
      </c>
      <c r="G7" s="42" t="s">
        <v>111</v>
      </c>
      <c r="H7" s="37" t="s">
        <v>115</v>
      </c>
    </row>
    <row r="8" spans="1:8" ht="28.8" x14ac:dyDescent="0.3">
      <c r="A8" s="42" t="s">
        <v>617</v>
      </c>
      <c r="B8" s="42" t="s">
        <v>92</v>
      </c>
      <c r="C8" s="42" t="s">
        <v>97</v>
      </c>
      <c r="D8" s="42" t="s">
        <v>98</v>
      </c>
      <c r="E8" s="42" t="s">
        <v>104</v>
      </c>
      <c r="F8" s="42" t="s">
        <v>70</v>
      </c>
      <c r="G8" s="42" t="s">
        <v>112</v>
      </c>
      <c r="H8" s="37" t="s">
        <v>115</v>
      </c>
    </row>
    <row r="9" spans="1:8" ht="57.6" x14ac:dyDescent="0.3">
      <c r="A9" s="42" t="s">
        <v>617</v>
      </c>
      <c r="B9" s="42" t="s">
        <v>93</v>
      </c>
      <c r="C9" s="42" t="s">
        <v>97</v>
      </c>
      <c r="D9" s="42" t="s">
        <v>98</v>
      </c>
      <c r="E9" s="42" t="s">
        <v>105</v>
      </c>
      <c r="F9" s="42" t="s">
        <v>70</v>
      </c>
      <c r="G9" s="42" t="s">
        <v>113</v>
      </c>
      <c r="H9" s="37" t="s">
        <v>115</v>
      </c>
    </row>
    <row r="10" spans="1:8" x14ac:dyDescent="0.3">
      <c r="A10" s="42" t="s">
        <v>617</v>
      </c>
      <c r="B10" s="42" t="s">
        <v>618</v>
      </c>
      <c r="C10" s="42" t="s">
        <v>18</v>
      </c>
      <c r="D10" s="42" t="s">
        <v>141</v>
      </c>
      <c r="E10" s="42" t="s">
        <v>623</v>
      </c>
      <c r="F10" s="42" t="s">
        <v>72</v>
      </c>
      <c r="G10" s="42" t="s">
        <v>625</v>
      </c>
      <c r="H10" s="37" t="s">
        <v>115</v>
      </c>
    </row>
    <row r="11" spans="1:8" x14ac:dyDescent="0.3">
      <c r="A11" s="42" t="s">
        <v>617</v>
      </c>
      <c r="B11" s="42" t="s">
        <v>619</v>
      </c>
      <c r="C11" s="42" t="s">
        <v>18</v>
      </c>
      <c r="D11" s="42" t="s">
        <v>141</v>
      </c>
      <c r="E11" s="42" t="s">
        <v>624</v>
      </c>
      <c r="F11" s="42" t="s">
        <v>72</v>
      </c>
      <c r="G11" s="42" t="s">
        <v>171</v>
      </c>
      <c r="H11" s="37" t="s">
        <v>115</v>
      </c>
    </row>
    <row r="12" spans="1:8" x14ac:dyDescent="0.3">
      <c r="A12" s="42" t="s">
        <v>617</v>
      </c>
      <c r="B12" s="42" t="s">
        <v>620</v>
      </c>
      <c r="C12" s="42" t="s">
        <v>18</v>
      </c>
      <c r="D12" s="42" t="s">
        <v>141</v>
      </c>
      <c r="E12" s="42" t="s">
        <v>145</v>
      </c>
      <c r="F12" s="42" t="s">
        <v>74</v>
      </c>
      <c r="G12" s="42" t="s">
        <v>135</v>
      </c>
      <c r="H12" s="37" t="s">
        <v>115</v>
      </c>
    </row>
    <row r="13" spans="1:8" x14ac:dyDescent="0.3">
      <c r="A13" s="42" t="s">
        <v>617</v>
      </c>
      <c r="B13" s="42" t="s">
        <v>621</v>
      </c>
      <c r="C13" s="42" t="s">
        <v>18</v>
      </c>
      <c r="D13" s="42" t="s">
        <v>142</v>
      </c>
      <c r="E13" s="42" t="s">
        <v>146</v>
      </c>
      <c r="F13" s="42" t="s">
        <v>74</v>
      </c>
      <c r="G13" s="42" t="s">
        <v>135</v>
      </c>
      <c r="H13" s="37" t="s">
        <v>115</v>
      </c>
    </row>
    <row r="14" spans="1:8" ht="43.2" x14ac:dyDescent="0.3">
      <c r="A14" s="42" t="s">
        <v>617</v>
      </c>
      <c r="B14" s="42" t="s">
        <v>622</v>
      </c>
      <c r="C14" s="42" t="s">
        <v>18</v>
      </c>
      <c r="D14" s="42" t="s">
        <v>143</v>
      </c>
      <c r="E14" s="42" t="s">
        <v>147</v>
      </c>
      <c r="F14" s="42" t="s">
        <v>70</v>
      </c>
      <c r="G14" s="42" t="s">
        <v>98</v>
      </c>
      <c r="H14" t="s">
        <v>115</v>
      </c>
    </row>
  </sheetData>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2"/>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Contents'!A44", "Return to TOC")</f>
        <v>Return to TOC</v>
      </c>
    </row>
    <row r="2" spans="1:8" x14ac:dyDescent="0.3">
      <c r="A2" s="42" t="s">
        <v>626</v>
      </c>
      <c r="B2" s="42" t="s">
        <v>117</v>
      </c>
      <c r="C2" s="42" t="s">
        <v>98</v>
      </c>
      <c r="D2" s="42" t="s">
        <v>98</v>
      </c>
      <c r="E2" s="42" t="s">
        <v>120</v>
      </c>
      <c r="F2" s="42" t="s">
        <v>72</v>
      </c>
      <c r="G2" s="42" t="s">
        <v>98</v>
      </c>
      <c r="H2" s="38" t="s">
        <v>115</v>
      </c>
    </row>
    <row r="3" spans="1:8" ht="28.8" x14ac:dyDescent="0.3">
      <c r="A3" s="42" t="s">
        <v>626</v>
      </c>
      <c r="B3" s="42" t="s">
        <v>87</v>
      </c>
      <c r="C3" s="42" t="s">
        <v>97</v>
      </c>
      <c r="D3" s="42" t="s">
        <v>98</v>
      </c>
      <c r="E3" s="42" t="s">
        <v>99</v>
      </c>
      <c r="F3" s="42" t="s">
        <v>72</v>
      </c>
      <c r="G3" s="42" t="s">
        <v>109</v>
      </c>
      <c r="H3" s="38" t="s">
        <v>115</v>
      </c>
    </row>
    <row r="4" spans="1:8" x14ac:dyDescent="0.3">
      <c r="A4" s="42" t="s">
        <v>626</v>
      </c>
      <c r="B4" s="42" t="s">
        <v>88</v>
      </c>
      <c r="C4" s="42" t="s">
        <v>97</v>
      </c>
      <c r="D4" s="42" t="s">
        <v>98</v>
      </c>
      <c r="E4" s="42" t="s">
        <v>100</v>
      </c>
      <c r="F4" s="42" t="s">
        <v>70</v>
      </c>
      <c r="G4" s="42" t="s">
        <v>98</v>
      </c>
      <c r="H4" s="38" t="s">
        <v>115</v>
      </c>
    </row>
    <row r="5" spans="1:8" ht="43.2" x14ac:dyDescent="0.3">
      <c r="A5" s="42" t="s">
        <v>626</v>
      </c>
      <c r="B5" s="42" t="s">
        <v>89</v>
      </c>
      <c r="C5" s="42" t="s">
        <v>97</v>
      </c>
      <c r="D5" s="42" t="s">
        <v>98</v>
      </c>
      <c r="E5" s="42" t="s">
        <v>101</v>
      </c>
      <c r="F5" s="42" t="s">
        <v>70</v>
      </c>
      <c r="G5" s="42" t="s">
        <v>98</v>
      </c>
      <c r="H5" s="38" t="s">
        <v>115</v>
      </c>
    </row>
    <row r="6" spans="1:8" ht="28.8" x14ac:dyDescent="0.3">
      <c r="A6" s="42" t="s">
        <v>626</v>
      </c>
      <c r="B6" s="42" t="s">
        <v>90</v>
      </c>
      <c r="C6" s="42" t="s">
        <v>97</v>
      </c>
      <c r="D6" s="42" t="s">
        <v>98</v>
      </c>
      <c r="E6" s="42" t="s">
        <v>102</v>
      </c>
      <c r="F6" s="42" t="s">
        <v>70</v>
      </c>
      <c r="G6" s="42" t="s">
        <v>110</v>
      </c>
      <c r="H6" s="38" t="s">
        <v>115</v>
      </c>
    </row>
    <row r="7" spans="1:8" ht="57.6" x14ac:dyDescent="0.3">
      <c r="A7" s="42" t="s">
        <v>626</v>
      </c>
      <c r="B7" s="42" t="s">
        <v>91</v>
      </c>
      <c r="C7" s="42" t="s">
        <v>97</v>
      </c>
      <c r="D7" s="42" t="s">
        <v>98</v>
      </c>
      <c r="E7" s="42" t="s">
        <v>103</v>
      </c>
      <c r="F7" s="42" t="s">
        <v>70</v>
      </c>
      <c r="G7" s="42" t="s">
        <v>111</v>
      </c>
      <c r="H7" s="38" t="s">
        <v>115</v>
      </c>
    </row>
    <row r="8" spans="1:8" ht="28.8" x14ac:dyDescent="0.3">
      <c r="A8" s="42" t="s">
        <v>626</v>
      </c>
      <c r="B8" s="42" t="s">
        <v>92</v>
      </c>
      <c r="C8" s="42" t="s">
        <v>97</v>
      </c>
      <c r="D8" s="42" t="s">
        <v>98</v>
      </c>
      <c r="E8" s="42" t="s">
        <v>104</v>
      </c>
      <c r="F8" s="42" t="s">
        <v>70</v>
      </c>
      <c r="G8" s="42" t="s">
        <v>112</v>
      </c>
      <c r="H8" s="38" t="s">
        <v>115</v>
      </c>
    </row>
    <row r="9" spans="1:8" ht="57.6" x14ac:dyDescent="0.3">
      <c r="A9" s="42" t="s">
        <v>626</v>
      </c>
      <c r="B9" s="42" t="s">
        <v>93</v>
      </c>
      <c r="C9" s="42" t="s">
        <v>97</v>
      </c>
      <c r="D9" s="42" t="s">
        <v>98</v>
      </c>
      <c r="E9" s="42" t="s">
        <v>105</v>
      </c>
      <c r="F9" s="42" t="s">
        <v>70</v>
      </c>
      <c r="G9" s="42" t="s">
        <v>113</v>
      </c>
      <c r="H9" s="38" t="s">
        <v>115</v>
      </c>
    </row>
    <row r="10" spans="1:8" x14ac:dyDescent="0.3">
      <c r="A10" s="42" t="s">
        <v>626</v>
      </c>
      <c r="B10" s="42" t="s">
        <v>627</v>
      </c>
      <c r="C10" s="42" t="s">
        <v>19</v>
      </c>
      <c r="D10" s="42" t="s">
        <v>189</v>
      </c>
      <c r="E10" s="42" t="s">
        <v>205</v>
      </c>
      <c r="F10" s="42" t="s">
        <v>70</v>
      </c>
      <c r="G10" s="42" t="s">
        <v>98</v>
      </c>
      <c r="H10" s="38" t="s">
        <v>115</v>
      </c>
    </row>
    <row r="11" spans="1:8" ht="43.2" x14ac:dyDescent="0.3">
      <c r="A11" s="42" t="s">
        <v>626</v>
      </c>
      <c r="B11" s="42" t="s">
        <v>628</v>
      </c>
      <c r="C11" s="42" t="s">
        <v>19</v>
      </c>
      <c r="D11" s="42" t="s">
        <v>189</v>
      </c>
      <c r="E11" s="42" t="s">
        <v>289</v>
      </c>
      <c r="F11" s="42" t="s">
        <v>70</v>
      </c>
      <c r="G11" s="42" t="s">
        <v>173</v>
      </c>
      <c r="H11" s="38" t="s">
        <v>115</v>
      </c>
    </row>
    <row r="12" spans="1:8" x14ac:dyDescent="0.3">
      <c r="A12" s="42" t="s">
        <v>626</v>
      </c>
      <c r="B12" s="42" t="s">
        <v>629</v>
      </c>
      <c r="C12" s="42" t="s">
        <v>19</v>
      </c>
      <c r="D12" s="42" t="s">
        <v>189</v>
      </c>
      <c r="E12" s="42" t="s">
        <v>290</v>
      </c>
      <c r="F12" s="42" t="s">
        <v>70</v>
      </c>
      <c r="G12" s="42" t="s">
        <v>98</v>
      </c>
      <c r="H12" t="s">
        <v>115</v>
      </c>
    </row>
  </sheetData>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2"/>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Contents'!A45", "Return to TOC")</f>
        <v>Return to TOC</v>
      </c>
    </row>
    <row r="2" spans="1:8" x14ac:dyDescent="0.3">
      <c r="A2" s="42" t="s">
        <v>630</v>
      </c>
      <c r="B2" s="42" t="s">
        <v>117</v>
      </c>
      <c r="C2" s="42" t="s">
        <v>98</v>
      </c>
      <c r="D2" s="42" t="s">
        <v>98</v>
      </c>
      <c r="E2" s="42" t="s">
        <v>120</v>
      </c>
      <c r="F2" s="42" t="s">
        <v>72</v>
      </c>
      <c r="G2" s="42" t="s">
        <v>98</v>
      </c>
      <c r="H2" s="39" t="s">
        <v>115</v>
      </c>
    </row>
    <row r="3" spans="1:8" ht="28.8" x14ac:dyDescent="0.3">
      <c r="A3" s="42" t="s">
        <v>630</v>
      </c>
      <c r="B3" s="42" t="s">
        <v>87</v>
      </c>
      <c r="C3" s="42" t="s">
        <v>97</v>
      </c>
      <c r="D3" s="42" t="s">
        <v>98</v>
      </c>
      <c r="E3" s="42" t="s">
        <v>99</v>
      </c>
      <c r="F3" s="42" t="s">
        <v>72</v>
      </c>
      <c r="G3" s="42" t="s">
        <v>109</v>
      </c>
      <c r="H3" s="39" t="s">
        <v>115</v>
      </c>
    </row>
    <row r="4" spans="1:8" x14ac:dyDescent="0.3">
      <c r="A4" s="42" t="s">
        <v>630</v>
      </c>
      <c r="B4" s="42" t="s">
        <v>88</v>
      </c>
      <c r="C4" s="42" t="s">
        <v>97</v>
      </c>
      <c r="D4" s="42" t="s">
        <v>98</v>
      </c>
      <c r="E4" s="42" t="s">
        <v>100</v>
      </c>
      <c r="F4" s="42" t="s">
        <v>70</v>
      </c>
      <c r="G4" s="42" t="s">
        <v>98</v>
      </c>
      <c r="H4" s="39" t="s">
        <v>115</v>
      </c>
    </row>
    <row r="5" spans="1:8" ht="43.2" x14ac:dyDescent="0.3">
      <c r="A5" s="42" t="s">
        <v>630</v>
      </c>
      <c r="B5" s="42" t="s">
        <v>89</v>
      </c>
      <c r="C5" s="42" t="s">
        <v>97</v>
      </c>
      <c r="D5" s="42" t="s">
        <v>98</v>
      </c>
      <c r="E5" s="42" t="s">
        <v>101</v>
      </c>
      <c r="F5" s="42" t="s">
        <v>70</v>
      </c>
      <c r="G5" s="42" t="s">
        <v>98</v>
      </c>
      <c r="H5" s="39" t="s">
        <v>115</v>
      </c>
    </row>
    <row r="6" spans="1:8" ht="28.8" x14ac:dyDescent="0.3">
      <c r="A6" s="42" t="s">
        <v>630</v>
      </c>
      <c r="B6" s="42" t="s">
        <v>90</v>
      </c>
      <c r="C6" s="42" t="s">
        <v>97</v>
      </c>
      <c r="D6" s="42" t="s">
        <v>98</v>
      </c>
      <c r="E6" s="42" t="s">
        <v>102</v>
      </c>
      <c r="F6" s="42" t="s">
        <v>70</v>
      </c>
      <c r="G6" s="42" t="s">
        <v>110</v>
      </c>
      <c r="H6" s="39" t="s">
        <v>115</v>
      </c>
    </row>
    <row r="7" spans="1:8" ht="57.6" x14ac:dyDescent="0.3">
      <c r="A7" s="42" t="s">
        <v>630</v>
      </c>
      <c r="B7" s="42" t="s">
        <v>91</v>
      </c>
      <c r="C7" s="42" t="s">
        <v>97</v>
      </c>
      <c r="D7" s="42" t="s">
        <v>98</v>
      </c>
      <c r="E7" s="42" t="s">
        <v>103</v>
      </c>
      <c r="F7" s="42" t="s">
        <v>70</v>
      </c>
      <c r="G7" s="42" t="s">
        <v>111</v>
      </c>
      <c r="H7" s="39" t="s">
        <v>115</v>
      </c>
    </row>
    <row r="8" spans="1:8" ht="28.8" x14ac:dyDescent="0.3">
      <c r="A8" s="42" t="s">
        <v>630</v>
      </c>
      <c r="B8" s="42" t="s">
        <v>92</v>
      </c>
      <c r="C8" s="42" t="s">
        <v>97</v>
      </c>
      <c r="D8" s="42" t="s">
        <v>98</v>
      </c>
      <c r="E8" s="42" t="s">
        <v>104</v>
      </c>
      <c r="F8" s="42" t="s">
        <v>70</v>
      </c>
      <c r="G8" s="42" t="s">
        <v>112</v>
      </c>
      <c r="H8" s="39" t="s">
        <v>115</v>
      </c>
    </row>
    <row r="9" spans="1:8" ht="57.6" x14ac:dyDescent="0.3">
      <c r="A9" s="42" t="s">
        <v>630</v>
      </c>
      <c r="B9" s="42" t="s">
        <v>93</v>
      </c>
      <c r="C9" s="42" t="s">
        <v>97</v>
      </c>
      <c r="D9" s="42" t="s">
        <v>98</v>
      </c>
      <c r="E9" s="42" t="s">
        <v>105</v>
      </c>
      <c r="F9" s="42" t="s">
        <v>70</v>
      </c>
      <c r="G9" s="42" t="s">
        <v>113</v>
      </c>
      <c r="H9" s="39" t="s">
        <v>115</v>
      </c>
    </row>
    <row r="10" spans="1:8" ht="86.4" x14ac:dyDescent="0.3">
      <c r="A10" s="42" t="s">
        <v>630</v>
      </c>
      <c r="B10" s="42" t="s">
        <v>631</v>
      </c>
      <c r="C10" s="42" t="s">
        <v>19</v>
      </c>
      <c r="D10" s="42" t="s">
        <v>142</v>
      </c>
      <c r="E10" s="42" t="s">
        <v>634</v>
      </c>
      <c r="F10" s="42" t="s">
        <v>70</v>
      </c>
      <c r="G10" s="42" t="s">
        <v>213</v>
      </c>
      <c r="H10" s="39" t="s">
        <v>115</v>
      </c>
    </row>
    <row r="11" spans="1:8" x14ac:dyDescent="0.3">
      <c r="A11" s="42" t="s">
        <v>630</v>
      </c>
      <c r="B11" s="42" t="s">
        <v>632</v>
      </c>
      <c r="C11" s="42" t="s">
        <v>19</v>
      </c>
      <c r="D11" s="42" t="s">
        <v>142</v>
      </c>
      <c r="E11" s="42" t="s">
        <v>211</v>
      </c>
      <c r="F11" s="42" t="s">
        <v>72</v>
      </c>
      <c r="G11" s="42" t="s">
        <v>214</v>
      </c>
      <c r="H11" s="39" t="s">
        <v>115</v>
      </c>
    </row>
    <row r="12" spans="1:8" ht="28.8" x14ac:dyDescent="0.3">
      <c r="A12" s="42" t="s">
        <v>630</v>
      </c>
      <c r="B12" s="42" t="s">
        <v>633</v>
      </c>
      <c r="C12" s="42" t="s">
        <v>19</v>
      </c>
      <c r="D12" s="42" t="s">
        <v>142</v>
      </c>
      <c r="E12" s="42" t="s">
        <v>635</v>
      </c>
      <c r="F12" s="42" t="s">
        <v>74</v>
      </c>
      <c r="G12" s="42" t="s">
        <v>135</v>
      </c>
      <c r="H12" t="s">
        <v>115</v>
      </c>
    </row>
  </sheetData>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6"/>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Contents'!A46", "Return to TOC")</f>
        <v>Return to TOC</v>
      </c>
    </row>
    <row r="2" spans="1:8" x14ac:dyDescent="0.3">
      <c r="A2" s="42" t="s">
        <v>636</v>
      </c>
      <c r="B2" s="42" t="s">
        <v>117</v>
      </c>
      <c r="C2" s="42" t="s">
        <v>98</v>
      </c>
      <c r="D2" s="42" t="s">
        <v>98</v>
      </c>
      <c r="E2" s="42" t="s">
        <v>120</v>
      </c>
      <c r="F2" s="42" t="s">
        <v>72</v>
      </c>
      <c r="G2" s="42" t="s">
        <v>98</v>
      </c>
      <c r="H2" s="40" t="s">
        <v>115</v>
      </c>
    </row>
    <row r="3" spans="1:8" ht="28.8" x14ac:dyDescent="0.3">
      <c r="A3" s="42" t="s">
        <v>636</v>
      </c>
      <c r="B3" s="42" t="s">
        <v>87</v>
      </c>
      <c r="C3" s="42" t="s">
        <v>97</v>
      </c>
      <c r="D3" s="42" t="s">
        <v>98</v>
      </c>
      <c r="E3" s="42" t="s">
        <v>99</v>
      </c>
      <c r="F3" s="42" t="s">
        <v>72</v>
      </c>
      <c r="G3" s="42" t="s">
        <v>109</v>
      </c>
      <c r="H3" s="40" t="s">
        <v>115</v>
      </c>
    </row>
    <row r="4" spans="1:8" x14ac:dyDescent="0.3">
      <c r="A4" s="42" t="s">
        <v>636</v>
      </c>
      <c r="B4" s="42" t="s">
        <v>88</v>
      </c>
      <c r="C4" s="42" t="s">
        <v>97</v>
      </c>
      <c r="D4" s="42" t="s">
        <v>98</v>
      </c>
      <c r="E4" s="42" t="s">
        <v>100</v>
      </c>
      <c r="F4" s="42" t="s">
        <v>70</v>
      </c>
      <c r="G4" s="42" t="s">
        <v>98</v>
      </c>
      <c r="H4" s="40" t="s">
        <v>115</v>
      </c>
    </row>
    <row r="5" spans="1:8" ht="43.2" x14ac:dyDescent="0.3">
      <c r="A5" s="42" t="s">
        <v>636</v>
      </c>
      <c r="B5" s="42" t="s">
        <v>89</v>
      </c>
      <c r="C5" s="42" t="s">
        <v>97</v>
      </c>
      <c r="D5" s="42" t="s">
        <v>98</v>
      </c>
      <c r="E5" s="42" t="s">
        <v>101</v>
      </c>
      <c r="F5" s="42" t="s">
        <v>70</v>
      </c>
      <c r="G5" s="42" t="s">
        <v>98</v>
      </c>
      <c r="H5" s="40" t="s">
        <v>115</v>
      </c>
    </row>
    <row r="6" spans="1:8" ht="28.8" x14ac:dyDescent="0.3">
      <c r="A6" s="42" t="s">
        <v>636</v>
      </c>
      <c r="B6" s="42" t="s">
        <v>90</v>
      </c>
      <c r="C6" s="42" t="s">
        <v>97</v>
      </c>
      <c r="D6" s="42" t="s">
        <v>98</v>
      </c>
      <c r="E6" s="42" t="s">
        <v>102</v>
      </c>
      <c r="F6" s="42" t="s">
        <v>70</v>
      </c>
      <c r="G6" s="42" t="s">
        <v>110</v>
      </c>
      <c r="H6" s="40" t="s">
        <v>115</v>
      </c>
    </row>
    <row r="7" spans="1:8" ht="57.6" x14ac:dyDescent="0.3">
      <c r="A7" s="42" t="s">
        <v>636</v>
      </c>
      <c r="B7" s="42" t="s">
        <v>91</v>
      </c>
      <c r="C7" s="42" t="s">
        <v>97</v>
      </c>
      <c r="D7" s="42" t="s">
        <v>98</v>
      </c>
      <c r="E7" s="42" t="s">
        <v>103</v>
      </c>
      <c r="F7" s="42" t="s">
        <v>70</v>
      </c>
      <c r="G7" s="42" t="s">
        <v>111</v>
      </c>
      <c r="H7" s="40" t="s">
        <v>115</v>
      </c>
    </row>
    <row r="8" spans="1:8" ht="28.8" x14ac:dyDescent="0.3">
      <c r="A8" s="42" t="s">
        <v>636</v>
      </c>
      <c r="B8" s="42" t="s">
        <v>92</v>
      </c>
      <c r="C8" s="42" t="s">
        <v>97</v>
      </c>
      <c r="D8" s="42" t="s">
        <v>98</v>
      </c>
      <c r="E8" s="42" t="s">
        <v>104</v>
      </c>
      <c r="F8" s="42" t="s">
        <v>70</v>
      </c>
      <c r="G8" s="42" t="s">
        <v>112</v>
      </c>
      <c r="H8" s="40" t="s">
        <v>115</v>
      </c>
    </row>
    <row r="9" spans="1:8" ht="57.6" x14ac:dyDescent="0.3">
      <c r="A9" s="42" t="s">
        <v>636</v>
      </c>
      <c r="B9" s="42" t="s">
        <v>93</v>
      </c>
      <c r="C9" s="42" t="s">
        <v>97</v>
      </c>
      <c r="D9" s="42" t="s">
        <v>98</v>
      </c>
      <c r="E9" s="42" t="s">
        <v>105</v>
      </c>
      <c r="F9" s="42" t="s">
        <v>70</v>
      </c>
      <c r="G9" s="42" t="s">
        <v>113</v>
      </c>
      <c r="H9" s="40" t="s">
        <v>115</v>
      </c>
    </row>
    <row r="10" spans="1:8" x14ac:dyDescent="0.3">
      <c r="A10" s="42" t="s">
        <v>636</v>
      </c>
      <c r="B10" s="42" t="s">
        <v>637</v>
      </c>
      <c r="C10" s="42" t="s">
        <v>19</v>
      </c>
      <c r="D10" s="42" t="s">
        <v>141</v>
      </c>
      <c r="E10" s="42" t="s">
        <v>644</v>
      </c>
      <c r="F10" s="42" t="s">
        <v>72</v>
      </c>
      <c r="G10" s="42" t="s">
        <v>449</v>
      </c>
      <c r="H10" s="40" t="s">
        <v>115</v>
      </c>
    </row>
    <row r="11" spans="1:8" ht="28.8" x14ac:dyDescent="0.3">
      <c r="A11" s="42" t="s">
        <v>636</v>
      </c>
      <c r="B11" s="42" t="s">
        <v>638</v>
      </c>
      <c r="C11" s="42" t="s">
        <v>19</v>
      </c>
      <c r="D11" s="42" t="s">
        <v>141</v>
      </c>
      <c r="E11" s="42" t="s">
        <v>645</v>
      </c>
      <c r="F11" s="42" t="s">
        <v>74</v>
      </c>
      <c r="G11" s="42" t="s">
        <v>135</v>
      </c>
      <c r="H11" s="40" t="s">
        <v>115</v>
      </c>
    </row>
    <row r="12" spans="1:8" x14ac:dyDescent="0.3">
      <c r="A12" s="42" t="s">
        <v>636</v>
      </c>
      <c r="B12" s="42" t="s">
        <v>639</v>
      </c>
      <c r="C12" s="42" t="s">
        <v>19</v>
      </c>
      <c r="D12" s="42" t="s">
        <v>141</v>
      </c>
      <c r="E12" s="42" t="s">
        <v>646</v>
      </c>
      <c r="F12" s="42" t="s">
        <v>72</v>
      </c>
      <c r="G12" s="42" t="s">
        <v>449</v>
      </c>
      <c r="H12" s="40" t="s">
        <v>115</v>
      </c>
    </row>
    <row r="13" spans="1:8" ht="28.8" x14ac:dyDescent="0.3">
      <c r="A13" s="42" t="s">
        <v>636</v>
      </c>
      <c r="B13" s="42" t="s">
        <v>640</v>
      </c>
      <c r="C13" s="42" t="s">
        <v>19</v>
      </c>
      <c r="D13" s="42" t="s">
        <v>141</v>
      </c>
      <c r="E13" s="42" t="s">
        <v>647</v>
      </c>
      <c r="F13" s="42" t="s">
        <v>74</v>
      </c>
      <c r="G13" s="42" t="s">
        <v>135</v>
      </c>
      <c r="H13" s="40" t="s">
        <v>115</v>
      </c>
    </row>
    <row r="14" spans="1:8" ht="28.8" x14ac:dyDescent="0.3">
      <c r="A14" s="42" t="s">
        <v>636</v>
      </c>
      <c r="B14" s="42" t="s">
        <v>641</v>
      </c>
      <c r="C14" s="42" t="s">
        <v>19</v>
      </c>
      <c r="D14" s="42" t="s">
        <v>142</v>
      </c>
      <c r="E14" s="42" t="s">
        <v>221</v>
      </c>
      <c r="F14" s="42" t="s">
        <v>74</v>
      </c>
      <c r="G14" s="42" t="s">
        <v>135</v>
      </c>
      <c r="H14" s="40" t="s">
        <v>115</v>
      </c>
    </row>
    <row r="15" spans="1:8" x14ac:dyDescent="0.3">
      <c r="A15" s="42" t="s">
        <v>636</v>
      </c>
      <c r="B15" s="42" t="s">
        <v>642</v>
      </c>
      <c r="C15" s="42" t="s">
        <v>19</v>
      </c>
      <c r="D15" s="42" t="s">
        <v>189</v>
      </c>
      <c r="E15" s="42" t="s">
        <v>146</v>
      </c>
      <c r="F15" s="42" t="s">
        <v>74</v>
      </c>
      <c r="G15" s="42" t="s">
        <v>135</v>
      </c>
      <c r="H15" s="40" t="s">
        <v>115</v>
      </c>
    </row>
    <row r="16" spans="1:8" x14ac:dyDescent="0.3">
      <c r="A16" s="42" t="s">
        <v>636</v>
      </c>
      <c r="B16" s="42" t="s">
        <v>643</v>
      </c>
      <c r="C16" s="42" t="s">
        <v>19</v>
      </c>
      <c r="D16" s="42" t="s">
        <v>143</v>
      </c>
      <c r="E16" s="42" t="s">
        <v>143</v>
      </c>
      <c r="F16" s="42" t="s">
        <v>70</v>
      </c>
      <c r="G16" s="42" t="s">
        <v>98</v>
      </c>
      <c r="H16" t="s">
        <v>115</v>
      </c>
    </row>
  </sheetData>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2"/>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Contents'!A47", "Return to TOC")</f>
        <v>Return to TOC</v>
      </c>
    </row>
    <row r="2" spans="1:8" x14ac:dyDescent="0.3">
      <c r="A2" s="42" t="s">
        <v>648</v>
      </c>
      <c r="B2" s="42" t="s">
        <v>117</v>
      </c>
      <c r="C2" s="42" t="s">
        <v>98</v>
      </c>
      <c r="D2" s="42" t="s">
        <v>98</v>
      </c>
      <c r="E2" s="42" t="s">
        <v>120</v>
      </c>
      <c r="F2" s="42" t="s">
        <v>72</v>
      </c>
      <c r="G2" s="42" t="s">
        <v>98</v>
      </c>
      <c r="H2" s="41" t="s">
        <v>115</v>
      </c>
    </row>
    <row r="3" spans="1:8" ht="28.8" x14ac:dyDescent="0.3">
      <c r="A3" s="42" t="s">
        <v>648</v>
      </c>
      <c r="B3" s="42" t="s">
        <v>87</v>
      </c>
      <c r="C3" s="42" t="s">
        <v>97</v>
      </c>
      <c r="D3" s="42" t="s">
        <v>98</v>
      </c>
      <c r="E3" s="42" t="s">
        <v>99</v>
      </c>
      <c r="F3" s="42" t="s">
        <v>72</v>
      </c>
      <c r="G3" s="42" t="s">
        <v>109</v>
      </c>
      <c r="H3" s="41" t="s">
        <v>115</v>
      </c>
    </row>
    <row r="4" spans="1:8" x14ac:dyDescent="0.3">
      <c r="A4" s="42" t="s">
        <v>648</v>
      </c>
      <c r="B4" s="42" t="s">
        <v>88</v>
      </c>
      <c r="C4" s="42" t="s">
        <v>97</v>
      </c>
      <c r="D4" s="42" t="s">
        <v>98</v>
      </c>
      <c r="E4" s="42" t="s">
        <v>100</v>
      </c>
      <c r="F4" s="42" t="s">
        <v>70</v>
      </c>
      <c r="G4" s="42" t="s">
        <v>98</v>
      </c>
      <c r="H4" s="41" t="s">
        <v>115</v>
      </c>
    </row>
    <row r="5" spans="1:8" ht="43.2" x14ac:dyDescent="0.3">
      <c r="A5" s="42" t="s">
        <v>648</v>
      </c>
      <c r="B5" s="42" t="s">
        <v>89</v>
      </c>
      <c r="C5" s="42" t="s">
        <v>97</v>
      </c>
      <c r="D5" s="42" t="s">
        <v>98</v>
      </c>
      <c r="E5" s="42" t="s">
        <v>101</v>
      </c>
      <c r="F5" s="42" t="s">
        <v>70</v>
      </c>
      <c r="G5" s="42" t="s">
        <v>98</v>
      </c>
      <c r="H5" s="41" t="s">
        <v>115</v>
      </c>
    </row>
    <row r="6" spans="1:8" ht="28.8" x14ac:dyDescent="0.3">
      <c r="A6" s="42" t="s">
        <v>648</v>
      </c>
      <c r="B6" s="42" t="s">
        <v>90</v>
      </c>
      <c r="C6" s="42" t="s">
        <v>97</v>
      </c>
      <c r="D6" s="42" t="s">
        <v>98</v>
      </c>
      <c r="E6" s="42" t="s">
        <v>102</v>
      </c>
      <c r="F6" s="42" t="s">
        <v>70</v>
      </c>
      <c r="G6" s="42" t="s">
        <v>110</v>
      </c>
      <c r="H6" s="41" t="s">
        <v>115</v>
      </c>
    </row>
    <row r="7" spans="1:8" ht="57.6" x14ac:dyDescent="0.3">
      <c r="A7" s="42" t="s">
        <v>648</v>
      </c>
      <c r="B7" s="42" t="s">
        <v>91</v>
      </c>
      <c r="C7" s="42" t="s">
        <v>97</v>
      </c>
      <c r="D7" s="42" t="s">
        <v>98</v>
      </c>
      <c r="E7" s="42" t="s">
        <v>103</v>
      </c>
      <c r="F7" s="42" t="s">
        <v>70</v>
      </c>
      <c r="G7" s="42" t="s">
        <v>111</v>
      </c>
      <c r="H7" s="41" t="s">
        <v>115</v>
      </c>
    </row>
    <row r="8" spans="1:8" ht="28.8" x14ac:dyDescent="0.3">
      <c r="A8" s="42" t="s">
        <v>648</v>
      </c>
      <c r="B8" s="42" t="s">
        <v>92</v>
      </c>
      <c r="C8" s="42" t="s">
        <v>97</v>
      </c>
      <c r="D8" s="42" t="s">
        <v>98</v>
      </c>
      <c r="E8" s="42" t="s">
        <v>104</v>
      </c>
      <c r="F8" s="42" t="s">
        <v>70</v>
      </c>
      <c r="G8" s="42" t="s">
        <v>112</v>
      </c>
      <c r="H8" s="41" t="s">
        <v>115</v>
      </c>
    </row>
    <row r="9" spans="1:8" ht="57.6" x14ac:dyDescent="0.3">
      <c r="A9" s="42" t="s">
        <v>648</v>
      </c>
      <c r="B9" s="42" t="s">
        <v>93</v>
      </c>
      <c r="C9" s="42" t="s">
        <v>97</v>
      </c>
      <c r="D9" s="42" t="s">
        <v>98</v>
      </c>
      <c r="E9" s="42" t="s">
        <v>105</v>
      </c>
      <c r="F9" s="42" t="s">
        <v>70</v>
      </c>
      <c r="G9" s="42" t="s">
        <v>113</v>
      </c>
      <c r="H9" s="41" t="s">
        <v>115</v>
      </c>
    </row>
    <row r="10" spans="1:8" ht="28.8" x14ac:dyDescent="0.3">
      <c r="A10" s="42" t="s">
        <v>648</v>
      </c>
      <c r="B10" s="42" t="s">
        <v>649</v>
      </c>
      <c r="C10" s="42" t="s">
        <v>652</v>
      </c>
      <c r="D10" s="42" t="s">
        <v>161</v>
      </c>
      <c r="E10" s="42" t="s">
        <v>653</v>
      </c>
      <c r="F10" s="42" t="s">
        <v>72</v>
      </c>
      <c r="G10" s="42" t="s">
        <v>654</v>
      </c>
      <c r="H10" s="41" t="s">
        <v>115</v>
      </c>
    </row>
    <row r="11" spans="1:8" x14ac:dyDescent="0.3">
      <c r="A11" s="42" t="s">
        <v>648</v>
      </c>
      <c r="B11" s="42" t="s">
        <v>650</v>
      </c>
      <c r="C11" s="42" t="s">
        <v>652</v>
      </c>
      <c r="D11" s="42" t="s">
        <v>161</v>
      </c>
      <c r="E11" s="42" t="s">
        <v>146</v>
      </c>
      <c r="F11" s="42" t="s">
        <v>74</v>
      </c>
      <c r="G11" s="42" t="s">
        <v>135</v>
      </c>
      <c r="H11" s="41" t="s">
        <v>115</v>
      </c>
    </row>
    <row r="12" spans="1:8" ht="43.2" x14ac:dyDescent="0.3">
      <c r="A12" s="42" t="s">
        <v>648</v>
      </c>
      <c r="B12" s="42" t="s">
        <v>651</v>
      </c>
      <c r="C12" s="42" t="s">
        <v>652</v>
      </c>
      <c r="D12" s="42" t="s">
        <v>143</v>
      </c>
      <c r="E12" s="42" t="s">
        <v>147</v>
      </c>
      <c r="F12" s="42" t="s">
        <v>70</v>
      </c>
      <c r="G12" s="42" t="s">
        <v>98</v>
      </c>
      <c r="H12" t="s">
        <v>115</v>
      </c>
    </row>
  </sheetData>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12"/>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Contents'!A48", "Return to TOC")</f>
        <v>Return to TOC</v>
      </c>
    </row>
    <row r="2" spans="1:8" x14ac:dyDescent="0.3">
      <c r="A2" s="42" t="s">
        <v>655</v>
      </c>
      <c r="B2" s="42" t="s">
        <v>117</v>
      </c>
      <c r="C2" s="42" t="s">
        <v>98</v>
      </c>
      <c r="D2" s="42" t="s">
        <v>98</v>
      </c>
      <c r="E2" s="42" t="s">
        <v>120</v>
      </c>
      <c r="F2" s="42" t="s">
        <v>72</v>
      </c>
      <c r="G2" s="42" t="s">
        <v>98</v>
      </c>
      <c r="H2" s="42" t="s">
        <v>115</v>
      </c>
    </row>
    <row r="3" spans="1:8" ht="28.8" x14ac:dyDescent="0.3">
      <c r="A3" s="42" t="s">
        <v>655</v>
      </c>
      <c r="B3" s="42" t="s">
        <v>87</v>
      </c>
      <c r="C3" s="42" t="s">
        <v>97</v>
      </c>
      <c r="D3" s="42" t="s">
        <v>98</v>
      </c>
      <c r="E3" s="42" t="s">
        <v>99</v>
      </c>
      <c r="F3" s="42" t="s">
        <v>72</v>
      </c>
      <c r="G3" s="42" t="s">
        <v>109</v>
      </c>
      <c r="H3" s="42" t="s">
        <v>115</v>
      </c>
    </row>
    <row r="4" spans="1:8" x14ac:dyDescent="0.3">
      <c r="A4" s="42" t="s">
        <v>655</v>
      </c>
      <c r="B4" s="42" t="s">
        <v>88</v>
      </c>
      <c r="C4" s="42" t="s">
        <v>97</v>
      </c>
      <c r="D4" s="42" t="s">
        <v>98</v>
      </c>
      <c r="E4" s="42" t="s">
        <v>100</v>
      </c>
      <c r="F4" s="42" t="s">
        <v>70</v>
      </c>
      <c r="G4" s="42" t="s">
        <v>98</v>
      </c>
      <c r="H4" s="42" t="s">
        <v>115</v>
      </c>
    </row>
    <row r="5" spans="1:8" ht="43.2" x14ac:dyDescent="0.3">
      <c r="A5" s="42" t="s">
        <v>655</v>
      </c>
      <c r="B5" s="42" t="s">
        <v>89</v>
      </c>
      <c r="C5" s="42" t="s">
        <v>97</v>
      </c>
      <c r="D5" s="42" t="s">
        <v>98</v>
      </c>
      <c r="E5" s="42" t="s">
        <v>101</v>
      </c>
      <c r="F5" s="42" t="s">
        <v>70</v>
      </c>
      <c r="G5" s="42" t="s">
        <v>98</v>
      </c>
      <c r="H5" s="42" t="s">
        <v>115</v>
      </c>
    </row>
    <row r="6" spans="1:8" ht="28.8" x14ac:dyDescent="0.3">
      <c r="A6" s="42" t="s">
        <v>655</v>
      </c>
      <c r="B6" s="42" t="s">
        <v>90</v>
      </c>
      <c r="C6" s="42" t="s">
        <v>97</v>
      </c>
      <c r="D6" s="42" t="s">
        <v>98</v>
      </c>
      <c r="E6" s="42" t="s">
        <v>102</v>
      </c>
      <c r="F6" s="42" t="s">
        <v>70</v>
      </c>
      <c r="G6" s="42" t="s">
        <v>110</v>
      </c>
      <c r="H6" s="42" t="s">
        <v>115</v>
      </c>
    </row>
    <row r="7" spans="1:8" ht="57.6" x14ac:dyDescent="0.3">
      <c r="A7" s="42" t="s">
        <v>655</v>
      </c>
      <c r="B7" s="42" t="s">
        <v>91</v>
      </c>
      <c r="C7" s="42" t="s">
        <v>97</v>
      </c>
      <c r="D7" s="42" t="s">
        <v>98</v>
      </c>
      <c r="E7" s="42" t="s">
        <v>103</v>
      </c>
      <c r="F7" s="42" t="s">
        <v>70</v>
      </c>
      <c r="G7" s="42" t="s">
        <v>111</v>
      </c>
      <c r="H7" s="42" t="s">
        <v>115</v>
      </c>
    </row>
    <row r="8" spans="1:8" ht="28.8" x14ac:dyDescent="0.3">
      <c r="A8" s="42" t="s">
        <v>655</v>
      </c>
      <c r="B8" s="42" t="s">
        <v>92</v>
      </c>
      <c r="C8" s="42" t="s">
        <v>97</v>
      </c>
      <c r="D8" s="42" t="s">
        <v>98</v>
      </c>
      <c r="E8" s="42" t="s">
        <v>104</v>
      </c>
      <c r="F8" s="42" t="s">
        <v>70</v>
      </c>
      <c r="G8" s="42" t="s">
        <v>112</v>
      </c>
      <c r="H8" s="42" t="s">
        <v>115</v>
      </c>
    </row>
    <row r="9" spans="1:8" ht="57.6" x14ac:dyDescent="0.3">
      <c r="A9" s="42" t="s">
        <v>655</v>
      </c>
      <c r="B9" s="42" t="s">
        <v>93</v>
      </c>
      <c r="C9" s="42" t="s">
        <v>97</v>
      </c>
      <c r="D9" s="42" t="s">
        <v>98</v>
      </c>
      <c r="E9" s="42" t="s">
        <v>105</v>
      </c>
      <c r="F9" s="42" t="s">
        <v>70</v>
      </c>
      <c r="G9" s="42" t="s">
        <v>113</v>
      </c>
      <c r="H9" s="42" t="s">
        <v>115</v>
      </c>
    </row>
    <row r="10" spans="1:8" ht="129.6" x14ac:dyDescent="0.3">
      <c r="A10" s="42" t="s">
        <v>655</v>
      </c>
      <c r="B10" s="42" t="s">
        <v>656</v>
      </c>
      <c r="C10" s="42" t="s">
        <v>652</v>
      </c>
      <c r="D10" s="42" t="s">
        <v>190</v>
      </c>
      <c r="E10" s="42" t="s">
        <v>659</v>
      </c>
      <c r="F10" s="42" t="s">
        <v>70</v>
      </c>
      <c r="G10" s="42" t="s">
        <v>662</v>
      </c>
      <c r="H10" s="42" t="s">
        <v>115</v>
      </c>
    </row>
    <row r="11" spans="1:8" x14ac:dyDescent="0.3">
      <c r="A11" s="42" t="s">
        <v>655</v>
      </c>
      <c r="B11" s="42" t="s">
        <v>657</v>
      </c>
      <c r="C11" s="42" t="s">
        <v>652</v>
      </c>
      <c r="D11" s="42" t="s">
        <v>190</v>
      </c>
      <c r="E11" s="42" t="s">
        <v>660</v>
      </c>
      <c r="F11" s="42" t="s">
        <v>72</v>
      </c>
      <c r="G11" s="42" t="s">
        <v>654</v>
      </c>
      <c r="H11" s="42" t="s">
        <v>115</v>
      </c>
    </row>
    <row r="12" spans="1:8" x14ac:dyDescent="0.3">
      <c r="A12" s="42" t="s">
        <v>655</v>
      </c>
      <c r="B12" s="42" t="s">
        <v>658</v>
      </c>
      <c r="C12" s="42" t="s">
        <v>652</v>
      </c>
      <c r="D12" s="42" t="s">
        <v>190</v>
      </c>
      <c r="E12" s="42" t="s">
        <v>661</v>
      </c>
      <c r="F12" s="42" t="s">
        <v>74</v>
      </c>
      <c r="G12" s="42" t="s">
        <v>135</v>
      </c>
      <c r="H12" t="s">
        <v>115</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ColWidth="8.88671875" defaultRowHeight="14.4" x14ac:dyDescent="0.3"/>
  <cols>
    <col min="1" max="2" width="30" style="54" customWidth="1"/>
    <col min="3" max="3" width="42" style="54" customWidth="1"/>
    <col min="4" max="4" width="20.88671875" style="54" customWidth="1"/>
    <col min="5" max="5" width="72" style="54" customWidth="1"/>
    <col min="6" max="6" width="15" style="54" customWidth="1"/>
    <col min="7" max="7" width="30" style="54" customWidth="1"/>
    <col min="8" max="16384" width="8.88671875" style="54"/>
  </cols>
  <sheetData>
    <row r="1" spans="1:8" x14ac:dyDescent="0.3">
      <c r="A1" s="55" t="s">
        <v>80</v>
      </c>
      <c r="B1" s="56" t="s">
        <v>81</v>
      </c>
      <c r="C1" s="56" t="s">
        <v>82</v>
      </c>
      <c r="D1" s="56" t="s">
        <v>83</v>
      </c>
      <c r="E1" s="56" t="s">
        <v>84</v>
      </c>
      <c r="F1" s="56" t="s">
        <v>68</v>
      </c>
      <c r="G1" s="57" t="s">
        <v>85</v>
      </c>
      <c r="H1" s="53" t="str">
        <f>HYPERLINK("[OF_Web_Data_Dictionary_pub2022.xlsx]'Table of Contents'!A4", "Return to TOC")</f>
        <v>Return to TOC</v>
      </c>
    </row>
    <row r="2" spans="1:8" x14ac:dyDescent="0.3">
      <c r="A2" s="51" t="s">
        <v>123</v>
      </c>
      <c r="B2" s="46" t="s">
        <v>117</v>
      </c>
      <c r="C2" s="46" t="s">
        <v>98</v>
      </c>
      <c r="D2" s="46" t="s">
        <v>98</v>
      </c>
      <c r="E2" s="46" t="s">
        <v>120</v>
      </c>
      <c r="F2" s="46" t="s">
        <v>72</v>
      </c>
      <c r="G2" s="47" t="s">
        <v>98</v>
      </c>
      <c r="H2" s="42" t="s">
        <v>115</v>
      </c>
    </row>
    <row r="3" spans="1:8" ht="28.8" x14ac:dyDescent="0.3">
      <c r="A3" s="51" t="s">
        <v>123</v>
      </c>
      <c r="B3" s="46" t="s">
        <v>87</v>
      </c>
      <c r="C3" s="46" t="s">
        <v>97</v>
      </c>
      <c r="D3" s="46" t="s">
        <v>98</v>
      </c>
      <c r="E3" s="46" t="s">
        <v>99</v>
      </c>
      <c r="F3" s="46" t="s">
        <v>72</v>
      </c>
      <c r="G3" s="47" t="s">
        <v>109</v>
      </c>
      <c r="H3" s="42" t="s">
        <v>115</v>
      </c>
    </row>
    <row r="4" spans="1:8" x14ac:dyDescent="0.3">
      <c r="A4" s="51" t="s">
        <v>123</v>
      </c>
      <c r="B4" s="46" t="s">
        <v>88</v>
      </c>
      <c r="C4" s="46" t="s">
        <v>97</v>
      </c>
      <c r="D4" s="46" t="s">
        <v>98</v>
      </c>
      <c r="E4" s="46" t="s">
        <v>100</v>
      </c>
      <c r="F4" s="46" t="s">
        <v>70</v>
      </c>
      <c r="G4" s="47" t="s">
        <v>98</v>
      </c>
      <c r="H4" s="42" t="s">
        <v>115</v>
      </c>
    </row>
    <row r="5" spans="1:8" ht="43.2" x14ac:dyDescent="0.3">
      <c r="A5" s="51" t="s">
        <v>123</v>
      </c>
      <c r="B5" s="46" t="s">
        <v>89</v>
      </c>
      <c r="C5" s="46" t="s">
        <v>97</v>
      </c>
      <c r="D5" s="46" t="s">
        <v>98</v>
      </c>
      <c r="E5" s="46" t="s">
        <v>101</v>
      </c>
      <c r="F5" s="46" t="s">
        <v>70</v>
      </c>
      <c r="G5" s="47" t="s">
        <v>98</v>
      </c>
      <c r="H5" s="42" t="s">
        <v>115</v>
      </c>
    </row>
    <row r="6" spans="1:8" ht="28.8" x14ac:dyDescent="0.3">
      <c r="A6" s="51" t="s">
        <v>123</v>
      </c>
      <c r="B6" s="46" t="s">
        <v>90</v>
      </c>
      <c r="C6" s="46" t="s">
        <v>97</v>
      </c>
      <c r="D6" s="46" t="s">
        <v>98</v>
      </c>
      <c r="E6" s="46" t="s">
        <v>102</v>
      </c>
      <c r="F6" s="46" t="s">
        <v>70</v>
      </c>
      <c r="G6" s="47" t="s">
        <v>110</v>
      </c>
      <c r="H6" s="42" t="s">
        <v>115</v>
      </c>
    </row>
    <row r="7" spans="1:8" ht="57.6" x14ac:dyDescent="0.3">
      <c r="A7" s="51" t="s">
        <v>123</v>
      </c>
      <c r="B7" s="46" t="s">
        <v>91</v>
      </c>
      <c r="C7" s="46" t="s">
        <v>97</v>
      </c>
      <c r="D7" s="46" t="s">
        <v>98</v>
      </c>
      <c r="E7" s="46" t="s">
        <v>103</v>
      </c>
      <c r="F7" s="46" t="s">
        <v>70</v>
      </c>
      <c r="G7" s="47" t="s">
        <v>111</v>
      </c>
      <c r="H7" s="42" t="s">
        <v>115</v>
      </c>
    </row>
    <row r="8" spans="1:8" ht="28.8" x14ac:dyDescent="0.3">
      <c r="A8" s="51" t="s">
        <v>123</v>
      </c>
      <c r="B8" s="46" t="s">
        <v>92</v>
      </c>
      <c r="C8" s="46" t="s">
        <v>97</v>
      </c>
      <c r="D8" s="46" t="s">
        <v>98</v>
      </c>
      <c r="E8" s="46" t="s">
        <v>104</v>
      </c>
      <c r="F8" s="46" t="s">
        <v>70</v>
      </c>
      <c r="G8" s="47" t="s">
        <v>112</v>
      </c>
      <c r="H8" s="42" t="s">
        <v>115</v>
      </c>
    </row>
    <row r="9" spans="1:8" ht="57.6" x14ac:dyDescent="0.3">
      <c r="A9" s="51" t="s">
        <v>123</v>
      </c>
      <c r="B9" s="46" t="s">
        <v>93</v>
      </c>
      <c r="C9" s="46" t="s">
        <v>97</v>
      </c>
      <c r="D9" s="46" t="s">
        <v>98</v>
      </c>
      <c r="E9" s="46" t="s">
        <v>105</v>
      </c>
      <c r="F9" s="46" t="s">
        <v>70</v>
      </c>
      <c r="G9" s="47" t="s">
        <v>113</v>
      </c>
      <c r="H9" s="42" t="s">
        <v>115</v>
      </c>
    </row>
    <row r="10" spans="1:8" ht="331.2" x14ac:dyDescent="0.3">
      <c r="A10" s="51" t="s">
        <v>123</v>
      </c>
      <c r="B10" s="46" t="s">
        <v>124</v>
      </c>
      <c r="C10" s="46" t="s">
        <v>128</v>
      </c>
      <c r="D10" s="46" t="s">
        <v>98</v>
      </c>
      <c r="E10" s="46" t="s">
        <v>129</v>
      </c>
      <c r="F10" s="46" t="s">
        <v>70</v>
      </c>
      <c r="G10" s="47" t="s">
        <v>133</v>
      </c>
      <c r="H10" s="42" t="s">
        <v>115</v>
      </c>
    </row>
    <row r="11" spans="1:8" ht="57.6" x14ac:dyDescent="0.3">
      <c r="A11" s="51" t="s">
        <v>123</v>
      </c>
      <c r="B11" s="46" t="s">
        <v>125</v>
      </c>
      <c r="C11" s="46" t="s">
        <v>128</v>
      </c>
      <c r="D11" s="46" t="s">
        <v>98</v>
      </c>
      <c r="E11" s="46" t="s">
        <v>130</v>
      </c>
      <c r="F11" s="46" t="s">
        <v>70</v>
      </c>
      <c r="G11" s="47" t="s">
        <v>134</v>
      </c>
      <c r="H11" s="42" t="s">
        <v>115</v>
      </c>
    </row>
    <row r="12" spans="1:8" ht="43.2" x14ac:dyDescent="0.3">
      <c r="A12" s="51" t="s">
        <v>123</v>
      </c>
      <c r="B12" s="46" t="s">
        <v>126</v>
      </c>
      <c r="C12" s="46" t="s">
        <v>128</v>
      </c>
      <c r="D12" s="46" t="s">
        <v>98</v>
      </c>
      <c r="E12" s="46" t="s">
        <v>131</v>
      </c>
      <c r="F12" s="46" t="s">
        <v>74</v>
      </c>
      <c r="G12" s="47" t="s">
        <v>135</v>
      </c>
      <c r="H12" s="42" t="s">
        <v>115</v>
      </c>
    </row>
    <row r="13" spans="1:8" ht="43.2" x14ac:dyDescent="0.3">
      <c r="A13" s="52" t="s">
        <v>123</v>
      </c>
      <c r="B13" s="48" t="s">
        <v>127</v>
      </c>
      <c r="C13" s="48" t="s">
        <v>128</v>
      </c>
      <c r="D13" s="48" t="s">
        <v>98</v>
      </c>
      <c r="E13" s="48" t="s">
        <v>132</v>
      </c>
      <c r="F13" s="48" t="s">
        <v>74</v>
      </c>
      <c r="G13" s="49" t="s">
        <v>135</v>
      </c>
      <c r="H13" s="54" t="s">
        <v>115</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3"/>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ColWidth="8.88671875" defaultRowHeight="14.4" x14ac:dyDescent="0.3"/>
  <cols>
    <col min="1" max="2" width="30" style="54" customWidth="1"/>
    <col min="3" max="3" width="42" style="54" customWidth="1"/>
    <col min="4" max="4" width="20.88671875" style="54" customWidth="1"/>
    <col min="5" max="5" width="72" style="54" customWidth="1"/>
    <col min="6" max="6" width="15" style="54" customWidth="1"/>
    <col min="7" max="7" width="30" style="54" customWidth="1"/>
    <col min="8" max="16384" width="8.88671875" style="54"/>
  </cols>
  <sheetData>
    <row r="1" spans="1:8" x14ac:dyDescent="0.3">
      <c r="A1" s="55" t="s">
        <v>80</v>
      </c>
      <c r="B1" s="56" t="s">
        <v>81</v>
      </c>
      <c r="C1" s="56" t="s">
        <v>82</v>
      </c>
      <c r="D1" s="56" t="s">
        <v>83</v>
      </c>
      <c r="E1" s="56" t="s">
        <v>84</v>
      </c>
      <c r="F1" s="56" t="s">
        <v>68</v>
      </c>
      <c r="G1" s="57" t="s">
        <v>85</v>
      </c>
      <c r="H1" s="53" t="str">
        <f>HYPERLINK("[OF_Web_Data_Dictionary_pub2022.xlsx]'Table of Contents'!A5", "Return to TOC")</f>
        <v>Return to TOC</v>
      </c>
    </row>
    <row r="2" spans="1:8" x14ac:dyDescent="0.3">
      <c r="A2" s="51" t="s">
        <v>136</v>
      </c>
      <c r="B2" s="46" t="s">
        <v>117</v>
      </c>
      <c r="C2" s="46" t="s">
        <v>98</v>
      </c>
      <c r="D2" s="46" t="s">
        <v>98</v>
      </c>
      <c r="E2" s="46" t="s">
        <v>120</v>
      </c>
      <c r="F2" s="46" t="s">
        <v>72</v>
      </c>
      <c r="G2" s="47" t="s">
        <v>98</v>
      </c>
      <c r="H2" s="42" t="s">
        <v>115</v>
      </c>
    </row>
    <row r="3" spans="1:8" ht="28.8" x14ac:dyDescent="0.3">
      <c r="A3" s="51" t="s">
        <v>136</v>
      </c>
      <c r="B3" s="46" t="s">
        <v>87</v>
      </c>
      <c r="C3" s="46" t="s">
        <v>97</v>
      </c>
      <c r="D3" s="46" t="s">
        <v>98</v>
      </c>
      <c r="E3" s="46" t="s">
        <v>99</v>
      </c>
      <c r="F3" s="46" t="s">
        <v>72</v>
      </c>
      <c r="G3" s="47" t="s">
        <v>109</v>
      </c>
      <c r="H3" s="42" t="s">
        <v>115</v>
      </c>
    </row>
    <row r="4" spans="1:8" x14ac:dyDescent="0.3">
      <c r="A4" s="51" t="s">
        <v>136</v>
      </c>
      <c r="B4" s="46" t="s">
        <v>88</v>
      </c>
      <c r="C4" s="46" t="s">
        <v>97</v>
      </c>
      <c r="D4" s="46" t="s">
        <v>98</v>
      </c>
      <c r="E4" s="46" t="s">
        <v>100</v>
      </c>
      <c r="F4" s="46" t="s">
        <v>70</v>
      </c>
      <c r="G4" s="47" t="s">
        <v>98</v>
      </c>
      <c r="H4" s="42" t="s">
        <v>115</v>
      </c>
    </row>
    <row r="5" spans="1:8" ht="43.2" x14ac:dyDescent="0.3">
      <c r="A5" s="51" t="s">
        <v>136</v>
      </c>
      <c r="B5" s="46" t="s">
        <v>89</v>
      </c>
      <c r="C5" s="46" t="s">
        <v>97</v>
      </c>
      <c r="D5" s="46" t="s">
        <v>98</v>
      </c>
      <c r="E5" s="46" t="s">
        <v>101</v>
      </c>
      <c r="F5" s="46" t="s">
        <v>70</v>
      </c>
      <c r="G5" s="47" t="s">
        <v>98</v>
      </c>
      <c r="H5" s="42" t="s">
        <v>115</v>
      </c>
    </row>
    <row r="6" spans="1:8" ht="28.8" x14ac:dyDescent="0.3">
      <c r="A6" s="51" t="s">
        <v>136</v>
      </c>
      <c r="B6" s="46" t="s">
        <v>90</v>
      </c>
      <c r="C6" s="46" t="s">
        <v>97</v>
      </c>
      <c r="D6" s="46" t="s">
        <v>98</v>
      </c>
      <c r="E6" s="46" t="s">
        <v>102</v>
      </c>
      <c r="F6" s="46" t="s">
        <v>70</v>
      </c>
      <c r="G6" s="47" t="s">
        <v>110</v>
      </c>
      <c r="H6" s="42" t="s">
        <v>115</v>
      </c>
    </row>
    <row r="7" spans="1:8" ht="57.6" x14ac:dyDescent="0.3">
      <c r="A7" s="51" t="s">
        <v>136</v>
      </c>
      <c r="B7" s="46" t="s">
        <v>91</v>
      </c>
      <c r="C7" s="46" t="s">
        <v>97</v>
      </c>
      <c r="D7" s="46" t="s">
        <v>98</v>
      </c>
      <c r="E7" s="46" t="s">
        <v>103</v>
      </c>
      <c r="F7" s="46" t="s">
        <v>70</v>
      </c>
      <c r="G7" s="47" t="s">
        <v>111</v>
      </c>
      <c r="H7" s="42" t="s">
        <v>115</v>
      </c>
    </row>
    <row r="8" spans="1:8" ht="28.8" x14ac:dyDescent="0.3">
      <c r="A8" s="51" t="s">
        <v>136</v>
      </c>
      <c r="B8" s="46" t="s">
        <v>92</v>
      </c>
      <c r="C8" s="46" t="s">
        <v>97</v>
      </c>
      <c r="D8" s="46" t="s">
        <v>98</v>
      </c>
      <c r="E8" s="46" t="s">
        <v>104</v>
      </c>
      <c r="F8" s="46" t="s">
        <v>70</v>
      </c>
      <c r="G8" s="47" t="s">
        <v>112</v>
      </c>
      <c r="H8" s="42" t="s">
        <v>115</v>
      </c>
    </row>
    <row r="9" spans="1:8" ht="57.6" x14ac:dyDescent="0.3">
      <c r="A9" s="51" t="s">
        <v>136</v>
      </c>
      <c r="B9" s="46" t="s">
        <v>93</v>
      </c>
      <c r="C9" s="46" t="s">
        <v>97</v>
      </c>
      <c r="D9" s="46" t="s">
        <v>98</v>
      </c>
      <c r="E9" s="46" t="s">
        <v>105</v>
      </c>
      <c r="F9" s="46" t="s">
        <v>70</v>
      </c>
      <c r="G9" s="47" t="s">
        <v>113</v>
      </c>
      <c r="H9" s="42" t="s">
        <v>115</v>
      </c>
    </row>
    <row r="10" spans="1:8" x14ac:dyDescent="0.3">
      <c r="A10" s="51" t="s">
        <v>136</v>
      </c>
      <c r="B10" s="46" t="s">
        <v>137</v>
      </c>
      <c r="C10" s="46" t="s">
        <v>4</v>
      </c>
      <c r="D10" s="46" t="s">
        <v>141</v>
      </c>
      <c r="E10" s="46" t="s">
        <v>144</v>
      </c>
      <c r="F10" s="46" t="s">
        <v>72</v>
      </c>
      <c r="G10" s="47" t="s">
        <v>148</v>
      </c>
      <c r="H10" s="42" t="s">
        <v>115</v>
      </c>
    </row>
    <row r="11" spans="1:8" x14ac:dyDescent="0.3">
      <c r="A11" s="51" t="s">
        <v>136</v>
      </c>
      <c r="B11" s="46" t="s">
        <v>138</v>
      </c>
      <c r="C11" s="46" t="s">
        <v>4</v>
      </c>
      <c r="D11" s="46" t="s">
        <v>141</v>
      </c>
      <c r="E11" s="46" t="s">
        <v>145</v>
      </c>
      <c r="F11" s="46" t="s">
        <v>74</v>
      </c>
      <c r="G11" s="47" t="s">
        <v>135</v>
      </c>
      <c r="H11" s="42" t="s">
        <v>115</v>
      </c>
    </row>
    <row r="12" spans="1:8" x14ac:dyDescent="0.3">
      <c r="A12" s="51" t="s">
        <v>136</v>
      </c>
      <c r="B12" s="46" t="s">
        <v>139</v>
      </c>
      <c r="C12" s="46" t="s">
        <v>4</v>
      </c>
      <c r="D12" s="46" t="s">
        <v>142</v>
      </c>
      <c r="E12" s="46" t="s">
        <v>146</v>
      </c>
      <c r="F12" s="46" t="s">
        <v>74</v>
      </c>
      <c r="G12" s="47" t="s">
        <v>135</v>
      </c>
      <c r="H12" s="42" t="s">
        <v>115</v>
      </c>
    </row>
    <row r="13" spans="1:8" ht="43.2" x14ac:dyDescent="0.3">
      <c r="A13" s="52" t="s">
        <v>136</v>
      </c>
      <c r="B13" s="48" t="s">
        <v>140</v>
      </c>
      <c r="C13" s="48" t="s">
        <v>4</v>
      </c>
      <c r="D13" s="48" t="s">
        <v>143</v>
      </c>
      <c r="E13" s="48" t="s">
        <v>147</v>
      </c>
      <c r="F13" s="48" t="s">
        <v>70</v>
      </c>
      <c r="G13" s="49" t="s">
        <v>98</v>
      </c>
      <c r="H13" s="54" t="s">
        <v>115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6" t="s">
        <v>80</v>
      </c>
      <c r="B1" s="56" t="s">
        <v>81</v>
      </c>
      <c r="C1" s="55" t="s">
        <v>82</v>
      </c>
      <c r="D1" s="56" t="s">
        <v>83</v>
      </c>
      <c r="E1" s="56" t="s">
        <v>84</v>
      </c>
      <c r="F1" s="56" t="s">
        <v>68</v>
      </c>
      <c r="G1" s="57" t="s">
        <v>85</v>
      </c>
      <c r="H1" s="53" t="str">
        <f>HYPERLINK("[OF_Web_Data_Dictionary_pub2022.xlsx]'Table of Contents'!A6", "Return to TOC")</f>
        <v>Return to TOC</v>
      </c>
    </row>
    <row r="2" spans="1:8" x14ac:dyDescent="0.3">
      <c r="A2" s="44" t="s">
        <v>149</v>
      </c>
      <c r="B2" s="44" t="s">
        <v>117</v>
      </c>
      <c r="C2" s="51" t="s">
        <v>98</v>
      </c>
      <c r="D2" s="46" t="s">
        <v>98</v>
      </c>
      <c r="E2" s="46" t="s">
        <v>120</v>
      </c>
      <c r="F2" s="46" t="s">
        <v>72</v>
      </c>
      <c r="G2" s="47" t="s">
        <v>98</v>
      </c>
      <c r="H2" s="2" t="s">
        <v>115</v>
      </c>
    </row>
    <row r="3" spans="1:8" ht="28.8" x14ac:dyDescent="0.3">
      <c r="A3" s="46" t="s">
        <v>149</v>
      </c>
      <c r="B3" s="46" t="s">
        <v>87</v>
      </c>
      <c r="C3" s="51" t="s">
        <v>97</v>
      </c>
      <c r="D3" s="46" t="s">
        <v>98</v>
      </c>
      <c r="E3" s="46" t="s">
        <v>99</v>
      </c>
      <c r="F3" s="46" t="s">
        <v>72</v>
      </c>
      <c r="G3" s="47" t="s">
        <v>109</v>
      </c>
      <c r="H3" s="2" t="s">
        <v>115</v>
      </c>
    </row>
    <row r="4" spans="1:8" x14ac:dyDescent="0.3">
      <c r="A4" s="46" t="s">
        <v>149</v>
      </c>
      <c r="B4" s="46" t="s">
        <v>88</v>
      </c>
      <c r="C4" s="51" t="s">
        <v>97</v>
      </c>
      <c r="D4" s="46" t="s">
        <v>98</v>
      </c>
      <c r="E4" s="46" t="s">
        <v>100</v>
      </c>
      <c r="F4" s="46" t="s">
        <v>70</v>
      </c>
      <c r="G4" s="47" t="s">
        <v>98</v>
      </c>
      <c r="H4" s="2" t="s">
        <v>115</v>
      </c>
    </row>
    <row r="5" spans="1:8" ht="43.2" x14ac:dyDescent="0.3">
      <c r="A5" s="46" t="s">
        <v>149</v>
      </c>
      <c r="B5" s="46" t="s">
        <v>89</v>
      </c>
      <c r="C5" s="51" t="s">
        <v>97</v>
      </c>
      <c r="D5" s="46" t="s">
        <v>98</v>
      </c>
      <c r="E5" s="46" t="s">
        <v>101</v>
      </c>
      <c r="F5" s="46" t="s">
        <v>70</v>
      </c>
      <c r="G5" s="47" t="s">
        <v>98</v>
      </c>
      <c r="H5" s="2" t="s">
        <v>115</v>
      </c>
    </row>
    <row r="6" spans="1:8" ht="28.8" x14ac:dyDescent="0.3">
      <c r="A6" s="46" t="s">
        <v>149</v>
      </c>
      <c r="B6" s="46" t="s">
        <v>90</v>
      </c>
      <c r="C6" s="51" t="s">
        <v>97</v>
      </c>
      <c r="D6" s="46" t="s">
        <v>98</v>
      </c>
      <c r="E6" s="46" t="s">
        <v>102</v>
      </c>
      <c r="F6" s="46" t="s">
        <v>70</v>
      </c>
      <c r="G6" s="47" t="s">
        <v>110</v>
      </c>
      <c r="H6" s="2" t="s">
        <v>115</v>
      </c>
    </row>
    <row r="7" spans="1:8" ht="57.6" x14ac:dyDescent="0.3">
      <c r="A7" s="46" t="s">
        <v>149</v>
      </c>
      <c r="B7" s="46" t="s">
        <v>91</v>
      </c>
      <c r="C7" s="51" t="s">
        <v>97</v>
      </c>
      <c r="D7" s="46" t="s">
        <v>98</v>
      </c>
      <c r="E7" s="46" t="s">
        <v>103</v>
      </c>
      <c r="F7" s="46" t="s">
        <v>70</v>
      </c>
      <c r="G7" s="47" t="s">
        <v>111</v>
      </c>
      <c r="H7" s="2" t="s">
        <v>115</v>
      </c>
    </row>
    <row r="8" spans="1:8" ht="28.8" x14ac:dyDescent="0.3">
      <c r="A8" s="46" t="s">
        <v>149</v>
      </c>
      <c r="B8" s="46" t="s">
        <v>92</v>
      </c>
      <c r="C8" s="51" t="s">
        <v>97</v>
      </c>
      <c r="D8" s="46" t="s">
        <v>98</v>
      </c>
      <c r="E8" s="46" t="s">
        <v>104</v>
      </c>
      <c r="F8" s="46" t="s">
        <v>70</v>
      </c>
      <c r="G8" s="47" t="s">
        <v>112</v>
      </c>
      <c r="H8" s="2" t="s">
        <v>115</v>
      </c>
    </row>
    <row r="9" spans="1:8" ht="57.6" x14ac:dyDescent="0.3">
      <c r="A9" s="46" t="s">
        <v>149</v>
      </c>
      <c r="B9" s="46" t="s">
        <v>93</v>
      </c>
      <c r="C9" s="51" t="s">
        <v>97</v>
      </c>
      <c r="D9" s="46" t="s">
        <v>98</v>
      </c>
      <c r="E9" s="46" t="s">
        <v>105</v>
      </c>
      <c r="F9" s="46" t="s">
        <v>70</v>
      </c>
      <c r="G9" s="47" t="s">
        <v>113</v>
      </c>
      <c r="H9" s="2" t="s">
        <v>115</v>
      </c>
    </row>
    <row r="10" spans="1:8" x14ac:dyDescent="0.3">
      <c r="A10" s="46" t="s">
        <v>149</v>
      </c>
      <c r="B10" s="46" t="s">
        <v>150</v>
      </c>
      <c r="C10" s="51" t="s">
        <v>5</v>
      </c>
      <c r="D10" s="46" t="s">
        <v>161</v>
      </c>
      <c r="E10" s="46" t="s">
        <v>163</v>
      </c>
      <c r="F10" s="46" t="s">
        <v>74</v>
      </c>
      <c r="G10" s="47" t="s">
        <v>171</v>
      </c>
      <c r="H10" s="2" t="s">
        <v>115</v>
      </c>
    </row>
    <row r="11" spans="1:8" ht="28.8" x14ac:dyDescent="0.3">
      <c r="A11" s="46" t="s">
        <v>149</v>
      </c>
      <c r="B11" s="46" t="s">
        <v>151</v>
      </c>
      <c r="C11" s="51" t="s">
        <v>5</v>
      </c>
      <c r="D11" s="46" t="s">
        <v>161</v>
      </c>
      <c r="E11" s="46" t="s">
        <v>164</v>
      </c>
      <c r="F11" s="46" t="s">
        <v>74</v>
      </c>
      <c r="G11" s="47" t="s">
        <v>171</v>
      </c>
      <c r="H11" s="2" t="s">
        <v>115</v>
      </c>
    </row>
    <row r="12" spans="1:8" ht="28.8" x14ac:dyDescent="0.3">
      <c r="A12" s="46" t="s">
        <v>149</v>
      </c>
      <c r="B12" s="46" t="s">
        <v>152</v>
      </c>
      <c r="C12" s="51" t="s">
        <v>5</v>
      </c>
      <c r="D12" s="46" t="s">
        <v>161</v>
      </c>
      <c r="E12" s="46" t="s">
        <v>145</v>
      </c>
      <c r="F12" s="46" t="s">
        <v>74</v>
      </c>
      <c r="G12" s="47" t="s">
        <v>135</v>
      </c>
      <c r="H12" s="2" t="s">
        <v>115</v>
      </c>
    </row>
    <row r="13" spans="1:8" ht="28.8" x14ac:dyDescent="0.3">
      <c r="A13" s="46" t="s">
        <v>149</v>
      </c>
      <c r="B13" s="46" t="s">
        <v>153</v>
      </c>
      <c r="C13" s="51" t="s">
        <v>5</v>
      </c>
      <c r="D13" s="46" t="s">
        <v>162</v>
      </c>
      <c r="E13" s="46" t="s">
        <v>165</v>
      </c>
      <c r="F13" s="46" t="s">
        <v>72</v>
      </c>
      <c r="G13" s="47" t="s">
        <v>172</v>
      </c>
      <c r="H13" s="2" t="s">
        <v>115</v>
      </c>
    </row>
    <row r="14" spans="1:8" ht="43.2" x14ac:dyDescent="0.3">
      <c r="A14" s="46" t="s">
        <v>149</v>
      </c>
      <c r="B14" s="46" t="s">
        <v>154</v>
      </c>
      <c r="C14" s="51" t="s">
        <v>5</v>
      </c>
      <c r="D14" s="46" t="s">
        <v>162</v>
      </c>
      <c r="E14" s="46" t="s">
        <v>166</v>
      </c>
      <c r="F14" s="46" t="s">
        <v>70</v>
      </c>
      <c r="G14" s="47" t="s">
        <v>173</v>
      </c>
      <c r="H14" s="2" t="s">
        <v>115</v>
      </c>
    </row>
    <row r="15" spans="1:8" ht="28.8" x14ac:dyDescent="0.3">
      <c r="A15" s="46" t="s">
        <v>149</v>
      </c>
      <c r="B15" s="46" t="s">
        <v>155</v>
      </c>
      <c r="C15" s="51" t="s">
        <v>5</v>
      </c>
      <c r="D15" s="46" t="s">
        <v>162</v>
      </c>
      <c r="E15" s="46" t="s">
        <v>167</v>
      </c>
      <c r="F15" s="46" t="s">
        <v>70</v>
      </c>
      <c r="G15" s="47" t="s">
        <v>98</v>
      </c>
      <c r="H15" s="2" t="s">
        <v>115</v>
      </c>
    </row>
    <row r="16" spans="1:8" ht="28.8" x14ac:dyDescent="0.3">
      <c r="A16" s="46" t="s">
        <v>149</v>
      </c>
      <c r="B16" s="46" t="s">
        <v>156</v>
      </c>
      <c r="C16" s="51" t="s">
        <v>5</v>
      </c>
      <c r="D16" s="46" t="s">
        <v>162</v>
      </c>
      <c r="E16" s="46" t="s">
        <v>168</v>
      </c>
      <c r="F16" s="46" t="s">
        <v>72</v>
      </c>
      <c r="G16" s="47" t="s">
        <v>174</v>
      </c>
      <c r="H16" s="2" t="s">
        <v>115</v>
      </c>
    </row>
    <row r="17" spans="1:8" ht="43.2" x14ac:dyDescent="0.3">
      <c r="A17" s="46" t="s">
        <v>149</v>
      </c>
      <c r="B17" s="46" t="s">
        <v>157</v>
      </c>
      <c r="C17" s="51" t="s">
        <v>5</v>
      </c>
      <c r="D17" s="46" t="s">
        <v>162</v>
      </c>
      <c r="E17" s="46" t="s">
        <v>169</v>
      </c>
      <c r="F17" s="46" t="s">
        <v>70</v>
      </c>
      <c r="G17" s="47" t="s">
        <v>173</v>
      </c>
      <c r="H17" s="2" t="s">
        <v>115</v>
      </c>
    </row>
    <row r="18" spans="1:8" ht="28.8" x14ac:dyDescent="0.3">
      <c r="A18" s="46" t="s">
        <v>149</v>
      </c>
      <c r="B18" s="46" t="s">
        <v>158</v>
      </c>
      <c r="C18" s="51" t="s">
        <v>5</v>
      </c>
      <c r="D18" s="46" t="s">
        <v>162</v>
      </c>
      <c r="E18" s="46" t="s">
        <v>170</v>
      </c>
      <c r="F18" s="46" t="s">
        <v>70</v>
      </c>
      <c r="G18" s="47" t="s">
        <v>98</v>
      </c>
      <c r="H18" s="2" t="s">
        <v>115</v>
      </c>
    </row>
    <row r="19" spans="1:8" x14ac:dyDescent="0.3">
      <c r="A19" s="46" t="s">
        <v>149</v>
      </c>
      <c r="B19" s="46" t="s">
        <v>159</v>
      </c>
      <c r="C19" s="51" t="s">
        <v>5</v>
      </c>
      <c r="D19" s="46" t="s">
        <v>162</v>
      </c>
      <c r="E19" s="46" t="s">
        <v>146</v>
      </c>
      <c r="F19" s="46" t="s">
        <v>74</v>
      </c>
      <c r="G19" s="47" t="s">
        <v>135</v>
      </c>
      <c r="H19" s="2" t="s">
        <v>115</v>
      </c>
    </row>
    <row r="20" spans="1:8" s="54" customFormat="1" ht="43.2" x14ac:dyDescent="0.3">
      <c r="A20" s="48" t="s">
        <v>149</v>
      </c>
      <c r="B20" s="48" t="s">
        <v>160</v>
      </c>
      <c r="C20" s="59" t="s">
        <v>5</v>
      </c>
      <c r="D20" s="60" t="s">
        <v>143</v>
      </c>
      <c r="E20" s="48" t="s">
        <v>147</v>
      </c>
      <c r="F20" s="60" t="s">
        <v>70</v>
      </c>
      <c r="G20" s="61" t="s">
        <v>98</v>
      </c>
      <c r="H20" s="54" t="s">
        <v>115</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3"/>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RowHeight="14.4" x14ac:dyDescent="0.3"/>
  <cols>
    <col min="1" max="2" width="30" customWidth="1"/>
    <col min="3" max="3" width="42" customWidth="1"/>
    <col min="4" max="4" width="20.88671875" customWidth="1"/>
    <col min="5" max="5" width="72" customWidth="1"/>
    <col min="6" max="6" width="15" customWidth="1"/>
    <col min="7" max="7" width="30" customWidth="1"/>
  </cols>
  <sheetData>
    <row r="1" spans="1:8" x14ac:dyDescent="0.3">
      <c r="A1" s="58" t="s">
        <v>80</v>
      </c>
      <c r="B1" s="58" t="s">
        <v>81</v>
      </c>
      <c r="C1" s="58" t="s">
        <v>82</v>
      </c>
      <c r="D1" s="58" t="s">
        <v>83</v>
      </c>
      <c r="E1" s="58" t="s">
        <v>84</v>
      </c>
      <c r="F1" s="58" t="s">
        <v>68</v>
      </c>
      <c r="G1" s="58" t="s">
        <v>85</v>
      </c>
      <c r="H1" s="53" t="str">
        <f>HYPERLINK("[OF_Web_Data_Dictionary_pub2022.xlsx]'Table of Contents'!A7", "Return to TOC")</f>
        <v>Return to TOC</v>
      </c>
    </row>
    <row r="2" spans="1:8" x14ac:dyDescent="0.3">
      <c r="A2" s="46" t="s">
        <v>175</v>
      </c>
      <c r="B2" s="46" t="s">
        <v>117</v>
      </c>
      <c r="C2" s="46" t="s">
        <v>98</v>
      </c>
      <c r="D2" s="46" t="s">
        <v>98</v>
      </c>
      <c r="E2" s="46" t="s">
        <v>120</v>
      </c>
      <c r="F2" s="46" t="s">
        <v>72</v>
      </c>
      <c r="G2" s="46" t="s">
        <v>98</v>
      </c>
      <c r="H2" s="3" t="s">
        <v>115</v>
      </c>
    </row>
    <row r="3" spans="1:8" ht="28.8" x14ac:dyDescent="0.3">
      <c r="A3" s="46" t="s">
        <v>175</v>
      </c>
      <c r="B3" s="46" t="s">
        <v>87</v>
      </c>
      <c r="C3" s="46" t="s">
        <v>97</v>
      </c>
      <c r="D3" s="46" t="s">
        <v>98</v>
      </c>
      <c r="E3" s="46" t="s">
        <v>99</v>
      </c>
      <c r="F3" s="46" t="s">
        <v>72</v>
      </c>
      <c r="G3" s="46" t="s">
        <v>109</v>
      </c>
      <c r="H3" s="3" t="s">
        <v>115</v>
      </c>
    </row>
    <row r="4" spans="1:8" x14ac:dyDescent="0.3">
      <c r="A4" s="46" t="s">
        <v>175</v>
      </c>
      <c r="B4" s="46" t="s">
        <v>88</v>
      </c>
      <c r="C4" s="46" t="s">
        <v>97</v>
      </c>
      <c r="D4" s="46" t="s">
        <v>98</v>
      </c>
      <c r="E4" s="46" t="s">
        <v>100</v>
      </c>
      <c r="F4" s="46" t="s">
        <v>70</v>
      </c>
      <c r="G4" s="46" t="s">
        <v>98</v>
      </c>
      <c r="H4" s="3" t="s">
        <v>115</v>
      </c>
    </row>
    <row r="5" spans="1:8" ht="43.2" x14ac:dyDescent="0.3">
      <c r="A5" s="46" t="s">
        <v>175</v>
      </c>
      <c r="B5" s="46" t="s">
        <v>89</v>
      </c>
      <c r="C5" s="46" t="s">
        <v>97</v>
      </c>
      <c r="D5" s="46" t="s">
        <v>98</v>
      </c>
      <c r="E5" s="46" t="s">
        <v>101</v>
      </c>
      <c r="F5" s="46" t="s">
        <v>70</v>
      </c>
      <c r="G5" s="46" t="s">
        <v>98</v>
      </c>
      <c r="H5" s="3" t="s">
        <v>115</v>
      </c>
    </row>
    <row r="6" spans="1:8" ht="28.8" x14ac:dyDescent="0.3">
      <c r="A6" s="46" t="s">
        <v>175</v>
      </c>
      <c r="B6" s="46" t="s">
        <v>90</v>
      </c>
      <c r="C6" s="46" t="s">
        <v>97</v>
      </c>
      <c r="D6" s="46" t="s">
        <v>98</v>
      </c>
      <c r="E6" s="46" t="s">
        <v>102</v>
      </c>
      <c r="F6" s="46" t="s">
        <v>70</v>
      </c>
      <c r="G6" s="46" t="s">
        <v>110</v>
      </c>
      <c r="H6" s="3" t="s">
        <v>115</v>
      </c>
    </row>
    <row r="7" spans="1:8" ht="57.6" x14ac:dyDescent="0.3">
      <c r="A7" s="46" t="s">
        <v>175</v>
      </c>
      <c r="B7" s="46" t="s">
        <v>91</v>
      </c>
      <c r="C7" s="46" t="s">
        <v>97</v>
      </c>
      <c r="D7" s="46" t="s">
        <v>98</v>
      </c>
      <c r="E7" s="46" t="s">
        <v>103</v>
      </c>
      <c r="F7" s="46" t="s">
        <v>70</v>
      </c>
      <c r="G7" s="46" t="s">
        <v>111</v>
      </c>
      <c r="H7" s="3" t="s">
        <v>115</v>
      </c>
    </row>
    <row r="8" spans="1:8" ht="28.8" x14ac:dyDescent="0.3">
      <c r="A8" s="46" t="s">
        <v>175</v>
      </c>
      <c r="B8" s="46" t="s">
        <v>92</v>
      </c>
      <c r="C8" s="46" t="s">
        <v>97</v>
      </c>
      <c r="D8" s="46" t="s">
        <v>98</v>
      </c>
      <c r="E8" s="46" t="s">
        <v>104</v>
      </c>
      <c r="F8" s="46" t="s">
        <v>70</v>
      </c>
      <c r="G8" s="46" t="s">
        <v>112</v>
      </c>
      <c r="H8" s="3" t="s">
        <v>115</v>
      </c>
    </row>
    <row r="9" spans="1:8" ht="57.6" x14ac:dyDescent="0.3">
      <c r="A9" s="46" t="s">
        <v>175</v>
      </c>
      <c r="B9" s="46" t="s">
        <v>93</v>
      </c>
      <c r="C9" s="46" t="s">
        <v>97</v>
      </c>
      <c r="D9" s="46" t="s">
        <v>98</v>
      </c>
      <c r="E9" s="46" t="s">
        <v>105</v>
      </c>
      <c r="F9" s="46" t="s">
        <v>70</v>
      </c>
      <c r="G9" s="46" t="s">
        <v>113</v>
      </c>
      <c r="H9" s="3" t="s">
        <v>115</v>
      </c>
    </row>
    <row r="10" spans="1:8" ht="28.8" x14ac:dyDescent="0.3">
      <c r="A10" s="46" t="s">
        <v>175</v>
      </c>
      <c r="B10" s="46" t="s">
        <v>176</v>
      </c>
      <c r="C10" s="46" t="s">
        <v>5</v>
      </c>
      <c r="D10" s="46" t="s">
        <v>189</v>
      </c>
      <c r="E10" s="46" t="s">
        <v>191</v>
      </c>
      <c r="F10" s="46" t="s">
        <v>72</v>
      </c>
      <c r="G10" s="46" t="s">
        <v>172</v>
      </c>
      <c r="H10" s="3" t="s">
        <v>115</v>
      </c>
    </row>
    <row r="11" spans="1:8" ht="28.8" x14ac:dyDescent="0.3">
      <c r="A11" s="46" t="s">
        <v>175</v>
      </c>
      <c r="B11" s="46" t="s">
        <v>177</v>
      </c>
      <c r="C11" s="46" t="s">
        <v>5</v>
      </c>
      <c r="D11" s="46" t="s">
        <v>189</v>
      </c>
      <c r="E11" s="46" t="s">
        <v>192</v>
      </c>
      <c r="F11" s="46" t="s">
        <v>74</v>
      </c>
      <c r="G11" s="46" t="s">
        <v>135</v>
      </c>
      <c r="H11" s="3" t="s">
        <v>115</v>
      </c>
    </row>
    <row r="12" spans="1:8" x14ac:dyDescent="0.3">
      <c r="A12" s="46" t="s">
        <v>175</v>
      </c>
      <c r="B12" s="46" t="s">
        <v>178</v>
      </c>
      <c r="C12" s="46" t="s">
        <v>5</v>
      </c>
      <c r="D12" s="46" t="s">
        <v>189</v>
      </c>
      <c r="E12" s="46" t="s">
        <v>193</v>
      </c>
      <c r="F12" s="46" t="s">
        <v>72</v>
      </c>
      <c r="G12" s="46" t="s">
        <v>172</v>
      </c>
      <c r="H12" s="3" t="s">
        <v>115</v>
      </c>
    </row>
    <row r="13" spans="1:8" ht="28.8" x14ac:dyDescent="0.3">
      <c r="A13" s="46" t="s">
        <v>175</v>
      </c>
      <c r="B13" s="46" t="s">
        <v>179</v>
      </c>
      <c r="C13" s="46" t="s">
        <v>5</v>
      </c>
      <c r="D13" s="46" t="s">
        <v>189</v>
      </c>
      <c r="E13" s="46" t="s">
        <v>194</v>
      </c>
      <c r="F13" s="46" t="s">
        <v>74</v>
      </c>
      <c r="G13" s="46" t="s">
        <v>135</v>
      </c>
      <c r="H13" s="3" t="s">
        <v>115</v>
      </c>
    </row>
    <row r="14" spans="1:8" x14ac:dyDescent="0.3">
      <c r="A14" s="46" t="s">
        <v>175</v>
      </c>
      <c r="B14" s="46" t="s">
        <v>180</v>
      </c>
      <c r="C14" s="46" t="s">
        <v>5</v>
      </c>
      <c r="D14" s="46" t="s">
        <v>189</v>
      </c>
      <c r="E14" s="46" t="s">
        <v>195</v>
      </c>
      <c r="F14" s="46" t="s">
        <v>72</v>
      </c>
      <c r="G14" s="46" t="s">
        <v>172</v>
      </c>
      <c r="H14" s="3" t="s">
        <v>115</v>
      </c>
    </row>
    <row r="15" spans="1:8" x14ac:dyDescent="0.3">
      <c r="A15" s="46" t="s">
        <v>175</v>
      </c>
      <c r="B15" s="46" t="s">
        <v>181</v>
      </c>
      <c r="C15" s="46" t="s">
        <v>5</v>
      </c>
      <c r="D15" s="46" t="s">
        <v>189</v>
      </c>
      <c r="E15" s="46" t="s">
        <v>196</v>
      </c>
      <c r="F15" s="46" t="s">
        <v>74</v>
      </c>
      <c r="G15" s="46" t="s">
        <v>135</v>
      </c>
      <c r="H15" s="3" t="s">
        <v>115</v>
      </c>
    </row>
    <row r="16" spans="1:8" ht="28.8" x14ac:dyDescent="0.3">
      <c r="A16" s="46" t="s">
        <v>175</v>
      </c>
      <c r="B16" s="46" t="s">
        <v>182</v>
      </c>
      <c r="C16" s="46" t="s">
        <v>5</v>
      </c>
      <c r="D16" s="46" t="s">
        <v>190</v>
      </c>
      <c r="E16" s="46" t="s">
        <v>197</v>
      </c>
      <c r="F16" s="46" t="s">
        <v>72</v>
      </c>
      <c r="G16" s="46" t="s">
        <v>172</v>
      </c>
      <c r="H16" s="3" t="s">
        <v>115</v>
      </c>
    </row>
    <row r="17" spans="1:8" ht="28.8" x14ac:dyDescent="0.3">
      <c r="A17" s="46" t="s">
        <v>175</v>
      </c>
      <c r="B17" s="46" t="s">
        <v>183</v>
      </c>
      <c r="C17" s="46" t="s">
        <v>5</v>
      </c>
      <c r="D17" s="46" t="s">
        <v>190</v>
      </c>
      <c r="E17" s="46" t="s">
        <v>198</v>
      </c>
      <c r="F17" s="46" t="s">
        <v>72</v>
      </c>
      <c r="G17" s="46" t="s">
        <v>172</v>
      </c>
      <c r="H17" s="3" t="s">
        <v>115</v>
      </c>
    </row>
    <row r="18" spans="1:8" ht="28.8" x14ac:dyDescent="0.3">
      <c r="A18" s="46" t="s">
        <v>175</v>
      </c>
      <c r="B18" s="46" t="s">
        <v>184</v>
      </c>
      <c r="C18" s="46" t="s">
        <v>5</v>
      </c>
      <c r="D18" s="46" t="s">
        <v>190</v>
      </c>
      <c r="E18" s="46" t="s">
        <v>199</v>
      </c>
      <c r="F18" s="46" t="s">
        <v>72</v>
      </c>
      <c r="G18" s="46" t="s">
        <v>172</v>
      </c>
      <c r="H18" s="3" t="s">
        <v>115</v>
      </c>
    </row>
    <row r="19" spans="1:8" ht="28.8" x14ac:dyDescent="0.3">
      <c r="A19" s="46" t="s">
        <v>175</v>
      </c>
      <c r="B19" s="46" t="s">
        <v>185</v>
      </c>
      <c r="C19" s="46" t="s">
        <v>5</v>
      </c>
      <c r="D19" s="46" t="s">
        <v>190</v>
      </c>
      <c r="E19" s="46" t="s">
        <v>200</v>
      </c>
      <c r="F19" s="46" t="s">
        <v>72</v>
      </c>
      <c r="G19" s="46" t="s">
        <v>174</v>
      </c>
      <c r="H19" s="3" t="s">
        <v>115</v>
      </c>
    </row>
    <row r="20" spans="1:8" ht="28.8" x14ac:dyDescent="0.3">
      <c r="A20" s="46" t="s">
        <v>175</v>
      </c>
      <c r="B20" s="46" t="s">
        <v>186</v>
      </c>
      <c r="C20" s="46" t="s">
        <v>5</v>
      </c>
      <c r="D20" s="46" t="s">
        <v>190</v>
      </c>
      <c r="E20" s="46" t="s">
        <v>201</v>
      </c>
      <c r="F20" s="46" t="s">
        <v>72</v>
      </c>
      <c r="G20" s="46" t="s">
        <v>172</v>
      </c>
      <c r="H20" s="3" t="s">
        <v>115</v>
      </c>
    </row>
    <row r="21" spans="1:8" ht="28.8" x14ac:dyDescent="0.3">
      <c r="A21" s="46" t="s">
        <v>175</v>
      </c>
      <c r="B21" s="46" t="s">
        <v>187</v>
      </c>
      <c r="C21" s="46" t="s">
        <v>5</v>
      </c>
      <c r="D21" s="46" t="s">
        <v>190</v>
      </c>
      <c r="E21" s="46" t="s">
        <v>202</v>
      </c>
      <c r="F21" s="46" t="s">
        <v>70</v>
      </c>
      <c r="G21" s="46" t="s">
        <v>98</v>
      </c>
      <c r="H21" s="3" t="s">
        <v>115</v>
      </c>
    </row>
    <row r="22" spans="1:8" ht="28.8" x14ac:dyDescent="0.3">
      <c r="A22" s="46" t="s">
        <v>175</v>
      </c>
      <c r="B22" s="46" t="s">
        <v>188</v>
      </c>
      <c r="C22" s="46" t="s">
        <v>5</v>
      </c>
      <c r="D22" s="46" t="s">
        <v>190</v>
      </c>
      <c r="E22" s="46" t="s">
        <v>146</v>
      </c>
      <c r="F22" s="46" t="s">
        <v>74</v>
      </c>
      <c r="G22" s="46" t="s">
        <v>135</v>
      </c>
      <c r="H22" s="3" t="s">
        <v>115</v>
      </c>
    </row>
    <row r="23" spans="1:8" x14ac:dyDescent="0.3">
      <c r="A23" s="50" t="s">
        <v>175</v>
      </c>
      <c r="B23" s="50" t="s">
        <v>160</v>
      </c>
      <c r="C23" s="50" t="s">
        <v>5</v>
      </c>
      <c r="D23" s="50" t="s">
        <v>143</v>
      </c>
      <c r="E23" s="50" t="s">
        <v>147</v>
      </c>
      <c r="F23" s="50" t="s">
        <v>70</v>
      </c>
      <c r="G23" s="50" t="s">
        <v>98</v>
      </c>
      <c r="H23" t="s">
        <v>115</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
  <sheetViews>
    <sheetView showGridLines="0" workbookViewId="0">
      <pane xSplit="2" ySplit="1" topLeftCell="C2" activePane="bottomRight" state="frozen"/>
      <selection pane="topRight" activeCell="C1" sqref="C1"/>
      <selection pane="bottomLeft" activeCell="A2" sqref="A2"/>
      <selection pane="bottomRight" activeCell="A2" sqref="A2"/>
    </sheetView>
  </sheetViews>
  <sheetFormatPr defaultColWidth="8.88671875" defaultRowHeight="14.4" x14ac:dyDescent="0.3"/>
  <cols>
    <col min="1" max="1" width="30" style="42" customWidth="1"/>
    <col min="2" max="2" width="37.33203125" style="42" customWidth="1"/>
    <col min="3" max="3" width="42" style="42" customWidth="1"/>
    <col min="4" max="4" width="20.88671875" style="42" customWidth="1"/>
    <col min="5" max="5" width="72" style="42" customWidth="1"/>
    <col min="6" max="6" width="15" style="42" customWidth="1"/>
    <col min="7" max="7" width="30" style="42" customWidth="1"/>
    <col min="8" max="8" width="8.88671875" style="54"/>
    <col min="9" max="16384" width="8.88671875" style="42"/>
  </cols>
  <sheetData>
    <row r="1" spans="1:8" x14ac:dyDescent="0.3">
      <c r="A1" s="58" t="s">
        <v>80</v>
      </c>
      <c r="B1" s="58" t="s">
        <v>81</v>
      </c>
      <c r="C1" s="58" t="s">
        <v>82</v>
      </c>
      <c r="D1" s="58" t="s">
        <v>83</v>
      </c>
      <c r="E1" s="58" t="s">
        <v>84</v>
      </c>
      <c r="F1" s="58" t="s">
        <v>68</v>
      </c>
      <c r="G1" s="58" t="s">
        <v>85</v>
      </c>
      <c r="H1" s="53" t="str">
        <f>HYPERLINK("[OF_Web_Data_Dictionary_pub2022.xlsx]'Table of Contents'!A8", "Return to TOC")</f>
        <v>Return to TOC</v>
      </c>
    </row>
    <row r="2" spans="1:8" x14ac:dyDescent="0.3">
      <c r="A2" s="42" t="s">
        <v>203</v>
      </c>
      <c r="B2" s="42" t="s">
        <v>117</v>
      </c>
      <c r="C2" s="42" t="s">
        <v>98</v>
      </c>
      <c r="D2" s="42" t="s">
        <v>98</v>
      </c>
      <c r="E2" s="42" t="s">
        <v>120</v>
      </c>
      <c r="F2" s="42" t="s">
        <v>72</v>
      </c>
      <c r="G2" s="42" t="s">
        <v>98</v>
      </c>
      <c r="H2" s="54" t="s">
        <v>115</v>
      </c>
    </row>
    <row r="3" spans="1:8" ht="28.8" x14ac:dyDescent="0.3">
      <c r="A3" s="42" t="s">
        <v>203</v>
      </c>
      <c r="B3" s="42" t="s">
        <v>87</v>
      </c>
      <c r="C3" s="42" t="s">
        <v>97</v>
      </c>
      <c r="D3" s="42" t="s">
        <v>98</v>
      </c>
      <c r="E3" s="42" t="s">
        <v>99</v>
      </c>
      <c r="F3" s="42" t="s">
        <v>72</v>
      </c>
      <c r="G3" s="42" t="s">
        <v>109</v>
      </c>
      <c r="H3" s="54" t="s">
        <v>115</v>
      </c>
    </row>
    <row r="4" spans="1:8" x14ac:dyDescent="0.3">
      <c r="A4" s="42" t="s">
        <v>203</v>
      </c>
      <c r="B4" s="42" t="s">
        <v>88</v>
      </c>
      <c r="C4" s="42" t="s">
        <v>97</v>
      </c>
      <c r="D4" s="42" t="s">
        <v>98</v>
      </c>
      <c r="E4" s="42" t="s">
        <v>100</v>
      </c>
      <c r="F4" s="42" t="s">
        <v>70</v>
      </c>
      <c r="G4" s="42" t="s">
        <v>98</v>
      </c>
      <c r="H4" s="54" t="s">
        <v>115</v>
      </c>
    </row>
    <row r="5" spans="1:8" ht="43.2" x14ac:dyDescent="0.3">
      <c r="A5" s="42" t="s">
        <v>203</v>
      </c>
      <c r="B5" s="42" t="s">
        <v>89</v>
      </c>
      <c r="C5" s="42" t="s">
        <v>97</v>
      </c>
      <c r="D5" s="42" t="s">
        <v>98</v>
      </c>
      <c r="E5" s="42" t="s">
        <v>101</v>
      </c>
      <c r="F5" s="42" t="s">
        <v>70</v>
      </c>
      <c r="G5" s="42" t="s">
        <v>98</v>
      </c>
      <c r="H5" s="54" t="s">
        <v>115</v>
      </c>
    </row>
    <row r="6" spans="1:8" ht="28.8" x14ac:dyDescent="0.3">
      <c r="A6" s="42" t="s">
        <v>203</v>
      </c>
      <c r="B6" s="42" t="s">
        <v>90</v>
      </c>
      <c r="C6" s="42" t="s">
        <v>97</v>
      </c>
      <c r="D6" s="42" t="s">
        <v>98</v>
      </c>
      <c r="E6" s="42" t="s">
        <v>102</v>
      </c>
      <c r="F6" s="42" t="s">
        <v>70</v>
      </c>
      <c r="G6" s="42" t="s">
        <v>110</v>
      </c>
      <c r="H6" s="54" t="s">
        <v>115</v>
      </c>
    </row>
    <row r="7" spans="1:8" ht="57.6" x14ac:dyDescent="0.3">
      <c r="A7" s="42" t="s">
        <v>203</v>
      </c>
      <c r="B7" s="42" t="s">
        <v>91</v>
      </c>
      <c r="C7" s="42" t="s">
        <v>97</v>
      </c>
      <c r="D7" s="42" t="s">
        <v>98</v>
      </c>
      <c r="E7" s="42" t="s">
        <v>103</v>
      </c>
      <c r="F7" s="42" t="s">
        <v>70</v>
      </c>
      <c r="G7" s="42" t="s">
        <v>111</v>
      </c>
      <c r="H7" s="54" t="s">
        <v>115</v>
      </c>
    </row>
    <row r="8" spans="1:8" ht="28.8" x14ac:dyDescent="0.3">
      <c r="A8" s="42" t="s">
        <v>203</v>
      </c>
      <c r="B8" s="42" t="s">
        <v>92</v>
      </c>
      <c r="C8" s="42" t="s">
        <v>97</v>
      </c>
      <c r="D8" s="42" t="s">
        <v>98</v>
      </c>
      <c r="E8" s="42" t="s">
        <v>104</v>
      </c>
      <c r="F8" s="42" t="s">
        <v>70</v>
      </c>
      <c r="G8" s="42" t="s">
        <v>112</v>
      </c>
      <c r="H8" s="54" t="s">
        <v>115</v>
      </c>
    </row>
    <row r="9" spans="1:8" ht="57.6" x14ac:dyDescent="0.3">
      <c r="A9" s="42" t="s">
        <v>203</v>
      </c>
      <c r="B9" s="42" t="s">
        <v>93</v>
      </c>
      <c r="C9" s="42" t="s">
        <v>97</v>
      </c>
      <c r="D9" s="42" t="s">
        <v>98</v>
      </c>
      <c r="E9" s="42" t="s">
        <v>105</v>
      </c>
      <c r="F9" s="42" t="s">
        <v>70</v>
      </c>
      <c r="G9" s="42" t="s">
        <v>113</v>
      </c>
      <c r="H9" s="54" t="s">
        <v>115</v>
      </c>
    </row>
    <row r="10" spans="1:8" x14ac:dyDescent="0.3">
      <c r="A10" s="42" t="s">
        <v>203</v>
      </c>
      <c r="B10" s="42" t="s">
        <v>204</v>
      </c>
      <c r="C10" s="42" t="s">
        <v>6</v>
      </c>
      <c r="D10" s="42" t="s">
        <v>142</v>
      </c>
      <c r="E10" s="42" t="s">
        <v>205</v>
      </c>
      <c r="F10" s="42" t="s">
        <v>70</v>
      </c>
      <c r="G10" s="42" t="s">
        <v>98</v>
      </c>
      <c r="H10" s="54" t="s">
        <v>115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0F3EBC2A74724FA8CAAD4F1BBA4E0A" ma:contentTypeVersion="11" ma:contentTypeDescription="Create a new document." ma:contentTypeScope="" ma:versionID="ac12d293d58f8b168c9a68f23c49651c">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25ddb8e-922d-4368-9861-60522fc9c8c4" xmlns:ns6="a77f7e4b-215c-45fa-830e-01a8965049fb" targetNamespace="http://schemas.microsoft.com/office/2006/metadata/properties" ma:root="true" ma:fieldsID="cf0c24ba89de25e9159296d622eccb70" ns1:_="" ns2:_="" ns3:_="" ns4:_="" ns5:_="" ns6:_="">
    <xsd:import namespace="http://schemas.microsoft.com/sharepoint/v3"/>
    <xsd:import namespace="4ffa91fb-a0ff-4ac5-b2db-65c790d184a4"/>
    <xsd:import namespace="http://schemas.microsoft.com/sharepoint.v3"/>
    <xsd:import namespace="http://schemas.microsoft.com/sharepoint/v3/fields"/>
    <xsd:import namespace="825ddb8e-922d-4368-9861-60522fc9c8c4"/>
    <xsd:import namespace="a77f7e4b-215c-45fa-830e-01a8965049fb"/>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ServiceOCR" minOccurs="0"/>
                <xsd:element ref="ns5: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e5cd2c0a-5f35-41ca-a0ad-a1db0c20024e}" ma:internalName="TaxCatchAllLabel" ma:readOnly="true" ma:showField="CatchAllDataLabel" ma:web="a77f7e4b-215c-45fa-830e-01a8965049fb">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e5cd2c0a-5f35-41ca-a0ad-a1db0c20024e}" ma:internalName="TaxCatchAll" ma:showField="CatchAllData" ma:web="a77f7e4b-215c-45fa-830e-01a8965049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5ddb8e-922d-4368-9861-60522fc9c8c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7f7e4b-215c-45fa-830e-01a8965049fb"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Document_x0020_Creation_x0020_Date xmlns="4ffa91fb-a0ff-4ac5-b2db-65c790d184a4">2022-07-11T12:18:36+00:00</Document_x0020_Creation_x0020_Date>
    <EPA_x0020_Related_x0020_Documents xmlns="4ffa91fb-a0ff-4ac5-b2db-65c790d184a4" xsi:nil="true"/>
    <j747ac98061d40f0aa7bd47e1db5675d xmlns="4ffa91fb-a0ff-4ac5-b2db-65c790d184a4">
      <Terms xmlns="http://schemas.microsoft.com/office/infopath/2007/PartnerControls"/>
    </j747ac98061d40f0aa7bd47e1db5675d>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CatchAll xmlns="4ffa91fb-a0ff-4ac5-b2db-65c790d184a4" xsi:nil="true"/>
    <TaxKeywordTaxHTField xmlns="4ffa91fb-a0ff-4ac5-b2db-65c790d184a4">
      <Terms xmlns="http://schemas.microsoft.com/office/infopath/2007/PartnerControls"/>
    </TaxKeywordTaxHTField>
    <Rights xmlns="4ffa91fb-a0ff-4ac5-b2db-65c790d184a4" xsi:nil="true"/>
    <External_x0020_Contributor xmlns="4ffa91fb-a0ff-4ac5-b2db-65c790d184a4" xsi:nil="true"/>
    <Identifier xmlns="4ffa91fb-a0ff-4ac5-b2db-65c790d184a4" xsi:nil="true"/>
    <Creator xmlns="4ffa91fb-a0ff-4ac5-b2db-65c790d184a4">
      <UserInfo>
        <DisplayName/>
        <AccountId xsi:nil="true"/>
        <AccountType/>
      </UserInfo>
    </Creator>
    <Language xmlns="http://schemas.microsoft.com/sharepoint/v3">English</Languag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2AC899B-ECB3-4300-81F9-F9E34BA085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25ddb8e-922d-4368-9861-60522fc9c8c4"/>
    <ds:schemaRef ds:uri="a77f7e4b-215c-45fa-830e-01a8965049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328254-5583-46D2-9CDC-1AD0FF1A3182}">
  <ds:schemaRefs>
    <ds:schemaRef ds:uri="http://schemas.microsoft.com/sharepoint/v3/contenttype/forms"/>
  </ds:schemaRefs>
</ds:datastoreItem>
</file>

<file path=customXml/itemProps3.xml><?xml version="1.0" encoding="utf-8"?>
<ds:datastoreItem xmlns:ds="http://schemas.openxmlformats.org/officeDocument/2006/customXml" ds:itemID="{13FD89E9-177E-4CFE-AECE-58C58E770F9B}">
  <ds:schemaRefs>
    <ds:schemaRef ds:uri="http://schemas.microsoft.com/office/2006/metadata/properties"/>
    <ds:schemaRef ds:uri="http://schemas.microsoft.com/office/infopath/2007/PartnerControls"/>
    <ds:schemaRef ds:uri="http://schemas.microsoft.com/sharepoint/v3/fields"/>
    <ds:schemaRef ds:uri="4ffa91fb-a0ff-4ac5-b2db-65c790d184a4"/>
    <ds:schemaRef ds:uri="http://schemas.microsoft.com/sharepoint.v3"/>
    <ds:schemaRef ds:uri="http://schemas.microsoft.com/sharepoint/v3"/>
  </ds:schemaRefs>
</ds:datastoreItem>
</file>

<file path=customXml/itemProps4.xml><?xml version="1.0" encoding="utf-8"?>
<ds:datastoreItem xmlns:ds="http://schemas.openxmlformats.org/officeDocument/2006/customXml" ds:itemID="{CBCDD851-8452-435D-A69D-F697B51A1E4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Table of Contents</vt:lpstr>
      <vt:lpstr>Data Types</vt:lpstr>
      <vt:lpstr>facility_info</vt:lpstr>
      <vt:lpstr>submission_info</vt:lpstr>
      <vt:lpstr>toc</vt:lpstr>
      <vt:lpstr>acid_gas_removal_info</vt:lpstr>
      <vt:lpstr>blowdowns_dist_info</vt:lpstr>
      <vt:lpstr>blowdowns_tp_info</vt:lpstr>
      <vt:lpstr>bvent_stacks_actions</vt:lpstr>
      <vt:lpstr>bvent_stacks_by_type</vt:lpstr>
      <vt:lpstr>bvent_stacks_info</vt:lpstr>
      <vt:lpstr>combust_subpartc_actions</vt:lpstr>
      <vt:lpstr>combust_subpartc_altmeth</vt:lpstr>
      <vt:lpstr>combust_subpartc_info</vt:lpstr>
      <vt:lpstr>combust_units_actions</vt:lpstr>
      <vt:lpstr>combust_units_info</vt:lpstr>
      <vt:lpstr>compressor_cent_actions</vt:lpstr>
      <vt:lpstr>compressor_cent_counts</vt:lpstr>
      <vt:lpstr>compressor_cent_info</vt:lpstr>
      <vt:lpstr>compressor_recip_actions</vt:lpstr>
      <vt:lpstr>compressor_recip_counts</vt:lpstr>
      <vt:lpstr>compressor_recip_info</vt:lpstr>
      <vt:lpstr>damages_info</vt:lpstr>
      <vt:lpstr>dehydrator_vents_ghgi</vt:lpstr>
      <vt:lpstr>dehydrator_vents_ghgrp</vt:lpstr>
      <vt:lpstr>distmainsservices_actions</vt:lpstr>
      <vt:lpstr>distmainsservices_info</vt:lpstr>
      <vt:lpstr>equipleaks_dist_actions</vt:lpstr>
      <vt:lpstr>equipleaks_dist_bgmr_info</vt:lpstr>
      <vt:lpstr>equipleaks_dist_bgtd_info</vt:lpstr>
      <vt:lpstr>equipleaks_dist_info</vt:lpstr>
      <vt:lpstr>equipleaks_pipe_actions</vt:lpstr>
      <vt:lpstr>equipleaks_pipe_details</vt:lpstr>
      <vt:lpstr>equipleaks_pipe_info</vt:lpstr>
      <vt:lpstr>equipmentleaks_actions</vt:lpstr>
      <vt:lpstr>equipmentleaks_ef</vt:lpstr>
      <vt:lpstr>equipmentleaks_info</vt:lpstr>
      <vt:lpstr>equipmentleaks_popcount</vt:lpstr>
      <vt:lpstr>flarestacks_info_actions</vt:lpstr>
      <vt:lpstr>meters_info</vt:lpstr>
      <vt:lpstr>pneumaticdevices_actions</vt:lpstr>
      <vt:lpstr>pneumaticdevices_info</vt:lpstr>
      <vt:lpstr>pressreliefvalves_actions</vt:lpstr>
      <vt:lpstr>pressreliefvalves_info</vt:lpstr>
      <vt:lpstr>stationventing_actions</vt:lpstr>
      <vt:lpstr>stationventing_altmethod</vt:lpstr>
      <vt:lpstr>stationventing_info</vt:lpstr>
      <vt:lpstr>tanks_tc_actions</vt:lpstr>
      <vt:lpstr>tanks_tc_info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Environmental Protection Agency</dc:creator>
  <cp:lastModifiedBy>Menassian, Sarah</cp:lastModifiedBy>
  <dcterms:created xsi:type="dcterms:W3CDTF">2022-07-11T19:04:26Z</dcterms:created>
  <dcterms:modified xsi:type="dcterms:W3CDTF">2022-07-15T12:20:27Z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0x0101003F0F3EBC2A74724FA8CAAD4F1BBA4E0A</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ies>
</file>