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40" documentId="8_{1F434FD0-B3BC-4FF3-A115-30032439E122}" xr6:coauthVersionLast="47" xr6:coauthVersionMax="47" xr10:uidLastSave="{94921F99-BE75-487B-8CE8-1D221B11B19B}"/>
  <bookViews>
    <workbookView xWindow="-110" yWindow="-110" windowWidth="25820" windowHeight="13900" tabRatio="817" xr2:uid="{00000000-000D-0000-FFFF-FFFF00000000}"/>
  </bookViews>
  <sheets>
    <sheet name="Coversheet" sheetId="41" r:id="rId1"/>
    <sheet name="Draft Workplan" sheetId="36" r:id="rId2"/>
    <sheet name="Cost Estimator " sheetId="24" r:id="rId3"/>
    <sheet name="Draft Budget Detail" sheetId="29" r:id="rId4"/>
    <sheet name="Progress Reporting (v.1)" sheetId="44" state="hidden" r:id="rId5"/>
    <sheet name="Progress Reporting (v.2)" sheetId="33" state="hidden" r:id="rId6"/>
    <sheet name="Deliverable Status" sheetId="43" state="hidden" r:id="rId7"/>
    <sheet name="Draft Workplan Review (EPA use)" sheetId="1" state="hidden" r:id="rId8"/>
  </sheets>
  <definedNames>
    <definedName name="_xlnm.Print_Area" localSheetId="6">'Deliverable Status'!$B$3:$J$313</definedName>
    <definedName name="_xlnm.Print_Area" localSheetId="3">'Draft Budget Detail'!$B$4:$F$57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7" i="29" l="1"/>
  <c r="F56" i="29"/>
  <c r="F55" i="29"/>
  <c r="F54" i="29"/>
  <c r="J87" i="44"/>
  <c r="J77" i="44"/>
  <c r="J67" i="44"/>
  <c r="J57" i="44"/>
  <c r="J47" i="44"/>
  <c r="J37" i="44"/>
  <c r="J27" i="44"/>
  <c r="J17" i="44"/>
  <c r="J7" i="44"/>
  <c r="O98" i="33"/>
  <c r="O97" i="33"/>
  <c r="I209" i="43"/>
  <c r="F18" i="36" l="1"/>
  <c r="F19" i="36"/>
  <c r="F20" i="36"/>
  <c r="F21" i="36"/>
  <c r="F22" i="36"/>
  <c r="F23" i="36"/>
  <c r="F24" i="36"/>
  <c r="F25" i="36"/>
  <c r="F26" i="36"/>
  <c r="F27" i="36"/>
  <c r="F28" i="36"/>
  <c r="F29" i="36"/>
  <c r="F30" i="36"/>
  <c r="F31" i="36"/>
  <c r="F32" i="36"/>
  <c r="F33" i="36"/>
  <c r="F34" i="36"/>
  <c r="F35" i="36"/>
  <c r="F36" i="36"/>
  <c r="F37" i="36"/>
  <c r="F38" i="36"/>
  <c r="F39" i="36"/>
  <c r="F40" i="36"/>
  <c r="F41" i="36"/>
  <c r="F42" i="36"/>
  <c r="F43" i="36"/>
  <c r="F44" i="36"/>
  <c r="F45" i="36"/>
  <c r="F46" i="36"/>
  <c r="F47" i="36"/>
  <c r="F48" i="36"/>
  <c r="F49" i="36"/>
  <c r="F50" i="36"/>
  <c r="F51" i="36"/>
  <c r="F52" i="36"/>
  <c r="F53" i="36"/>
  <c r="F54" i="36"/>
  <c r="F55" i="36"/>
  <c r="F56" i="36"/>
  <c r="F57" i="36"/>
  <c r="F58" i="36"/>
  <c r="F59" i="36"/>
  <c r="F60" i="36"/>
  <c r="F61" i="36"/>
  <c r="F62" i="36"/>
  <c r="F63" i="36"/>
  <c r="F64" i="36"/>
  <c r="F65" i="36"/>
  <c r="F66" i="36"/>
  <c r="F67" i="36"/>
  <c r="F68" i="36"/>
  <c r="F69" i="36"/>
  <c r="F70" i="36"/>
  <c r="F71" i="36"/>
  <c r="F72" i="36"/>
  <c r="F73" i="36"/>
  <c r="F74" i="36"/>
  <c r="F75" i="36"/>
  <c r="F76" i="36"/>
  <c r="F77" i="36"/>
  <c r="F78" i="36"/>
  <c r="F79" i="36"/>
  <c r="F80" i="36"/>
  <c r="F81" i="36"/>
  <c r="F82" i="36"/>
  <c r="F83" i="36"/>
  <c r="F84" i="36"/>
  <c r="F85" i="36"/>
  <c r="F86" i="36"/>
  <c r="F87" i="36"/>
  <c r="F88" i="36"/>
  <c r="F89" i="36"/>
  <c r="F90" i="36"/>
  <c r="F91" i="36"/>
  <c r="F92" i="36"/>
  <c r="F93" i="36"/>
  <c r="F94" i="36"/>
  <c r="F95" i="36"/>
  <c r="F96" i="36"/>
  <c r="F97" i="36"/>
  <c r="F98" i="36"/>
  <c r="F11" i="36"/>
  <c r="F12" i="36"/>
  <c r="F13" i="36"/>
  <c r="F14" i="36"/>
  <c r="F15" i="36"/>
  <c r="F16" i="36"/>
  <c r="F17" i="36"/>
  <c r="F9" i="36"/>
  <c r="F10" i="36"/>
  <c r="F8" i="36"/>
  <c r="D10" i="33"/>
  <c r="D11" i="33"/>
  <c r="D12" i="33"/>
  <c r="D13" i="33"/>
  <c r="D14" i="33"/>
  <c r="D15" i="33"/>
  <c r="D16" i="33"/>
  <c r="D17" i="33"/>
  <c r="D18" i="33"/>
  <c r="D19" i="33"/>
  <c r="D20" i="33"/>
  <c r="D21" i="33"/>
  <c r="D22" i="33"/>
  <c r="D23" i="33"/>
  <c r="D24" i="33"/>
  <c r="D25" i="33"/>
  <c r="D26" i="33"/>
  <c r="D27" i="33"/>
  <c r="D28" i="33"/>
  <c r="D29" i="33"/>
  <c r="D30" i="33"/>
  <c r="D31" i="33"/>
  <c r="D32" i="33"/>
  <c r="D33" i="33"/>
  <c r="D34" i="33"/>
  <c r="D35" i="33"/>
  <c r="D36" i="33"/>
  <c r="D37" i="33"/>
  <c r="D38" i="33"/>
  <c r="D39" i="33"/>
  <c r="D40" i="33"/>
  <c r="D41" i="33"/>
  <c r="D42" i="33"/>
  <c r="D43" i="33"/>
  <c r="D44" i="33"/>
  <c r="D45" i="33"/>
  <c r="D46" i="33"/>
  <c r="D47" i="33"/>
  <c r="D48" i="33"/>
  <c r="D49" i="33"/>
  <c r="D50" i="33"/>
  <c r="D51" i="33"/>
  <c r="D52" i="33"/>
  <c r="D53" i="33"/>
  <c r="D54" i="33"/>
  <c r="D55" i="33"/>
  <c r="D56" i="33"/>
  <c r="D57" i="33"/>
  <c r="D58" i="33"/>
  <c r="D59" i="33"/>
  <c r="D60" i="33"/>
  <c r="D61" i="33"/>
  <c r="D62" i="33"/>
  <c r="D63" i="33"/>
  <c r="D64" i="33"/>
  <c r="D65" i="33"/>
  <c r="D66" i="33"/>
  <c r="D67" i="33"/>
  <c r="D68" i="33"/>
  <c r="D69" i="33"/>
  <c r="D70" i="33"/>
  <c r="D71" i="33"/>
  <c r="D72" i="33"/>
  <c r="D73" i="33"/>
  <c r="D74" i="33"/>
  <c r="D75" i="33"/>
  <c r="D76" i="33"/>
  <c r="D77" i="33"/>
  <c r="D78" i="33"/>
  <c r="D79" i="33"/>
  <c r="D80" i="33"/>
  <c r="D81" i="33"/>
  <c r="D82" i="33"/>
  <c r="D83" i="33"/>
  <c r="D84" i="33"/>
  <c r="D85" i="33"/>
  <c r="D86" i="33"/>
  <c r="D87" i="33"/>
  <c r="D88" i="33"/>
  <c r="D89" i="33"/>
  <c r="D90" i="33"/>
  <c r="D91" i="33"/>
  <c r="D92" i="33"/>
  <c r="D93" i="33"/>
  <c r="D94" i="33"/>
  <c r="D95" i="33"/>
  <c r="D96" i="33"/>
  <c r="C7" i="33"/>
  <c r="C10" i="33"/>
  <c r="C11" i="33"/>
  <c r="C12" i="33"/>
  <c r="C13" i="33"/>
  <c r="C14" i="33"/>
  <c r="C15" i="33"/>
  <c r="C16" i="33"/>
  <c r="C17" i="33"/>
  <c r="C18" i="33"/>
  <c r="C19" i="33"/>
  <c r="C20" i="33"/>
  <c r="C21" i="33"/>
  <c r="C22" i="33"/>
  <c r="C23" i="33"/>
  <c r="C24" i="33"/>
  <c r="C25" i="33"/>
  <c r="C26" i="33"/>
  <c r="C27" i="33"/>
  <c r="C28" i="33"/>
  <c r="C29" i="33"/>
  <c r="C30" i="33"/>
  <c r="C31" i="33"/>
  <c r="C32" i="33"/>
  <c r="C33" i="33"/>
  <c r="C34" i="33"/>
  <c r="C35" i="33"/>
  <c r="C36" i="33"/>
  <c r="C37" i="33"/>
  <c r="C38" i="33"/>
  <c r="C39" i="33"/>
  <c r="C40" i="33"/>
  <c r="C41" i="33"/>
  <c r="C42" i="33"/>
  <c r="C43" i="33"/>
  <c r="C44" i="33"/>
  <c r="C45" i="33"/>
  <c r="C46" i="33"/>
  <c r="C47" i="33"/>
  <c r="C48" i="33"/>
  <c r="C49" i="33"/>
  <c r="C50" i="33"/>
  <c r="C51" i="33"/>
  <c r="C52" i="33"/>
  <c r="C53" i="33"/>
  <c r="C54" i="33"/>
  <c r="C55" i="33"/>
  <c r="C56" i="33"/>
  <c r="C57" i="33"/>
  <c r="C58" i="33"/>
  <c r="C59" i="33"/>
  <c r="C60" i="33"/>
  <c r="C61" i="33"/>
  <c r="C62" i="33"/>
  <c r="C63" i="33"/>
  <c r="C64" i="33"/>
  <c r="C65" i="33"/>
  <c r="C66" i="33"/>
  <c r="C67" i="33"/>
  <c r="C68" i="33"/>
  <c r="C69" i="33"/>
  <c r="C70" i="33"/>
  <c r="C71" i="33"/>
  <c r="C72" i="33"/>
  <c r="C73" i="33"/>
  <c r="C74" i="33"/>
  <c r="C75" i="33"/>
  <c r="C76" i="33"/>
  <c r="C77" i="33"/>
  <c r="C78" i="33"/>
  <c r="C79" i="33"/>
  <c r="C80" i="33"/>
  <c r="C81" i="33"/>
  <c r="C82" i="33"/>
  <c r="C83" i="33"/>
  <c r="C84" i="33"/>
  <c r="C85" i="33"/>
  <c r="C86" i="33"/>
  <c r="C87" i="33"/>
  <c r="C88" i="33"/>
  <c r="C89" i="33"/>
  <c r="C90" i="33"/>
  <c r="C91" i="33"/>
  <c r="C92" i="33"/>
  <c r="C93" i="33"/>
  <c r="C94" i="33"/>
  <c r="C95" i="33"/>
  <c r="C96" i="33"/>
  <c r="C8" i="33"/>
  <c r="D9" i="33"/>
  <c r="C9" i="33"/>
  <c r="D8" i="33"/>
  <c r="D7" i="33"/>
  <c r="N106" i="24"/>
  <c r="F20" i="29"/>
  <c r="B11" i="29"/>
  <c r="B10" i="29"/>
  <c r="B9" i="29"/>
  <c r="B8" i="29"/>
  <c r="C14" i="29"/>
  <c r="G6" i="24"/>
  <c r="L25" i="24" s="1"/>
  <c r="M25" i="24" s="1"/>
  <c r="C10" i="29" l="1"/>
  <c r="L106" i="24" s="1"/>
  <c r="L14" i="24"/>
  <c r="M14" i="24" s="1"/>
  <c r="L21" i="24"/>
  <c r="M21" i="24" s="1"/>
  <c r="L17" i="24"/>
  <c r="M17" i="24" s="1"/>
  <c r="L100" i="24"/>
  <c r="M100" i="24" s="1"/>
  <c r="L96" i="24"/>
  <c r="M96" i="24" s="1"/>
  <c r="L92" i="24"/>
  <c r="M92" i="24" s="1"/>
  <c r="L88" i="24"/>
  <c r="M88" i="24" s="1"/>
  <c r="L84" i="24"/>
  <c r="M84" i="24" s="1"/>
  <c r="L80" i="24"/>
  <c r="M80" i="24" s="1"/>
  <c r="L76" i="24"/>
  <c r="M76" i="24" s="1"/>
  <c r="L72" i="24"/>
  <c r="M72" i="24" s="1"/>
  <c r="L68" i="24"/>
  <c r="M68" i="24" s="1"/>
  <c r="L64" i="24"/>
  <c r="M64" i="24" s="1"/>
  <c r="L60" i="24"/>
  <c r="M60" i="24" s="1"/>
  <c r="L56" i="24"/>
  <c r="M56" i="24" s="1"/>
  <c r="L52" i="24"/>
  <c r="M52" i="24" s="1"/>
  <c r="L48" i="24"/>
  <c r="M48" i="24" s="1"/>
  <c r="L44" i="24"/>
  <c r="M44" i="24" s="1"/>
  <c r="L40" i="24"/>
  <c r="M40" i="24" s="1"/>
  <c r="L36" i="24"/>
  <c r="M36" i="24" s="1"/>
  <c r="L32" i="24"/>
  <c r="M32" i="24" s="1"/>
  <c r="L28" i="24"/>
  <c r="M28" i="24" s="1"/>
  <c r="L24" i="24"/>
  <c r="M24" i="24" s="1"/>
  <c r="L20" i="24"/>
  <c r="M20" i="24" s="1"/>
  <c r="L16" i="24"/>
  <c r="M16" i="24" s="1"/>
  <c r="L99" i="24"/>
  <c r="M99" i="24" s="1"/>
  <c r="L95" i="24"/>
  <c r="M95" i="24" s="1"/>
  <c r="L91" i="24"/>
  <c r="M91" i="24" s="1"/>
  <c r="L87" i="24"/>
  <c r="M87" i="24" s="1"/>
  <c r="L79" i="24"/>
  <c r="M79" i="24" s="1"/>
  <c r="L75" i="24"/>
  <c r="M75" i="24" s="1"/>
  <c r="L71" i="24"/>
  <c r="M71" i="24" s="1"/>
  <c r="L67" i="24"/>
  <c r="M67" i="24" s="1"/>
  <c r="L59" i="24"/>
  <c r="M59" i="24" s="1"/>
  <c r="L55" i="24"/>
  <c r="M55" i="24" s="1"/>
  <c r="L51" i="24"/>
  <c r="M51" i="24" s="1"/>
  <c r="L47" i="24"/>
  <c r="M47" i="24" s="1"/>
  <c r="L39" i="24"/>
  <c r="M39" i="24" s="1"/>
  <c r="L35" i="24"/>
  <c r="M35" i="24" s="1"/>
  <c r="L31" i="24"/>
  <c r="M31" i="24" s="1"/>
  <c r="L27" i="24"/>
  <c r="M27" i="24" s="1"/>
  <c r="L15" i="24"/>
  <c r="M15" i="24" s="1"/>
  <c r="L19" i="24"/>
  <c r="M19" i="24" s="1"/>
  <c r="L102" i="24"/>
  <c r="M102" i="24" s="1"/>
  <c r="L98" i="24"/>
  <c r="M98" i="24" s="1"/>
  <c r="L94" i="24"/>
  <c r="M94" i="24" s="1"/>
  <c r="L90" i="24"/>
  <c r="M90" i="24" s="1"/>
  <c r="L86" i="24"/>
  <c r="M86" i="24" s="1"/>
  <c r="L82" i="24"/>
  <c r="M82" i="24" s="1"/>
  <c r="L78" i="24"/>
  <c r="M78" i="24" s="1"/>
  <c r="L74" i="24"/>
  <c r="M74" i="24" s="1"/>
  <c r="L70" i="24"/>
  <c r="M70" i="24" s="1"/>
  <c r="L66" i="24"/>
  <c r="M66" i="24" s="1"/>
  <c r="L62" i="24"/>
  <c r="M62" i="24" s="1"/>
  <c r="L58" i="24"/>
  <c r="M58" i="24" s="1"/>
  <c r="L54" i="24"/>
  <c r="M54" i="24" s="1"/>
  <c r="L50" i="24"/>
  <c r="M50" i="24" s="1"/>
  <c r="L46" i="24"/>
  <c r="M46" i="24" s="1"/>
  <c r="L42" i="24"/>
  <c r="M42" i="24" s="1"/>
  <c r="L38" i="24"/>
  <c r="M38" i="24" s="1"/>
  <c r="L34" i="24"/>
  <c r="M34" i="24" s="1"/>
  <c r="L30" i="24"/>
  <c r="M30" i="24" s="1"/>
  <c r="L26" i="24"/>
  <c r="M26" i="24" s="1"/>
  <c r="L22" i="24"/>
  <c r="M22" i="24" s="1"/>
  <c r="L18" i="24"/>
  <c r="M18" i="24" s="1"/>
  <c r="L101" i="24"/>
  <c r="M101" i="24" s="1"/>
  <c r="L97" i="24"/>
  <c r="M97" i="24" s="1"/>
  <c r="L89" i="24"/>
  <c r="M89" i="24" s="1"/>
  <c r="L85" i="24"/>
  <c r="M85" i="24" s="1"/>
  <c r="L81" i="24"/>
  <c r="M81" i="24" s="1"/>
  <c r="L77" i="24"/>
  <c r="M77" i="24" s="1"/>
  <c r="L69" i="24"/>
  <c r="M69" i="24" s="1"/>
  <c r="L65" i="24"/>
  <c r="M65" i="24" s="1"/>
  <c r="L61" i="24"/>
  <c r="M61" i="24" s="1"/>
  <c r="L57" i="24"/>
  <c r="M57" i="24" s="1"/>
  <c r="L49" i="24"/>
  <c r="M49" i="24" s="1"/>
  <c r="L45" i="24"/>
  <c r="M45" i="24" s="1"/>
  <c r="L41" i="24"/>
  <c r="M41" i="24" s="1"/>
  <c r="L37" i="24"/>
  <c r="M37" i="24" s="1"/>
  <c r="L29" i="24"/>
  <c r="M29" i="24" s="1"/>
  <c r="M33" i="24" l="1"/>
  <c r="M13" i="24"/>
  <c r="M53" i="24"/>
  <c r="M83" i="24"/>
  <c r="M73" i="24"/>
  <c r="M23" i="24"/>
  <c r="M63" i="24"/>
  <c r="M93" i="24"/>
  <c r="M43" i="24"/>
  <c r="L13" i="24"/>
  <c r="N10" i="36" l="1"/>
  <c r="N11" i="36"/>
  <c r="N12" i="36"/>
  <c r="N13" i="36"/>
  <c r="N14" i="36"/>
  <c r="N15" i="36"/>
  <c r="N16" i="36"/>
  <c r="N17" i="36"/>
  <c r="N18" i="36"/>
  <c r="N19" i="36"/>
  <c r="N20" i="36"/>
  <c r="N21" i="36"/>
  <c r="N22" i="36"/>
  <c r="N23" i="36"/>
  <c r="N24" i="36"/>
  <c r="N25" i="36"/>
  <c r="N26" i="36"/>
  <c r="N27" i="36"/>
  <c r="N28" i="36"/>
  <c r="N29" i="36"/>
  <c r="N30" i="36"/>
  <c r="N31" i="36"/>
  <c r="N32" i="36"/>
  <c r="N33" i="36"/>
  <c r="N34" i="36"/>
  <c r="N35" i="36"/>
  <c r="N36" i="36"/>
  <c r="N37" i="36"/>
  <c r="N38" i="36"/>
  <c r="N39" i="36"/>
  <c r="N40" i="36"/>
  <c r="N41" i="36"/>
  <c r="N42" i="36"/>
  <c r="N43" i="36"/>
  <c r="N44" i="36"/>
  <c r="N45" i="36"/>
  <c r="N46" i="36"/>
  <c r="N47" i="36"/>
  <c r="N48" i="36"/>
  <c r="N49" i="36"/>
  <c r="N50" i="36"/>
  <c r="N51" i="36"/>
  <c r="N52" i="36"/>
  <c r="N53" i="36"/>
  <c r="N54" i="36"/>
  <c r="N55" i="36"/>
  <c r="N56" i="36"/>
  <c r="N57" i="36"/>
  <c r="N58" i="36"/>
  <c r="N59" i="36"/>
  <c r="N60" i="36"/>
  <c r="N61" i="36"/>
  <c r="N62" i="36"/>
  <c r="N63" i="36"/>
  <c r="N64" i="36"/>
  <c r="N65" i="36"/>
  <c r="N66" i="36"/>
  <c r="N67" i="36"/>
  <c r="N68" i="36"/>
  <c r="N69" i="36"/>
  <c r="N70" i="36"/>
  <c r="N71" i="36"/>
  <c r="N72" i="36"/>
  <c r="N73" i="36"/>
  <c r="N74" i="36"/>
  <c r="N75" i="36"/>
  <c r="N76" i="36"/>
  <c r="N77" i="36"/>
  <c r="N78" i="36"/>
  <c r="N79" i="36"/>
  <c r="N80" i="36"/>
  <c r="N81" i="36"/>
  <c r="N82" i="36"/>
  <c r="N83" i="36"/>
  <c r="N84" i="36"/>
  <c r="N85" i="36"/>
  <c r="N86" i="36"/>
  <c r="N87" i="36"/>
  <c r="N88" i="36"/>
  <c r="N89" i="36"/>
  <c r="N90" i="36"/>
  <c r="N91" i="36"/>
  <c r="N92" i="36"/>
  <c r="N93" i="36"/>
  <c r="N94" i="36"/>
  <c r="N95" i="36"/>
  <c r="N96" i="36"/>
  <c r="N97" i="36"/>
  <c r="M10" i="36"/>
  <c r="M11" i="36"/>
  <c r="M12" i="36"/>
  <c r="M13" i="36"/>
  <c r="M14" i="36"/>
  <c r="M15" i="36"/>
  <c r="M16" i="36"/>
  <c r="M17" i="36"/>
  <c r="M18" i="36"/>
  <c r="M19" i="36"/>
  <c r="M20" i="36"/>
  <c r="M21" i="36"/>
  <c r="M22" i="36"/>
  <c r="M23" i="36"/>
  <c r="M24" i="36"/>
  <c r="M25" i="36"/>
  <c r="M26" i="36"/>
  <c r="M27" i="36"/>
  <c r="M28" i="36"/>
  <c r="M29" i="36"/>
  <c r="M30" i="36"/>
  <c r="M31" i="36"/>
  <c r="M32" i="36"/>
  <c r="M33" i="36"/>
  <c r="M34" i="36"/>
  <c r="M35" i="36"/>
  <c r="M36" i="36"/>
  <c r="M37" i="36"/>
  <c r="M38" i="36"/>
  <c r="M39" i="36"/>
  <c r="M40" i="36"/>
  <c r="M41" i="36"/>
  <c r="M42" i="36"/>
  <c r="M43" i="36"/>
  <c r="M44" i="36"/>
  <c r="M45" i="36"/>
  <c r="M46" i="36"/>
  <c r="M47" i="36"/>
  <c r="M48" i="36"/>
  <c r="M49" i="36"/>
  <c r="M50" i="36"/>
  <c r="M51" i="36"/>
  <c r="M52" i="36"/>
  <c r="M53" i="36"/>
  <c r="M54" i="36"/>
  <c r="M55" i="36"/>
  <c r="M56" i="36"/>
  <c r="M57" i="36"/>
  <c r="M58" i="36"/>
  <c r="M59" i="36"/>
  <c r="M60" i="36"/>
  <c r="M61" i="36"/>
  <c r="M62" i="36"/>
  <c r="M63" i="36"/>
  <c r="M64" i="36"/>
  <c r="M65" i="36"/>
  <c r="M66" i="36"/>
  <c r="M67" i="36"/>
  <c r="M68" i="36"/>
  <c r="M69" i="36"/>
  <c r="M70" i="36"/>
  <c r="M71" i="36"/>
  <c r="M72" i="36"/>
  <c r="M73" i="36"/>
  <c r="M74" i="36"/>
  <c r="M75" i="36"/>
  <c r="M76" i="36"/>
  <c r="M77" i="36"/>
  <c r="M78" i="36"/>
  <c r="M79" i="36"/>
  <c r="M80" i="36"/>
  <c r="M81" i="36"/>
  <c r="M82" i="36"/>
  <c r="M83" i="36"/>
  <c r="M84" i="36"/>
  <c r="M85" i="36"/>
  <c r="M86" i="36"/>
  <c r="M87" i="36"/>
  <c r="M88" i="36"/>
  <c r="M89" i="36"/>
  <c r="M90" i="36"/>
  <c r="M91" i="36"/>
  <c r="M92" i="36"/>
  <c r="M93" i="36"/>
  <c r="M94" i="36"/>
  <c r="M95" i="36"/>
  <c r="M96" i="36"/>
  <c r="M97" i="36"/>
  <c r="M9" i="36"/>
  <c r="N9" i="36"/>
  <c r="N8" i="36"/>
  <c r="M8" i="36"/>
  <c r="U103" i="24" l="1"/>
  <c r="S103" i="24"/>
  <c r="E93" i="24"/>
  <c r="AA14" i="24"/>
  <c r="N13" i="24"/>
  <c r="N103" i="24" s="1"/>
  <c r="D11" i="29" s="1"/>
  <c r="AA102" i="24"/>
  <c r="AA101" i="24"/>
  <c r="AA100" i="24"/>
  <c r="AA99" i="24"/>
  <c r="AA98" i="24"/>
  <c r="AA97" i="24"/>
  <c r="AA96" i="24"/>
  <c r="AA95" i="24"/>
  <c r="AA94" i="24"/>
  <c r="AA92" i="24"/>
  <c r="AA91" i="24"/>
  <c r="AA90" i="24"/>
  <c r="AA89" i="24"/>
  <c r="AA88" i="24"/>
  <c r="AA87" i="24"/>
  <c r="AA86" i="24"/>
  <c r="AA85" i="24"/>
  <c r="AA84" i="24"/>
  <c r="AA82" i="24"/>
  <c r="AA81" i="24"/>
  <c r="AA80" i="24"/>
  <c r="AA79" i="24"/>
  <c r="AA78" i="24"/>
  <c r="AA77" i="24"/>
  <c r="AA76" i="24"/>
  <c r="AA75" i="24"/>
  <c r="AA74" i="24"/>
  <c r="AA72" i="24"/>
  <c r="AA71" i="24"/>
  <c r="AA70" i="24"/>
  <c r="AA69" i="24"/>
  <c r="AA68" i="24"/>
  <c r="AA67" i="24"/>
  <c r="AA66" i="24"/>
  <c r="AA65" i="24"/>
  <c r="AA64" i="24"/>
  <c r="AA62" i="24"/>
  <c r="AA61" i="24"/>
  <c r="AA60" i="24"/>
  <c r="AA59" i="24"/>
  <c r="AA58" i="24"/>
  <c r="AA57" i="24"/>
  <c r="AA56" i="24"/>
  <c r="AA55" i="24"/>
  <c r="AA54" i="24"/>
  <c r="AA21" i="24"/>
  <c r="AA20" i="24"/>
  <c r="AA19" i="24"/>
  <c r="AA18" i="24"/>
  <c r="AA17" i="24"/>
  <c r="AA16" i="24"/>
  <c r="AA15" i="24"/>
  <c r="AA22" i="24"/>
  <c r="AA31" i="24"/>
  <c r="AA30" i="24"/>
  <c r="AA29" i="24"/>
  <c r="AA28" i="24"/>
  <c r="AA27" i="24"/>
  <c r="AA26" i="24"/>
  <c r="AA25" i="24"/>
  <c r="AA24" i="24"/>
  <c r="AA32" i="24"/>
  <c r="AA41" i="24"/>
  <c r="AA40" i="24"/>
  <c r="AA39" i="24"/>
  <c r="AA38" i="24"/>
  <c r="AA37" i="24"/>
  <c r="AA36" i="24"/>
  <c r="AA35" i="24"/>
  <c r="AA34" i="24"/>
  <c r="AA42" i="24"/>
  <c r="AA52" i="24"/>
  <c r="AA51" i="24"/>
  <c r="AA50" i="24"/>
  <c r="AA49" i="24"/>
  <c r="AA48" i="24"/>
  <c r="AA47" i="24"/>
  <c r="AA46" i="24"/>
  <c r="AA45" i="24"/>
  <c r="AA43" i="24" s="1"/>
  <c r="AA44" i="24"/>
  <c r="E23" i="24"/>
  <c r="AA13" i="24" l="1"/>
  <c r="N104" i="24"/>
  <c r="F49" i="29"/>
  <c r="O9" i="24" l="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 i="1"/>
  <c r="D10" i="1"/>
  <c r="D11" i="1"/>
  <c r="D12" i="1"/>
  <c r="D13" i="1"/>
  <c r="D14" i="1"/>
  <c r="D15" i="1"/>
  <c r="D8" i="1"/>
  <c r="D7" i="1"/>
  <c r="D6"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 i="1"/>
  <c r="C10" i="1"/>
  <c r="C11" i="1"/>
  <c r="C12" i="1"/>
  <c r="C13" i="1"/>
  <c r="C14" i="1"/>
  <c r="C15" i="1"/>
  <c r="C8" i="1"/>
  <c r="C7" i="1"/>
  <c r="C6"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 i="1"/>
  <c r="F10" i="1"/>
  <c r="F11" i="1"/>
  <c r="F12" i="1"/>
  <c r="F13" i="1"/>
  <c r="F14" i="1"/>
  <c r="F15" i="1"/>
  <c r="E9" i="1"/>
  <c r="E10" i="1"/>
  <c r="E11" i="1"/>
  <c r="E12" i="1"/>
  <c r="E13" i="1"/>
  <c r="E14" i="1"/>
  <c r="E15" i="1"/>
  <c r="E7" i="1"/>
  <c r="I69" i="43"/>
  <c r="I70" i="43"/>
  <c r="I71" i="43"/>
  <c r="I73" i="43"/>
  <c r="I74" i="43"/>
  <c r="I75" i="43"/>
  <c r="I77" i="43"/>
  <c r="I78" i="43"/>
  <c r="I79" i="43"/>
  <c r="I76" i="43" s="1"/>
  <c r="I81" i="43"/>
  <c r="I82" i="43"/>
  <c r="I83" i="43"/>
  <c r="I85" i="43"/>
  <c r="I86" i="43"/>
  <c r="I87" i="43"/>
  <c r="I89" i="43"/>
  <c r="I90" i="43"/>
  <c r="I91" i="43"/>
  <c r="I93" i="43"/>
  <c r="I94" i="43"/>
  <c r="I95" i="43"/>
  <c r="I92" i="43" s="1"/>
  <c r="I97" i="43"/>
  <c r="I98" i="43"/>
  <c r="I99" i="43"/>
  <c r="I101" i="43"/>
  <c r="I102" i="43"/>
  <c r="I103" i="43"/>
  <c r="I105" i="43"/>
  <c r="I106" i="43"/>
  <c r="I107" i="43"/>
  <c r="I109" i="43"/>
  <c r="I110" i="43"/>
  <c r="I111" i="43"/>
  <c r="I108" i="43" s="1"/>
  <c r="I113" i="43"/>
  <c r="I114" i="43"/>
  <c r="I115" i="43"/>
  <c r="I117" i="43"/>
  <c r="I118" i="43"/>
  <c r="I119" i="43"/>
  <c r="I121" i="43"/>
  <c r="I122" i="43"/>
  <c r="I123" i="43"/>
  <c r="I125" i="43"/>
  <c r="I126" i="43"/>
  <c r="I127" i="43"/>
  <c r="I124" i="43" s="1"/>
  <c r="I129" i="43"/>
  <c r="I130" i="43"/>
  <c r="I131" i="43"/>
  <c r="I133" i="43"/>
  <c r="I134" i="43"/>
  <c r="I135" i="43"/>
  <c r="I137" i="43"/>
  <c r="I138" i="43"/>
  <c r="I139" i="43"/>
  <c r="I141" i="43"/>
  <c r="I142" i="43"/>
  <c r="I143" i="43"/>
  <c r="I140" i="43" s="1"/>
  <c r="I145" i="43"/>
  <c r="I146" i="43"/>
  <c r="I147" i="43"/>
  <c r="I149" i="43"/>
  <c r="I150" i="43"/>
  <c r="I151" i="43"/>
  <c r="I153" i="43"/>
  <c r="I154" i="43"/>
  <c r="I155" i="43"/>
  <c r="I157" i="43"/>
  <c r="I158" i="43"/>
  <c r="I159" i="43"/>
  <c r="I156" i="43" s="1"/>
  <c r="I161" i="43"/>
  <c r="I162" i="43"/>
  <c r="I163" i="43"/>
  <c r="I165" i="43"/>
  <c r="I166" i="43"/>
  <c r="I167" i="43"/>
  <c r="I169" i="43"/>
  <c r="I170" i="43"/>
  <c r="I171" i="43"/>
  <c r="I173" i="43"/>
  <c r="I174" i="43"/>
  <c r="I175" i="43"/>
  <c r="I172" i="43" s="1"/>
  <c r="I177" i="43"/>
  <c r="I178" i="43"/>
  <c r="I179" i="43"/>
  <c r="I181" i="43"/>
  <c r="I182" i="43"/>
  <c r="I183" i="43"/>
  <c r="I185" i="43"/>
  <c r="I186" i="43"/>
  <c r="I187" i="43"/>
  <c r="I189" i="43"/>
  <c r="I190" i="43"/>
  <c r="I191" i="43"/>
  <c r="I188" i="43" s="1"/>
  <c r="I193" i="43"/>
  <c r="I194" i="43"/>
  <c r="I195" i="43"/>
  <c r="I197" i="43"/>
  <c r="I198" i="43"/>
  <c r="I199" i="43"/>
  <c r="I201" i="43"/>
  <c r="I202" i="43"/>
  <c r="I203" i="43"/>
  <c r="I205" i="43"/>
  <c r="I206" i="43"/>
  <c r="I207" i="43"/>
  <c r="I204" i="43" s="1"/>
  <c r="I210" i="43"/>
  <c r="I211" i="43"/>
  <c r="I213" i="43"/>
  <c r="I214" i="43"/>
  <c r="I215" i="43"/>
  <c r="I217" i="43"/>
  <c r="I218" i="43"/>
  <c r="I219" i="43"/>
  <c r="I216" i="43" s="1"/>
  <c r="I221" i="43"/>
  <c r="I222" i="43"/>
  <c r="I223" i="43"/>
  <c r="I225" i="43"/>
  <c r="I226" i="43"/>
  <c r="I227" i="43"/>
  <c r="I229" i="43"/>
  <c r="I230" i="43"/>
  <c r="I231" i="43"/>
  <c r="I233" i="43"/>
  <c r="I234" i="43"/>
  <c r="I235" i="43"/>
  <c r="I232" i="43" s="1"/>
  <c r="I237" i="43"/>
  <c r="I238" i="43"/>
  <c r="I239" i="43"/>
  <c r="I241" i="43"/>
  <c r="I242" i="43"/>
  <c r="I243" i="43"/>
  <c r="I245" i="43"/>
  <c r="I246" i="43"/>
  <c r="I247" i="43"/>
  <c r="I249" i="43"/>
  <c r="I250" i="43"/>
  <c r="I251" i="43"/>
  <c r="I248" i="43" s="1"/>
  <c r="I253" i="43"/>
  <c r="I254" i="43"/>
  <c r="I255" i="43"/>
  <c r="I257" i="43"/>
  <c r="I258" i="43"/>
  <c r="I259" i="43"/>
  <c r="I261" i="43"/>
  <c r="I262" i="43"/>
  <c r="I263" i="43"/>
  <c r="I265" i="43"/>
  <c r="I266" i="43"/>
  <c r="I267" i="43"/>
  <c r="I264" i="43" s="1"/>
  <c r="I269" i="43"/>
  <c r="I270" i="43"/>
  <c r="I271" i="43"/>
  <c r="I273" i="43"/>
  <c r="I274" i="43"/>
  <c r="I275" i="43"/>
  <c r="I277" i="43"/>
  <c r="I278" i="43"/>
  <c r="I279" i="43"/>
  <c r="I281" i="43"/>
  <c r="I282" i="43"/>
  <c r="I283" i="43"/>
  <c r="I280" i="43" s="1"/>
  <c r="I285" i="43"/>
  <c r="I286" i="43"/>
  <c r="I287" i="43"/>
  <c r="I289" i="43"/>
  <c r="I290" i="43"/>
  <c r="I291" i="43"/>
  <c r="I293" i="43"/>
  <c r="I294" i="43"/>
  <c r="I295" i="43"/>
  <c r="I297" i="43"/>
  <c r="I298" i="43"/>
  <c r="I299" i="43"/>
  <c r="I296" i="43" s="1"/>
  <c r="I301" i="43"/>
  <c r="I302" i="43"/>
  <c r="I303" i="43"/>
  <c r="I305" i="43"/>
  <c r="I306" i="43"/>
  <c r="I307" i="43"/>
  <c r="I309" i="43"/>
  <c r="I310" i="43"/>
  <c r="I311" i="43"/>
  <c r="I313" i="43"/>
  <c r="I314" i="43"/>
  <c r="I315" i="43"/>
  <c r="I312" i="43" s="1"/>
  <c r="I317" i="43"/>
  <c r="I318" i="43"/>
  <c r="I319" i="43"/>
  <c r="I321" i="43"/>
  <c r="I322" i="43"/>
  <c r="I323" i="43"/>
  <c r="I325" i="43"/>
  <c r="I326" i="43"/>
  <c r="I327" i="43"/>
  <c r="I329" i="43"/>
  <c r="I330" i="43"/>
  <c r="I331" i="43"/>
  <c r="I328" i="43" s="1"/>
  <c r="I333" i="43"/>
  <c r="I334" i="43"/>
  <c r="I335" i="43"/>
  <c r="I337" i="43"/>
  <c r="I338" i="43"/>
  <c r="I339" i="43"/>
  <c r="I341" i="43"/>
  <c r="I342" i="43"/>
  <c r="I343" i="43"/>
  <c r="I345" i="43"/>
  <c r="I346" i="43"/>
  <c r="I347" i="43"/>
  <c r="I344" i="43" s="1"/>
  <c r="I349" i="43"/>
  <c r="I350" i="43"/>
  <c r="I351" i="43"/>
  <c r="I353" i="43"/>
  <c r="I354" i="43"/>
  <c r="I355" i="43"/>
  <c r="I357" i="43"/>
  <c r="I358" i="43"/>
  <c r="I359" i="43"/>
  <c r="I361" i="43"/>
  <c r="I362" i="43"/>
  <c r="I363" i="43"/>
  <c r="I365" i="43"/>
  <c r="I366" i="43"/>
  <c r="I367" i="43"/>
  <c r="I369" i="43"/>
  <c r="I370" i="43"/>
  <c r="I371" i="43"/>
  <c r="I373" i="43"/>
  <c r="I374" i="43"/>
  <c r="I375" i="43"/>
  <c r="I377" i="43"/>
  <c r="I378" i="43"/>
  <c r="I379" i="43"/>
  <c r="I376" i="43" s="1"/>
  <c r="I381" i="43"/>
  <c r="I382" i="43"/>
  <c r="I383" i="43"/>
  <c r="I385" i="43"/>
  <c r="I386" i="43"/>
  <c r="I387" i="43"/>
  <c r="I389" i="43"/>
  <c r="I390" i="43"/>
  <c r="I391" i="43"/>
  <c r="I393" i="43"/>
  <c r="I394" i="43"/>
  <c r="I395" i="43"/>
  <c r="I392" i="43" s="1"/>
  <c r="I397" i="43"/>
  <c r="I398" i="43"/>
  <c r="I399" i="43"/>
  <c r="I401" i="43"/>
  <c r="I402" i="43"/>
  <c r="I403" i="43"/>
  <c r="I57" i="43"/>
  <c r="I58" i="43"/>
  <c r="I59" i="43"/>
  <c r="I61" i="43"/>
  <c r="I62" i="43"/>
  <c r="I63" i="43"/>
  <c r="I400" i="43" l="1"/>
  <c r="I68" i="43"/>
  <c r="I380" i="43"/>
  <c r="I364" i="43"/>
  <c r="I332" i="43"/>
  <c r="I284" i="43"/>
  <c r="I268" i="43"/>
  <c r="I252" i="43"/>
  <c r="I236" i="43"/>
  <c r="I220" i="43"/>
  <c r="I192" i="43"/>
  <c r="I176" i="43"/>
  <c r="I160" i="43"/>
  <c r="I144" i="43"/>
  <c r="I128" i="43"/>
  <c r="I112" i="43"/>
  <c r="I96" i="43"/>
  <c r="I80" i="43"/>
  <c r="I396" i="43"/>
  <c r="I348" i="43"/>
  <c r="I316" i="43"/>
  <c r="I300" i="43"/>
  <c r="I60" i="43"/>
  <c r="I360" i="43"/>
  <c r="I384" i="43"/>
  <c r="I368" i="43"/>
  <c r="I320" i="43"/>
  <c r="I272" i="43"/>
  <c r="I256" i="43"/>
  <c r="I240" i="43"/>
  <c r="I224" i="43"/>
  <c r="I196" i="43"/>
  <c r="I180" i="43"/>
  <c r="I164" i="43"/>
  <c r="I148" i="43"/>
  <c r="I132" i="43"/>
  <c r="I116" i="43"/>
  <c r="I100" i="43"/>
  <c r="I84" i="43"/>
  <c r="I352" i="43"/>
  <c r="I336" i="43"/>
  <c r="I304" i="43"/>
  <c r="I288" i="43"/>
  <c r="I388" i="43"/>
  <c r="I372" i="43"/>
  <c r="I356" i="43"/>
  <c r="I340" i="43"/>
  <c r="I324" i="43"/>
  <c r="I308" i="43"/>
  <c r="I292" i="43"/>
  <c r="I276" i="43"/>
  <c r="I260" i="43"/>
  <c r="I244" i="43"/>
  <c r="I228" i="43"/>
  <c r="I212" i="43"/>
  <c r="I208" i="43"/>
  <c r="I200" i="43"/>
  <c r="I184" i="43"/>
  <c r="I168" i="43"/>
  <c r="I152" i="43"/>
  <c r="I136" i="43"/>
  <c r="I120" i="43"/>
  <c r="I104" i="43"/>
  <c r="I88" i="43"/>
  <c r="I72" i="43"/>
  <c r="D23" i="24"/>
  <c r="D24" i="24"/>
  <c r="D25" i="24"/>
  <c r="D26" i="24"/>
  <c r="D27" i="24"/>
  <c r="D28" i="24"/>
  <c r="D29" i="24"/>
  <c r="D30" i="24"/>
  <c r="D31" i="24"/>
  <c r="D32" i="24"/>
  <c r="D33" i="24"/>
  <c r="D34" i="24"/>
  <c r="D35" i="24"/>
  <c r="D36" i="24"/>
  <c r="D37" i="24"/>
  <c r="D38" i="24"/>
  <c r="D39" i="24"/>
  <c r="D40" i="24"/>
  <c r="D41" i="24"/>
  <c r="D42" i="24"/>
  <c r="D43" i="24"/>
  <c r="D44" i="24"/>
  <c r="D45" i="24"/>
  <c r="D46" i="24"/>
  <c r="D47" i="24"/>
  <c r="D48" i="24"/>
  <c r="D49" i="24"/>
  <c r="D50" i="24"/>
  <c r="D51" i="24"/>
  <c r="D52" i="24"/>
  <c r="D53" i="24"/>
  <c r="D54" i="24"/>
  <c r="D55" i="24"/>
  <c r="D56" i="24"/>
  <c r="D57" i="24"/>
  <c r="D58" i="24"/>
  <c r="D59" i="24"/>
  <c r="D60" i="24"/>
  <c r="D61" i="24"/>
  <c r="D62" i="24"/>
  <c r="D63" i="24"/>
  <c r="D64" i="24"/>
  <c r="D65" i="24"/>
  <c r="D66" i="24"/>
  <c r="D67" i="24"/>
  <c r="D68" i="24"/>
  <c r="D69" i="24"/>
  <c r="D70" i="24"/>
  <c r="D71" i="24"/>
  <c r="D72" i="24"/>
  <c r="D73" i="24"/>
  <c r="D74" i="24"/>
  <c r="D75" i="24"/>
  <c r="D76" i="24"/>
  <c r="D77" i="24"/>
  <c r="D78" i="24"/>
  <c r="D79" i="24"/>
  <c r="D80" i="24"/>
  <c r="D81" i="24"/>
  <c r="D82" i="24"/>
  <c r="D83" i="24"/>
  <c r="D84" i="24"/>
  <c r="D85" i="24"/>
  <c r="D86" i="24"/>
  <c r="D87" i="24"/>
  <c r="D88" i="24"/>
  <c r="D89" i="24"/>
  <c r="D90" i="24"/>
  <c r="D91" i="24"/>
  <c r="D92" i="24"/>
  <c r="D93" i="24"/>
  <c r="D94" i="24"/>
  <c r="D95" i="24"/>
  <c r="D96" i="24"/>
  <c r="D97" i="24"/>
  <c r="D98" i="24"/>
  <c r="D99" i="24"/>
  <c r="D100" i="24"/>
  <c r="D101" i="24"/>
  <c r="D102" i="24"/>
  <c r="D16" i="24"/>
  <c r="D17" i="24"/>
  <c r="D18" i="24"/>
  <c r="D19" i="24"/>
  <c r="D20" i="24"/>
  <c r="D21" i="24"/>
  <c r="D22" i="24"/>
  <c r="D15" i="24"/>
  <c r="D14" i="24"/>
  <c r="D13" i="24"/>
  <c r="C23" i="24"/>
  <c r="C24" i="24"/>
  <c r="C25" i="24"/>
  <c r="C26" i="24"/>
  <c r="C27" i="24"/>
  <c r="C28" i="24"/>
  <c r="C29" i="24"/>
  <c r="C30" i="24"/>
  <c r="C31" i="24"/>
  <c r="C32" i="24"/>
  <c r="C33" i="24"/>
  <c r="C34" i="24"/>
  <c r="C35" i="24"/>
  <c r="C36" i="24"/>
  <c r="C37" i="24"/>
  <c r="C38" i="24"/>
  <c r="C39" i="24"/>
  <c r="C40" i="24"/>
  <c r="C41" i="24"/>
  <c r="C42" i="24"/>
  <c r="C43" i="24"/>
  <c r="C44" i="24"/>
  <c r="C45" i="24"/>
  <c r="C46" i="24"/>
  <c r="C47" i="24"/>
  <c r="C48" i="24"/>
  <c r="C49" i="24"/>
  <c r="C50" i="24"/>
  <c r="C51" i="24"/>
  <c r="C52" i="24"/>
  <c r="C53" i="24"/>
  <c r="C54" i="24"/>
  <c r="C55" i="24"/>
  <c r="C56" i="24"/>
  <c r="C57" i="24"/>
  <c r="C58" i="24"/>
  <c r="C59" i="24"/>
  <c r="C60" i="24"/>
  <c r="C61" i="24"/>
  <c r="C62" i="24"/>
  <c r="C63" i="24"/>
  <c r="C64" i="24"/>
  <c r="C65" i="24"/>
  <c r="C66" i="24"/>
  <c r="C67" i="24"/>
  <c r="C68" i="24"/>
  <c r="C69" i="24"/>
  <c r="C70" i="24"/>
  <c r="C71" i="24"/>
  <c r="C72" i="24"/>
  <c r="C73" i="24"/>
  <c r="C74" i="24"/>
  <c r="C75" i="24"/>
  <c r="C76" i="24"/>
  <c r="C77" i="24"/>
  <c r="C78" i="24"/>
  <c r="C79" i="24"/>
  <c r="C80" i="24"/>
  <c r="C81" i="24"/>
  <c r="C82" i="24"/>
  <c r="C83" i="24"/>
  <c r="C84" i="24"/>
  <c r="C85" i="24"/>
  <c r="C86" i="24"/>
  <c r="C87" i="24"/>
  <c r="C88" i="24"/>
  <c r="C89" i="24"/>
  <c r="C90" i="24"/>
  <c r="C91" i="24"/>
  <c r="C92" i="24"/>
  <c r="C93" i="24"/>
  <c r="C94" i="24"/>
  <c r="C95" i="24"/>
  <c r="C96" i="24"/>
  <c r="C97" i="24"/>
  <c r="C98" i="24"/>
  <c r="C99" i="24"/>
  <c r="C100" i="24"/>
  <c r="C101" i="24"/>
  <c r="C102" i="24"/>
  <c r="C16" i="24"/>
  <c r="C17" i="24"/>
  <c r="C18" i="24"/>
  <c r="C19" i="24"/>
  <c r="C20" i="24"/>
  <c r="C21" i="24"/>
  <c r="C22" i="24"/>
  <c r="C15" i="24"/>
  <c r="C14" i="24"/>
  <c r="C13" i="24"/>
  <c r="E8" i="1"/>
  <c r="E6" i="1"/>
  <c r="I67" i="43"/>
  <c r="I66" i="43"/>
  <c r="I65" i="43"/>
  <c r="I64" i="43" s="1"/>
  <c r="I56" i="43"/>
  <c r="I55" i="43"/>
  <c r="I54" i="43"/>
  <c r="I53" i="43"/>
  <c r="I52" i="43" s="1"/>
  <c r="I51" i="43"/>
  <c r="I50" i="43"/>
  <c r="I49" i="43"/>
  <c r="I47" i="43"/>
  <c r="I46" i="43"/>
  <c r="I45" i="43"/>
  <c r="I43" i="43"/>
  <c r="I42" i="43"/>
  <c r="I41" i="43"/>
  <c r="I39" i="43"/>
  <c r="I38" i="43"/>
  <c r="I37" i="43"/>
  <c r="I36" i="43" s="1"/>
  <c r="I35" i="43"/>
  <c r="I34" i="43"/>
  <c r="I33" i="43"/>
  <c r="I31" i="43"/>
  <c r="I30" i="43"/>
  <c r="I29" i="43"/>
  <c r="I27" i="43"/>
  <c r="I26" i="43"/>
  <c r="I25" i="43"/>
  <c r="I23" i="43"/>
  <c r="I22" i="43"/>
  <c r="I21" i="43"/>
  <c r="I20" i="43" s="1"/>
  <c r="I19" i="43"/>
  <c r="I18" i="43"/>
  <c r="I17" i="43"/>
  <c r="I15" i="43"/>
  <c r="I14" i="43"/>
  <c r="I13" i="43"/>
  <c r="I11" i="43"/>
  <c r="I10" i="43"/>
  <c r="I9" i="43"/>
  <c r="I7" i="43"/>
  <c r="I6" i="43"/>
  <c r="I5" i="43"/>
  <c r="I16" i="43" l="1"/>
  <c r="I32" i="43"/>
  <c r="I48" i="43"/>
  <c r="I12" i="43"/>
  <c r="I28" i="43"/>
  <c r="I44" i="43"/>
  <c r="I8" i="43"/>
  <c r="I24" i="43"/>
  <c r="I40" i="43"/>
  <c r="I4" i="43"/>
  <c r="I3" i="1"/>
  <c r="K5" i="36" l="1"/>
  <c r="K3" i="36"/>
  <c r="F45" i="29" l="1"/>
  <c r="F35" i="29"/>
  <c r="S106" i="24" s="1"/>
  <c r="F30" i="29"/>
  <c r="F25" i="29"/>
  <c r="F41" i="29"/>
  <c r="T106" i="24" s="1"/>
  <c r="F53" i="29" l="1"/>
  <c r="F31" i="29"/>
  <c r="R106" i="24" s="1"/>
  <c r="G5" i="24" l="1"/>
  <c r="C9" i="29" s="1"/>
  <c r="G7" i="24"/>
  <c r="C11" i="29" s="1"/>
  <c r="G4" i="24"/>
  <c r="C8" i="29" s="1"/>
  <c r="F106" i="24" l="1"/>
  <c r="O106" i="24"/>
  <c r="F11" i="29"/>
  <c r="I106" i="24"/>
  <c r="O26" i="24"/>
  <c r="P26" i="24" s="1"/>
  <c r="O30" i="24"/>
  <c r="P30" i="24" s="1"/>
  <c r="O35" i="24"/>
  <c r="P35" i="24" s="1"/>
  <c r="O39" i="24"/>
  <c r="P39" i="24" s="1"/>
  <c r="O44" i="24"/>
  <c r="O48" i="24"/>
  <c r="P48" i="24" s="1"/>
  <c r="O52" i="24"/>
  <c r="P52" i="24" s="1"/>
  <c r="O57" i="24"/>
  <c r="P57" i="24" s="1"/>
  <c r="O61" i="24"/>
  <c r="P61" i="24" s="1"/>
  <c r="O66" i="24"/>
  <c r="P66" i="24" s="1"/>
  <c r="O70" i="24"/>
  <c r="P70" i="24" s="1"/>
  <c r="O75" i="24"/>
  <c r="P75" i="24" s="1"/>
  <c r="O79" i="24"/>
  <c r="P79" i="24" s="1"/>
  <c r="O84" i="24"/>
  <c r="O88" i="24"/>
  <c r="P88" i="24" s="1"/>
  <c r="O92" i="24"/>
  <c r="P92" i="24" s="1"/>
  <c r="O97" i="24"/>
  <c r="P97" i="24" s="1"/>
  <c r="O101" i="24"/>
  <c r="P101" i="24" s="1"/>
  <c r="O18" i="24"/>
  <c r="P18" i="24" s="1"/>
  <c r="O22" i="24"/>
  <c r="P22" i="24" s="1"/>
  <c r="O29" i="24"/>
  <c r="P29" i="24" s="1"/>
  <c r="O42" i="24"/>
  <c r="P42" i="24" s="1"/>
  <c r="O56" i="24"/>
  <c r="P56" i="24" s="1"/>
  <c r="O69" i="24"/>
  <c r="P69" i="24" s="1"/>
  <c r="O91" i="24"/>
  <c r="P91" i="24" s="1"/>
  <c r="O17" i="24"/>
  <c r="P17" i="24" s="1"/>
  <c r="O27" i="24"/>
  <c r="P27" i="24" s="1"/>
  <c r="O31" i="24"/>
  <c r="P31" i="24" s="1"/>
  <c r="O36" i="24"/>
  <c r="P36" i="24" s="1"/>
  <c r="O40" i="24"/>
  <c r="P40" i="24" s="1"/>
  <c r="O45" i="24"/>
  <c r="P45" i="24" s="1"/>
  <c r="O49" i="24"/>
  <c r="P49" i="24" s="1"/>
  <c r="O54" i="24"/>
  <c r="O58" i="24"/>
  <c r="P58" i="24" s="1"/>
  <c r="O62" i="24"/>
  <c r="P62" i="24" s="1"/>
  <c r="O67" i="24"/>
  <c r="P67" i="24" s="1"/>
  <c r="O71" i="24"/>
  <c r="P71" i="24" s="1"/>
  <c r="O76" i="24"/>
  <c r="P76" i="24" s="1"/>
  <c r="O80" i="24"/>
  <c r="P80" i="24" s="1"/>
  <c r="O85" i="24"/>
  <c r="P85" i="24" s="1"/>
  <c r="O89" i="24"/>
  <c r="P89" i="24" s="1"/>
  <c r="O94" i="24"/>
  <c r="O98" i="24"/>
  <c r="P98" i="24" s="1"/>
  <c r="O102" i="24"/>
  <c r="P102" i="24" s="1"/>
  <c r="O19" i="24"/>
  <c r="P19" i="24" s="1"/>
  <c r="O15" i="24"/>
  <c r="P15" i="24" s="1"/>
  <c r="O25" i="24"/>
  <c r="P25" i="24" s="1"/>
  <c r="O38" i="24"/>
  <c r="P38" i="24" s="1"/>
  <c r="O51" i="24"/>
  <c r="P51" i="24" s="1"/>
  <c r="O60" i="24"/>
  <c r="P60" i="24" s="1"/>
  <c r="O78" i="24"/>
  <c r="P78" i="24" s="1"/>
  <c r="O87" i="24"/>
  <c r="P87" i="24" s="1"/>
  <c r="O100" i="24"/>
  <c r="P100" i="24" s="1"/>
  <c r="O21" i="24"/>
  <c r="P21" i="24" s="1"/>
  <c r="O24" i="24"/>
  <c r="O28" i="24"/>
  <c r="P28" i="24" s="1"/>
  <c r="O32" i="24"/>
  <c r="P32" i="24" s="1"/>
  <c r="O37" i="24"/>
  <c r="P37" i="24" s="1"/>
  <c r="O41" i="24"/>
  <c r="P41" i="24" s="1"/>
  <c r="O46" i="24"/>
  <c r="P46" i="24" s="1"/>
  <c r="O50" i="24"/>
  <c r="P50" i="24" s="1"/>
  <c r="O55" i="24"/>
  <c r="P55" i="24" s="1"/>
  <c r="O59" i="24"/>
  <c r="P59" i="24" s="1"/>
  <c r="O64" i="24"/>
  <c r="O68" i="24"/>
  <c r="P68" i="24" s="1"/>
  <c r="O72" i="24"/>
  <c r="P72" i="24" s="1"/>
  <c r="O77" i="24"/>
  <c r="P77" i="24" s="1"/>
  <c r="O81" i="24"/>
  <c r="P81" i="24" s="1"/>
  <c r="O86" i="24"/>
  <c r="P86" i="24" s="1"/>
  <c r="O90" i="24"/>
  <c r="P90" i="24" s="1"/>
  <c r="O95" i="24"/>
  <c r="P95" i="24" s="1"/>
  <c r="O99" i="24"/>
  <c r="P99" i="24" s="1"/>
  <c r="O16" i="24"/>
  <c r="P16" i="24" s="1"/>
  <c r="O20" i="24"/>
  <c r="P20" i="24" s="1"/>
  <c r="O14" i="24"/>
  <c r="O34" i="24"/>
  <c r="O47" i="24"/>
  <c r="P47" i="24" s="1"/>
  <c r="O65" i="24"/>
  <c r="P65" i="24" s="1"/>
  <c r="O74" i="24"/>
  <c r="O82" i="24"/>
  <c r="P82" i="24" s="1"/>
  <c r="O96" i="24"/>
  <c r="P96" i="24" s="1"/>
  <c r="I14" i="24"/>
  <c r="J14" i="24" s="1"/>
  <c r="I26" i="24"/>
  <c r="J26" i="24" s="1"/>
  <c r="I30" i="24"/>
  <c r="J30" i="24" s="1"/>
  <c r="I35" i="24"/>
  <c r="J35" i="24" s="1"/>
  <c r="I39" i="24"/>
  <c r="J39" i="24" s="1"/>
  <c r="I44" i="24"/>
  <c r="J44" i="24" s="1"/>
  <c r="I48" i="24"/>
  <c r="J48" i="24" s="1"/>
  <c r="I52" i="24"/>
  <c r="J52" i="24" s="1"/>
  <c r="I57" i="24"/>
  <c r="J57" i="24" s="1"/>
  <c r="I61" i="24"/>
  <c r="J61" i="24" s="1"/>
  <c r="I66" i="24"/>
  <c r="J66" i="24" s="1"/>
  <c r="I70" i="24"/>
  <c r="J70" i="24" s="1"/>
  <c r="I75" i="24"/>
  <c r="J75" i="24" s="1"/>
  <c r="I79" i="24"/>
  <c r="J79" i="24" s="1"/>
  <c r="I84" i="24"/>
  <c r="J84" i="24" s="1"/>
  <c r="I88" i="24"/>
  <c r="J88" i="24" s="1"/>
  <c r="I92" i="24"/>
  <c r="J92" i="24" s="1"/>
  <c r="I97" i="24"/>
  <c r="J97" i="24" s="1"/>
  <c r="I101" i="24"/>
  <c r="J101" i="24" s="1"/>
  <c r="I18" i="24"/>
  <c r="J18" i="24" s="1"/>
  <c r="I22" i="24"/>
  <c r="J22" i="24" s="1"/>
  <c r="I28" i="24"/>
  <c r="J28" i="24" s="1"/>
  <c r="I37" i="24"/>
  <c r="J37" i="24" s="1"/>
  <c r="I46" i="24"/>
  <c r="J46" i="24" s="1"/>
  <c r="I55" i="24"/>
  <c r="J55" i="24" s="1"/>
  <c r="I64" i="24"/>
  <c r="J64" i="24" s="1"/>
  <c r="I72" i="24"/>
  <c r="J72" i="24" s="1"/>
  <c r="I81" i="24"/>
  <c r="J81" i="24" s="1"/>
  <c r="I90" i="24"/>
  <c r="J90" i="24" s="1"/>
  <c r="I99" i="24"/>
  <c r="J99" i="24" s="1"/>
  <c r="I20" i="24"/>
  <c r="J20" i="24" s="1"/>
  <c r="I25" i="24"/>
  <c r="J25" i="24" s="1"/>
  <c r="I38" i="24"/>
  <c r="J38" i="24" s="1"/>
  <c r="I47" i="24"/>
  <c r="J47" i="24" s="1"/>
  <c r="I56" i="24"/>
  <c r="J56" i="24" s="1"/>
  <c r="I65" i="24"/>
  <c r="J65" i="24" s="1"/>
  <c r="I74" i="24"/>
  <c r="J74" i="24" s="1"/>
  <c r="I82" i="24"/>
  <c r="J82" i="24" s="1"/>
  <c r="I91" i="24"/>
  <c r="J91" i="24" s="1"/>
  <c r="I100" i="24"/>
  <c r="J100" i="24" s="1"/>
  <c r="I21" i="24"/>
  <c r="J21" i="24" s="1"/>
  <c r="I27" i="24"/>
  <c r="J27" i="24" s="1"/>
  <c r="I31" i="24"/>
  <c r="J31" i="24" s="1"/>
  <c r="I36" i="24"/>
  <c r="J36" i="24" s="1"/>
  <c r="I40" i="24"/>
  <c r="J40" i="24" s="1"/>
  <c r="I45" i="24"/>
  <c r="J45" i="24" s="1"/>
  <c r="I49" i="24"/>
  <c r="J49" i="24" s="1"/>
  <c r="I54" i="24"/>
  <c r="J54" i="24" s="1"/>
  <c r="I58" i="24"/>
  <c r="J58" i="24" s="1"/>
  <c r="I62" i="24"/>
  <c r="J62" i="24" s="1"/>
  <c r="I67" i="24"/>
  <c r="J67" i="24" s="1"/>
  <c r="I71" i="24"/>
  <c r="J71" i="24" s="1"/>
  <c r="I76" i="24"/>
  <c r="J76" i="24" s="1"/>
  <c r="I80" i="24"/>
  <c r="J80" i="24" s="1"/>
  <c r="I85" i="24"/>
  <c r="J85" i="24" s="1"/>
  <c r="I89" i="24"/>
  <c r="J89" i="24" s="1"/>
  <c r="I94" i="24"/>
  <c r="J94" i="24" s="1"/>
  <c r="I98" i="24"/>
  <c r="J98" i="24" s="1"/>
  <c r="I102" i="24"/>
  <c r="J102" i="24" s="1"/>
  <c r="I19" i="24"/>
  <c r="J19" i="24" s="1"/>
  <c r="I15" i="24"/>
  <c r="J15" i="24" s="1"/>
  <c r="I24" i="24"/>
  <c r="J24" i="24" s="1"/>
  <c r="I32" i="24"/>
  <c r="J32" i="24" s="1"/>
  <c r="I41" i="24"/>
  <c r="J41" i="24" s="1"/>
  <c r="I50" i="24"/>
  <c r="J50" i="24" s="1"/>
  <c r="I59" i="24"/>
  <c r="J59" i="24" s="1"/>
  <c r="I68" i="24"/>
  <c r="J68" i="24" s="1"/>
  <c r="I77" i="24"/>
  <c r="J77" i="24" s="1"/>
  <c r="I86" i="24"/>
  <c r="J86" i="24" s="1"/>
  <c r="I95" i="24"/>
  <c r="J95" i="24" s="1"/>
  <c r="I16" i="24"/>
  <c r="J16" i="24" s="1"/>
  <c r="I29" i="24"/>
  <c r="J29" i="24" s="1"/>
  <c r="I34" i="24"/>
  <c r="J34" i="24" s="1"/>
  <c r="I42" i="24"/>
  <c r="J42" i="24" s="1"/>
  <c r="I51" i="24"/>
  <c r="J51" i="24" s="1"/>
  <c r="I60" i="24"/>
  <c r="J60" i="24" s="1"/>
  <c r="I69" i="24"/>
  <c r="J69" i="24" s="1"/>
  <c r="I78" i="24"/>
  <c r="J78" i="24" s="1"/>
  <c r="I87" i="24"/>
  <c r="J87" i="24" s="1"/>
  <c r="I96" i="24"/>
  <c r="J96" i="24" s="1"/>
  <c r="I17" i="24"/>
  <c r="J17" i="24" s="1"/>
  <c r="F14" i="24"/>
  <c r="G14" i="24" s="1"/>
  <c r="F24" i="24"/>
  <c r="F28" i="24"/>
  <c r="G28" i="24" s="1"/>
  <c r="F32" i="24"/>
  <c r="G32" i="24" s="1"/>
  <c r="F37" i="24"/>
  <c r="G37" i="24" s="1"/>
  <c r="F41" i="24"/>
  <c r="G41" i="24" s="1"/>
  <c r="F46" i="24"/>
  <c r="G46" i="24" s="1"/>
  <c r="F50" i="24"/>
  <c r="G50" i="24" s="1"/>
  <c r="F55" i="24"/>
  <c r="G55" i="24" s="1"/>
  <c r="F59" i="24"/>
  <c r="G59" i="24" s="1"/>
  <c r="F64" i="24"/>
  <c r="F68" i="24"/>
  <c r="G68" i="24" s="1"/>
  <c r="F72" i="24"/>
  <c r="G72" i="24" s="1"/>
  <c r="F77" i="24"/>
  <c r="G77" i="24" s="1"/>
  <c r="F81" i="24"/>
  <c r="G81" i="24" s="1"/>
  <c r="F86" i="24"/>
  <c r="G86" i="24" s="1"/>
  <c r="F90" i="24"/>
  <c r="G90" i="24" s="1"/>
  <c r="F95" i="24"/>
  <c r="G95" i="24" s="1"/>
  <c r="F99" i="24"/>
  <c r="G99" i="24" s="1"/>
  <c r="F22" i="24"/>
  <c r="G22" i="24" s="1"/>
  <c r="F25" i="24"/>
  <c r="G25" i="24" s="1"/>
  <c r="F29" i="24"/>
  <c r="G29" i="24" s="1"/>
  <c r="F34" i="24"/>
  <c r="F38" i="24"/>
  <c r="G38" i="24" s="1"/>
  <c r="F42" i="24"/>
  <c r="G42" i="24" s="1"/>
  <c r="F47" i="24"/>
  <c r="G47" i="24" s="1"/>
  <c r="F51" i="24"/>
  <c r="G51" i="24" s="1"/>
  <c r="F56" i="24"/>
  <c r="G56" i="24" s="1"/>
  <c r="F60" i="24"/>
  <c r="G60" i="24" s="1"/>
  <c r="F65" i="24"/>
  <c r="G65" i="24" s="1"/>
  <c r="F69" i="24"/>
  <c r="G69" i="24" s="1"/>
  <c r="F74" i="24"/>
  <c r="F78" i="24"/>
  <c r="G78" i="24" s="1"/>
  <c r="F82" i="24"/>
  <c r="G82" i="24" s="1"/>
  <c r="F87" i="24"/>
  <c r="G87" i="24" s="1"/>
  <c r="F91" i="24"/>
  <c r="G91" i="24" s="1"/>
  <c r="F96" i="24"/>
  <c r="G96" i="24" s="1"/>
  <c r="F100" i="24"/>
  <c r="G100" i="24" s="1"/>
  <c r="F26" i="24"/>
  <c r="G26" i="24" s="1"/>
  <c r="F30" i="24"/>
  <c r="G30" i="24" s="1"/>
  <c r="F35" i="24"/>
  <c r="G35" i="24" s="1"/>
  <c r="F39" i="24"/>
  <c r="G39" i="24" s="1"/>
  <c r="F44" i="24"/>
  <c r="F48" i="24"/>
  <c r="G48" i="24" s="1"/>
  <c r="F52" i="24"/>
  <c r="G52" i="24" s="1"/>
  <c r="F57" i="24"/>
  <c r="G57" i="24" s="1"/>
  <c r="F61" i="24"/>
  <c r="G61" i="24" s="1"/>
  <c r="F66" i="24"/>
  <c r="G66" i="24" s="1"/>
  <c r="F70" i="24"/>
  <c r="G70" i="24" s="1"/>
  <c r="F75" i="24"/>
  <c r="G75" i="24" s="1"/>
  <c r="F79" i="24"/>
  <c r="G79" i="24" s="1"/>
  <c r="F84" i="24"/>
  <c r="F88" i="24"/>
  <c r="G88" i="24" s="1"/>
  <c r="F92" i="24"/>
  <c r="G92" i="24" s="1"/>
  <c r="F97" i="24"/>
  <c r="G97" i="24" s="1"/>
  <c r="F101" i="24"/>
  <c r="G101" i="24" s="1"/>
  <c r="F36" i="24"/>
  <c r="G36" i="24" s="1"/>
  <c r="F54" i="24"/>
  <c r="F71" i="24"/>
  <c r="G71" i="24" s="1"/>
  <c r="F89" i="24"/>
  <c r="G89" i="24" s="1"/>
  <c r="F31" i="24"/>
  <c r="G31" i="24" s="1"/>
  <c r="F67" i="24"/>
  <c r="G67" i="24" s="1"/>
  <c r="F40" i="24"/>
  <c r="G40" i="24" s="1"/>
  <c r="F58" i="24"/>
  <c r="G58" i="24" s="1"/>
  <c r="F76" i="24"/>
  <c r="G76" i="24" s="1"/>
  <c r="F94" i="24"/>
  <c r="F85" i="24"/>
  <c r="G85" i="24" s="1"/>
  <c r="F27" i="24"/>
  <c r="G27" i="24" s="1"/>
  <c r="F45" i="24"/>
  <c r="G45" i="24" s="1"/>
  <c r="F62" i="24"/>
  <c r="G62" i="24" s="1"/>
  <c r="F80" i="24"/>
  <c r="G80" i="24" s="1"/>
  <c r="F98" i="24"/>
  <c r="G98" i="24" s="1"/>
  <c r="F49" i="24"/>
  <c r="G49" i="24" s="1"/>
  <c r="F102" i="24"/>
  <c r="G102" i="24" s="1"/>
  <c r="F18" i="24"/>
  <c r="G18" i="24" s="1"/>
  <c r="F17" i="24"/>
  <c r="G17" i="24" s="1"/>
  <c r="F19" i="24"/>
  <c r="G19" i="24" s="1"/>
  <c r="F15" i="24"/>
  <c r="G15" i="24" s="1"/>
  <c r="F16" i="24"/>
  <c r="G16" i="24" s="1"/>
  <c r="F20" i="24"/>
  <c r="G20" i="24" s="1"/>
  <c r="F21" i="24"/>
  <c r="G21" i="24" s="1"/>
  <c r="Z33" i="24"/>
  <c r="Y33" i="24"/>
  <c r="W33" i="24"/>
  <c r="T33" i="24"/>
  <c r="R33" i="24"/>
  <c r="K33" i="24"/>
  <c r="L33" i="24" s="1"/>
  <c r="H33" i="24"/>
  <c r="E33" i="24"/>
  <c r="Z93" i="24"/>
  <c r="Y93" i="24"/>
  <c r="W93" i="24"/>
  <c r="T93" i="24"/>
  <c r="R93" i="24"/>
  <c r="K93" i="24"/>
  <c r="L93" i="24" s="1"/>
  <c r="H93" i="24"/>
  <c r="Z83" i="24"/>
  <c r="Y83" i="24"/>
  <c r="W83" i="24"/>
  <c r="T83" i="24"/>
  <c r="R83" i="24"/>
  <c r="K83" i="24"/>
  <c r="L83" i="24" s="1"/>
  <c r="H83" i="24"/>
  <c r="E83" i="24"/>
  <c r="Z73" i="24"/>
  <c r="Y73" i="24"/>
  <c r="W73" i="24"/>
  <c r="T73" i="24"/>
  <c r="R73" i="24"/>
  <c r="K73" i="24"/>
  <c r="L73" i="24" s="1"/>
  <c r="H73" i="24"/>
  <c r="E73" i="24"/>
  <c r="AA63" i="24"/>
  <c r="Z63" i="24"/>
  <c r="Y63" i="24"/>
  <c r="W63" i="24"/>
  <c r="T63" i="24"/>
  <c r="R63" i="24"/>
  <c r="K63" i="24"/>
  <c r="L63" i="24" s="1"/>
  <c r="H63" i="24"/>
  <c r="E63" i="24"/>
  <c r="Z43" i="24"/>
  <c r="Y43" i="24"/>
  <c r="W43" i="24"/>
  <c r="T43" i="24"/>
  <c r="R43" i="24"/>
  <c r="K43" i="24"/>
  <c r="L43" i="24" s="1"/>
  <c r="H43" i="24"/>
  <c r="E43" i="24"/>
  <c r="Z53" i="24"/>
  <c r="Y53" i="24"/>
  <c r="W53" i="24"/>
  <c r="T53" i="24"/>
  <c r="R53" i="24"/>
  <c r="K53" i="24"/>
  <c r="L53" i="24" s="1"/>
  <c r="H53" i="24"/>
  <c r="E53" i="24"/>
  <c r="AA33" i="24"/>
  <c r="Z23" i="24"/>
  <c r="Y23" i="24"/>
  <c r="W23" i="24"/>
  <c r="T23" i="24"/>
  <c r="R23" i="24"/>
  <c r="K23" i="24"/>
  <c r="L23" i="24" s="1"/>
  <c r="H23" i="24"/>
  <c r="Z13" i="24"/>
  <c r="Y13" i="24"/>
  <c r="W13" i="24"/>
  <c r="T13" i="24"/>
  <c r="R13" i="24"/>
  <c r="K13" i="24"/>
  <c r="H13" i="24"/>
  <c r="H103" i="24" s="1"/>
  <c r="D9" i="29" s="1"/>
  <c r="E9" i="29" s="1"/>
  <c r="H106" i="24" s="1"/>
  <c r="E13" i="24"/>
  <c r="F8" i="1"/>
  <c r="F7" i="1"/>
  <c r="F9" i="29" l="1"/>
  <c r="K103" i="24"/>
  <c r="D10" i="29" s="1"/>
  <c r="E103" i="24"/>
  <c r="D8" i="29" s="1"/>
  <c r="T103" i="24"/>
  <c r="O33" i="24"/>
  <c r="P34" i="24"/>
  <c r="P33" i="24" s="1"/>
  <c r="O63" i="24"/>
  <c r="P64" i="24"/>
  <c r="P63" i="24" s="1"/>
  <c r="O73" i="24"/>
  <c r="P74" i="24"/>
  <c r="P73" i="24" s="1"/>
  <c r="P14" i="24"/>
  <c r="P13" i="24" s="1"/>
  <c r="O13" i="24"/>
  <c r="O23" i="24"/>
  <c r="P24" i="24"/>
  <c r="P23" i="24" s="1"/>
  <c r="O93" i="24"/>
  <c r="P94" i="24"/>
  <c r="P93" i="24" s="1"/>
  <c r="O83" i="24"/>
  <c r="P84" i="24"/>
  <c r="P83" i="24" s="1"/>
  <c r="O53" i="24"/>
  <c r="P54" i="24"/>
  <c r="P53" i="24" s="1"/>
  <c r="O43" i="24"/>
  <c r="P44" i="24"/>
  <c r="P43" i="24" s="1"/>
  <c r="J23" i="24"/>
  <c r="J63" i="24"/>
  <c r="J43" i="24"/>
  <c r="J83" i="24"/>
  <c r="J33" i="24"/>
  <c r="J93" i="24"/>
  <c r="J73" i="24"/>
  <c r="J53" i="24"/>
  <c r="I93" i="24"/>
  <c r="I73" i="24"/>
  <c r="I53" i="24"/>
  <c r="I83" i="24"/>
  <c r="I33" i="24"/>
  <c r="I23" i="24"/>
  <c r="I63" i="24"/>
  <c r="I43" i="24"/>
  <c r="F83" i="24"/>
  <c r="G84" i="24"/>
  <c r="G83" i="24" s="1"/>
  <c r="F73" i="24"/>
  <c r="G74" i="24"/>
  <c r="G73" i="24" s="1"/>
  <c r="F43" i="24"/>
  <c r="G44" i="24"/>
  <c r="G43" i="24" s="1"/>
  <c r="F33" i="24"/>
  <c r="G34" i="24"/>
  <c r="G33" i="24" s="1"/>
  <c r="F63" i="24"/>
  <c r="G64" i="24"/>
  <c r="G63" i="24" s="1"/>
  <c r="F93" i="24"/>
  <c r="G94" i="24"/>
  <c r="G93" i="24" s="1"/>
  <c r="F53" i="24"/>
  <c r="G54" i="24"/>
  <c r="G53" i="24" s="1"/>
  <c r="F23" i="24"/>
  <c r="G24" i="24"/>
  <c r="G23" i="24" s="1"/>
  <c r="H104" i="24"/>
  <c r="K104" i="24"/>
  <c r="W103" i="24"/>
  <c r="Y103" i="24"/>
  <c r="R103" i="24"/>
  <c r="Z103" i="24"/>
  <c r="Q66" i="24"/>
  <c r="X66" i="24" s="1"/>
  <c r="Q68" i="24"/>
  <c r="X68" i="24" s="1"/>
  <c r="Q69" i="24"/>
  <c r="X69" i="24" s="1"/>
  <c r="Q70" i="24"/>
  <c r="X70" i="24" s="1"/>
  <c r="Q72" i="24"/>
  <c r="X72" i="24" s="1"/>
  <c r="Q76" i="24"/>
  <c r="Q78" i="24"/>
  <c r="X78" i="24" s="1"/>
  <c r="Q79" i="24"/>
  <c r="X79" i="24" s="1"/>
  <c r="Q80" i="24"/>
  <c r="X80" i="24" s="1"/>
  <c r="Q82" i="24"/>
  <c r="X82" i="24" s="1"/>
  <c r="Q86" i="24"/>
  <c r="X86" i="24" s="1"/>
  <c r="Q88" i="24"/>
  <c r="X88" i="24" s="1"/>
  <c r="Q90" i="24"/>
  <c r="X90" i="24" s="1"/>
  <c r="Q92" i="24"/>
  <c r="X92" i="24" s="1"/>
  <c r="Q95" i="24"/>
  <c r="X95" i="24" s="1"/>
  <c r="Q96" i="24"/>
  <c r="X96" i="24" s="1"/>
  <c r="Q98" i="24"/>
  <c r="X98" i="24" s="1"/>
  <c r="Q100" i="24"/>
  <c r="X100" i="24" s="1"/>
  <c r="Q102" i="24"/>
  <c r="X102" i="24" s="1"/>
  <c r="Q15" i="24"/>
  <c r="X15" i="24" s="1"/>
  <c r="Q16" i="24"/>
  <c r="X16" i="24" s="1"/>
  <c r="Q17" i="24"/>
  <c r="X17" i="24" s="1"/>
  <c r="Q18" i="24"/>
  <c r="X18" i="24" s="1"/>
  <c r="Q19" i="24"/>
  <c r="X19" i="24" s="1"/>
  <c r="Q20" i="24"/>
  <c r="X20" i="24" s="1"/>
  <c r="Q21" i="24"/>
  <c r="X21" i="24" s="1"/>
  <c r="Q22" i="24"/>
  <c r="X22" i="24" s="1"/>
  <c r="Q25" i="24"/>
  <c r="X25" i="24" s="1"/>
  <c r="Q26" i="24"/>
  <c r="X26" i="24" s="1"/>
  <c r="Q27" i="24"/>
  <c r="X27" i="24" s="1"/>
  <c r="Q28" i="24"/>
  <c r="X28" i="24" s="1"/>
  <c r="Q29" i="24"/>
  <c r="X29" i="24" s="1"/>
  <c r="Q30" i="24"/>
  <c r="X30" i="24" s="1"/>
  <c r="Q31" i="24"/>
  <c r="X31" i="24" s="1"/>
  <c r="Q32" i="24"/>
  <c r="X32" i="24" s="1"/>
  <c r="Q35" i="24"/>
  <c r="X35" i="24" s="1"/>
  <c r="Q36" i="24"/>
  <c r="X36" i="24" s="1"/>
  <c r="Q37" i="24"/>
  <c r="X37" i="24" s="1"/>
  <c r="Q38" i="24"/>
  <c r="X38" i="24" s="1"/>
  <c r="Q39" i="24"/>
  <c r="X39" i="24" s="1"/>
  <c r="Q40" i="24"/>
  <c r="X40" i="24" s="1"/>
  <c r="Q41" i="24"/>
  <c r="X41" i="24" s="1"/>
  <c r="Q42" i="24"/>
  <c r="X42" i="24" s="1"/>
  <c r="Q45" i="24"/>
  <c r="X45" i="24" s="1"/>
  <c r="Q46" i="24"/>
  <c r="X46" i="24" s="1"/>
  <c r="Q47" i="24"/>
  <c r="X47" i="24" s="1"/>
  <c r="Q48" i="24"/>
  <c r="X48" i="24" s="1"/>
  <c r="Q49" i="24"/>
  <c r="X49" i="24" s="1"/>
  <c r="Q50" i="24"/>
  <c r="X50" i="24" s="1"/>
  <c r="Q51" i="24"/>
  <c r="X51" i="24" s="1"/>
  <c r="Q52" i="24"/>
  <c r="X52" i="24" s="1"/>
  <c r="Q55" i="24"/>
  <c r="X55" i="24" s="1"/>
  <c r="Q56" i="24"/>
  <c r="X56" i="24" s="1"/>
  <c r="Q57" i="24"/>
  <c r="X57" i="24" s="1"/>
  <c r="Q58" i="24"/>
  <c r="X58" i="24" s="1"/>
  <c r="Q59" i="24"/>
  <c r="X59" i="24" s="1"/>
  <c r="Q60" i="24"/>
  <c r="X60" i="24" s="1"/>
  <c r="Q61" i="24"/>
  <c r="X61" i="24" s="1"/>
  <c r="Q62" i="24"/>
  <c r="X62" i="24" s="1"/>
  <c r="AA73" i="24"/>
  <c r="AA93" i="24"/>
  <c r="AA83" i="24"/>
  <c r="AA53" i="24"/>
  <c r="J13" i="24"/>
  <c r="I13" i="24"/>
  <c r="AA23" i="24"/>
  <c r="F13" i="24"/>
  <c r="D12" i="29" l="1"/>
  <c r="E8" i="29"/>
  <c r="F8" i="29"/>
  <c r="E104" i="24"/>
  <c r="AA104" i="24" s="1"/>
  <c r="F10" i="29"/>
  <c r="E10" i="29"/>
  <c r="K106" i="24" s="1"/>
  <c r="O103" i="24"/>
  <c r="Q84" i="24"/>
  <c r="X84" i="24" s="1"/>
  <c r="Q24" i="24"/>
  <c r="X24" i="24" s="1"/>
  <c r="AB24" i="24" s="1"/>
  <c r="G19" i="36" s="1"/>
  <c r="G17" i="1" s="1"/>
  <c r="Q94" i="24"/>
  <c r="X94" i="24" s="1"/>
  <c r="Q34" i="24"/>
  <c r="X34" i="24" s="1"/>
  <c r="Q64" i="24"/>
  <c r="X64" i="24" s="1"/>
  <c r="Q54" i="24"/>
  <c r="X54" i="24" s="1"/>
  <c r="Q44" i="24"/>
  <c r="X44" i="24" s="1"/>
  <c r="Q74" i="24"/>
  <c r="X74" i="24" s="1"/>
  <c r="Q14" i="24"/>
  <c r="Q81" i="24"/>
  <c r="X81" i="24" s="1"/>
  <c r="Q99" i="24"/>
  <c r="X99" i="24" s="1"/>
  <c r="Q77" i="24"/>
  <c r="X77" i="24" s="1"/>
  <c r="Q89" i="24"/>
  <c r="X89" i="24" s="1"/>
  <c r="Q101" i="24"/>
  <c r="X101" i="24" s="1"/>
  <c r="Q85" i="24"/>
  <c r="X85" i="24" s="1"/>
  <c r="Q91" i="24"/>
  <c r="X91" i="24" s="1"/>
  <c r="X76" i="24"/>
  <c r="AB76" i="24" s="1"/>
  <c r="G71" i="36" s="1"/>
  <c r="G69" i="1" s="1"/>
  <c r="Q71" i="24"/>
  <c r="X71" i="24" s="1"/>
  <c r="Q97" i="24"/>
  <c r="X97" i="24" s="1"/>
  <c r="AA103" i="24"/>
  <c r="Q75" i="24"/>
  <c r="X75" i="24" s="1"/>
  <c r="Q87" i="24"/>
  <c r="X87" i="24" s="1"/>
  <c r="Q65" i="24"/>
  <c r="X65" i="24" s="1"/>
  <c r="Q67" i="24"/>
  <c r="X67" i="24" s="1"/>
  <c r="AB80" i="24"/>
  <c r="G75" i="36" s="1"/>
  <c r="G73" i="1" s="1"/>
  <c r="AB78" i="24"/>
  <c r="G73" i="36" s="1"/>
  <c r="G71" i="1" s="1"/>
  <c r="AB82" i="24"/>
  <c r="G77" i="36" s="1"/>
  <c r="G75" i="1" s="1"/>
  <c r="AB68" i="24"/>
  <c r="G63" i="36" s="1"/>
  <c r="G61" i="1" s="1"/>
  <c r="AB86" i="24"/>
  <c r="G81" i="36" s="1"/>
  <c r="G79" i="1" s="1"/>
  <c r="G13" i="24"/>
  <c r="AB38" i="24"/>
  <c r="G33" i="36" s="1"/>
  <c r="G31" i="1" s="1"/>
  <c r="AB48" i="24"/>
  <c r="G43" i="36" s="1"/>
  <c r="G41" i="1" s="1"/>
  <c r="AB66" i="24"/>
  <c r="G61" i="36" s="1"/>
  <c r="G59" i="1" s="1"/>
  <c r="AB92" i="24"/>
  <c r="G87" i="36" s="1"/>
  <c r="G85" i="1" s="1"/>
  <c r="AB90" i="24"/>
  <c r="G85" i="36" s="1"/>
  <c r="G83" i="1" s="1"/>
  <c r="AB72" i="24"/>
  <c r="G67" i="36" s="1"/>
  <c r="G65" i="1" s="1"/>
  <c r="AB70" i="24"/>
  <c r="G65" i="36" s="1"/>
  <c r="G63" i="1" s="1"/>
  <c r="AB88" i="24"/>
  <c r="G83" i="36" s="1"/>
  <c r="G81" i="1" s="1"/>
  <c r="AB36" i="24"/>
  <c r="G31" i="36" s="1"/>
  <c r="G29" i="1" s="1"/>
  <c r="AB52" i="24"/>
  <c r="G47" i="36" s="1"/>
  <c r="G45" i="1" s="1"/>
  <c r="AB42" i="24"/>
  <c r="G37" i="36" s="1"/>
  <c r="G35" i="1" s="1"/>
  <c r="AB58" i="24"/>
  <c r="G53" i="36" s="1"/>
  <c r="G51" i="1" s="1"/>
  <c r="F103" i="24"/>
  <c r="AB50" i="24"/>
  <c r="G45" i="36" s="1"/>
  <c r="G43" i="1" s="1"/>
  <c r="AB56" i="24"/>
  <c r="G51" i="36" s="1"/>
  <c r="G49" i="1" s="1"/>
  <c r="AB46" i="24"/>
  <c r="G41" i="36" s="1"/>
  <c r="G39" i="1" s="1"/>
  <c r="AB40" i="24"/>
  <c r="G35" i="36" s="1"/>
  <c r="G33" i="1" s="1"/>
  <c r="AB62" i="24"/>
  <c r="G57" i="36" s="1"/>
  <c r="G55" i="1" s="1"/>
  <c r="I103" i="24"/>
  <c r="L103" i="24"/>
  <c r="M103" i="24"/>
  <c r="J103" i="24"/>
  <c r="Q23" i="24"/>
  <c r="P103" i="24"/>
  <c r="F6" i="1"/>
  <c r="AB102" i="24"/>
  <c r="G97" i="36" s="1"/>
  <c r="G95" i="1" s="1"/>
  <c r="AB21" i="24"/>
  <c r="G16" i="36" s="1"/>
  <c r="AB60" i="24"/>
  <c r="G55" i="36" s="1"/>
  <c r="G53" i="1" s="1"/>
  <c r="AB19" i="24"/>
  <c r="G14" i="36" s="1"/>
  <c r="AB20" i="24"/>
  <c r="G15" i="36" s="1"/>
  <c r="AB100" i="24"/>
  <c r="G95" i="36" s="1"/>
  <c r="G93" i="1" s="1"/>
  <c r="AB96" i="24"/>
  <c r="G91" i="36" s="1"/>
  <c r="G89" i="1" s="1"/>
  <c r="AB98" i="24"/>
  <c r="G93" i="36" s="1"/>
  <c r="G91" i="1" s="1"/>
  <c r="AB79" i="24"/>
  <c r="G74" i="36" s="1"/>
  <c r="G72" i="1" s="1"/>
  <c r="AB69" i="24"/>
  <c r="G64" i="36" s="1"/>
  <c r="G62" i="1" s="1"/>
  <c r="AB49" i="24"/>
  <c r="G44" i="36" s="1"/>
  <c r="G42" i="1" s="1"/>
  <c r="AB51" i="24"/>
  <c r="G46" i="36" s="1"/>
  <c r="G44" i="1" s="1"/>
  <c r="AB47" i="24"/>
  <c r="G42" i="36" s="1"/>
  <c r="G40" i="1" s="1"/>
  <c r="AB57" i="24"/>
  <c r="G52" i="36" s="1"/>
  <c r="G50" i="1" s="1"/>
  <c r="AB59" i="24"/>
  <c r="G54" i="36" s="1"/>
  <c r="G52" i="1" s="1"/>
  <c r="AB61" i="24"/>
  <c r="G56" i="36" s="1"/>
  <c r="G54" i="1" s="1"/>
  <c r="AB41" i="24"/>
  <c r="G36" i="36" s="1"/>
  <c r="G34" i="1" s="1"/>
  <c r="AB39" i="24"/>
  <c r="G34" i="36" s="1"/>
  <c r="G32" i="1" s="1"/>
  <c r="AB37" i="24"/>
  <c r="G32" i="36" s="1"/>
  <c r="G30" i="1" s="1"/>
  <c r="AB29" i="24"/>
  <c r="G24" i="36" s="1"/>
  <c r="G22" i="1" s="1"/>
  <c r="AB16" i="24"/>
  <c r="G11" i="36" s="1"/>
  <c r="AB27" i="24"/>
  <c r="G22" i="36" s="1"/>
  <c r="G20" i="1" s="1"/>
  <c r="AB31" i="24"/>
  <c r="G26" i="36" s="1"/>
  <c r="G24" i="1" s="1"/>
  <c r="AB15" i="24"/>
  <c r="G10" i="36" s="1"/>
  <c r="AB28" i="24"/>
  <c r="G23" i="36" s="1"/>
  <c r="G21" i="1" s="1"/>
  <c r="AB30" i="24"/>
  <c r="G25" i="36" s="1"/>
  <c r="G23" i="1" s="1"/>
  <c r="AB32" i="24"/>
  <c r="G27" i="36" s="1"/>
  <c r="G25" i="1" s="1"/>
  <c r="AB18" i="24"/>
  <c r="G13" i="36" s="1"/>
  <c r="AB22" i="24"/>
  <c r="G17" i="36" s="1"/>
  <c r="AB17" i="24"/>
  <c r="G12" i="36" s="1"/>
  <c r="F12" i="29" l="1"/>
  <c r="E106" i="24"/>
  <c r="E12" i="29"/>
  <c r="AA106" i="24" s="1"/>
  <c r="K10" i="44"/>
  <c r="L10" i="44" s="1"/>
  <c r="M10" i="33"/>
  <c r="N10" i="33" s="1"/>
  <c r="K73" i="44"/>
  <c r="L73" i="44" s="1"/>
  <c r="M73" i="33"/>
  <c r="N73" i="33" s="1"/>
  <c r="K14" i="44"/>
  <c r="L14" i="44" s="1"/>
  <c r="M14" i="33"/>
  <c r="N14" i="33" s="1"/>
  <c r="M44" i="33"/>
  <c r="N44" i="33" s="1"/>
  <c r="K44" i="44"/>
  <c r="L44" i="44" s="1"/>
  <c r="K42" i="44"/>
  <c r="L42" i="44" s="1"/>
  <c r="M42" i="33"/>
  <c r="N42" i="33" s="1"/>
  <c r="M12" i="33"/>
  <c r="N12" i="33" s="1"/>
  <c r="K12" i="44"/>
  <c r="L12" i="44" s="1"/>
  <c r="M92" i="33"/>
  <c r="N92" i="33" s="1"/>
  <c r="K92" i="44"/>
  <c r="L92" i="44" s="1"/>
  <c r="M84" i="33"/>
  <c r="N84" i="33" s="1"/>
  <c r="K84" i="44"/>
  <c r="L84" i="44" s="1"/>
  <c r="K25" i="44"/>
  <c r="L25" i="44" s="1"/>
  <c r="M25" i="33"/>
  <c r="N25" i="33" s="1"/>
  <c r="K53" i="44"/>
  <c r="L53" i="44" s="1"/>
  <c r="M53" i="33"/>
  <c r="N53" i="33" s="1"/>
  <c r="K90" i="44"/>
  <c r="L90" i="44" s="1"/>
  <c r="M90" i="33"/>
  <c r="N90" i="33" s="1"/>
  <c r="K54" i="44"/>
  <c r="L54" i="44" s="1"/>
  <c r="M54" i="33"/>
  <c r="N54" i="33" s="1"/>
  <c r="M40" i="33"/>
  <c r="N40" i="33" s="1"/>
  <c r="K40" i="44"/>
  <c r="L40" i="44" s="1"/>
  <c r="M52" i="33"/>
  <c r="N52" i="33" s="1"/>
  <c r="K52" i="44"/>
  <c r="L52" i="44" s="1"/>
  <c r="K82" i="44"/>
  <c r="L82" i="44" s="1"/>
  <c r="M82" i="33"/>
  <c r="N82" i="33" s="1"/>
  <c r="K86" i="44"/>
  <c r="L86" i="44" s="1"/>
  <c r="M86" i="33"/>
  <c r="N86" i="33" s="1"/>
  <c r="M72" i="33"/>
  <c r="N72" i="33" s="1"/>
  <c r="K72" i="44"/>
  <c r="L72" i="44" s="1"/>
  <c r="M16" i="33"/>
  <c r="N16" i="33" s="1"/>
  <c r="K16" i="44"/>
  <c r="L16" i="44" s="1"/>
  <c r="K22" i="44"/>
  <c r="L22" i="44" s="1"/>
  <c r="M22" i="33"/>
  <c r="N22" i="33" s="1"/>
  <c r="M35" i="33"/>
  <c r="N35" i="33" s="1"/>
  <c r="K35" i="44"/>
  <c r="L35" i="44" s="1"/>
  <c r="K41" i="44"/>
  <c r="L41" i="44" s="1"/>
  <c r="M41" i="33"/>
  <c r="N41" i="33" s="1"/>
  <c r="M96" i="33"/>
  <c r="N96" i="33" s="1"/>
  <c r="K96" i="44"/>
  <c r="L96" i="44" s="1"/>
  <c r="M56" i="33"/>
  <c r="N56" i="33" s="1"/>
  <c r="K56" i="44"/>
  <c r="L56" i="44" s="1"/>
  <c r="K46" i="44"/>
  <c r="L46" i="44" s="1"/>
  <c r="M46" i="33"/>
  <c r="N46" i="33" s="1"/>
  <c r="K66" i="44"/>
  <c r="L66" i="44" s="1"/>
  <c r="M66" i="33"/>
  <c r="N66" i="33" s="1"/>
  <c r="K62" i="44"/>
  <c r="L62" i="44" s="1"/>
  <c r="M62" i="33"/>
  <c r="N62" i="33" s="1"/>
  <c r="K9" i="44"/>
  <c r="L9" i="44" s="1"/>
  <c r="M9" i="33"/>
  <c r="N9" i="33" s="1"/>
  <c r="M23" i="33"/>
  <c r="N23" i="33" s="1"/>
  <c r="K23" i="44"/>
  <c r="L23" i="44" s="1"/>
  <c r="M55" i="33"/>
  <c r="N55" i="33" s="1"/>
  <c r="K55" i="44"/>
  <c r="L55" i="44" s="1"/>
  <c r="K45" i="44"/>
  <c r="L45" i="44" s="1"/>
  <c r="M45" i="33"/>
  <c r="N45" i="33" s="1"/>
  <c r="K13" i="44"/>
  <c r="L13" i="44" s="1"/>
  <c r="M13" i="33"/>
  <c r="N13" i="33" s="1"/>
  <c r="K34" i="44"/>
  <c r="L34" i="44" s="1"/>
  <c r="M34" i="33"/>
  <c r="N34" i="33" s="1"/>
  <c r="K30" i="44"/>
  <c r="L30" i="44" s="1"/>
  <c r="M30" i="33"/>
  <c r="N30" i="33" s="1"/>
  <c r="M32" i="33"/>
  <c r="N32" i="33" s="1"/>
  <c r="K32" i="44"/>
  <c r="L32" i="44" s="1"/>
  <c r="M76" i="33"/>
  <c r="N76" i="33" s="1"/>
  <c r="K76" i="44"/>
  <c r="L76" i="44" s="1"/>
  <c r="K26" i="44"/>
  <c r="L26" i="44" s="1"/>
  <c r="M26" i="33"/>
  <c r="N26" i="33" s="1"/>
  <c r="M31" i="33"/>
  <c r="N31" i="33" s="1"/>
  <c r="K31" i="44"/>
  <c r="L31" i="44" s="1"/>
  <c r="M43" i="33"/>
  <c r="N43" i="33" s="1"/>
  <c r="K43" i="44"/>
  <c r="L43" i="44" s="1"/>
  <c r="M11" i="33"/>
  <c r="N11" i="33" s="1"/>
  <c r="K11" i="44"/>
  <c r="L11" i="44" s="1"/>
  <c r="M24" i="33"/>
  <c r="N24" i="33" s="1"/>
  <c r="K24" i="44"/>
  <c r="L24" i="44" s="1"/>
  <c r="K21" i="44"/>
  <c r="L21" i="44" s="1"/>
  <c r="M21" i="33"/>
  <c r="N21" i="33" s="1"/>
  <c r="K33" i="44"/>
  <c r="L33" i="44" s="1"/>
  <c r="M33" i="33"/>
  <c r="N33" i="33" s="1"/>
  <c r="K51" i="44"/>
  <c r="L51" i="44" s="1"/>
  <c r="M51" i="33"/>
  <c r="N51" i="33" s="1"/>
  <c r="K63" i="44"/>
  <c r="L63" i="44" s="1"/>
  <c r="M63" i="33"/>
  <c r="N63" i="33" s="1"/>
  <c r="K94" i="44"/>
  <c r="L94" i="44" s="1"/>
  <c r="M94" i="33"/>
  <c r="N94" i="33" s="1"/>
  <c r="M15" i="33"/>
  <c r="N15" i="33" s="1"/>
  <c r="K15" i="44"/>
  <c r="L15" i="44" s="1"/>
  <c r="K50" i="44"/>
  <c r="L50" i="44" s="1"/>
  <c r="M50" i="33"/>
  <c r="N50" i="33" s="1"/>
  <c r="M36" i="33"/>
  <c r="N36" i="33" s="1"/>
  <c r="K36" i="44"/>
  <c r="L36" i="44" s="1"/>
  <c r="M64" i="33"/>
  <c r="N64" i="33" s="1"/>
  <c r="K64" i="44"/>
  <c r="L64" i="44" s="1"/>
  <c r="M60" i="33"/>
  <c r="N60" i="33" s="1"/>
  <c r="K60" i="44"/>
  <c r="L60" i="44" s="1"/>
  <c r="M80" i="33"/>
  <c r="N80" i="33" s="1"/>
  <c r="K80" i="44"/>
  <c r="L80" i="44" s="1"/>
  <c r="K74" i="44"/>
  <c r="L74" i="44" s="1"/>
  <c r="M74" i="33"/>
  <c r="N74" i="33" s="1"/>
  <c r="K70" i="44"/>
  <c r="L70" i="44" s="1"/>
  <c r="M70" i="33"/>
  <c r="N70" i="33" s="1"/>
  <c r="K18" i="44"/>
  <c r="L18" i="44" s="1"/>
  <c r="M18" i="33"/>
  <c r="N18" i="33" s="1"/>
  <c r="Q43" i="24"/>
  <c r="G12" i="1"/>
  <c r="G11" i="1"/>
  <c r="G13" i="1"/>
  <c r="G10" i="1"/>
  <c r="G15" i="1"/>
  <c r="G9" i="1"/>
  <c r="G14" i="1"/>
  <c r="Q53" i="24"/>
  <c r="AB81" i="24"/>
  <c r="G76" i="36" s="1"/>
  <c r="G74" i="1" s="1"/>
  <c r="X14" i="24"/>
  <c r="AB94" i="24"/>
  <c r="G89" i="36" s="1"/>
  <c r="G87" i="1" s="1"/>
  <c r="Q13" i="24"/>
  <c r="Q33" i="24"/>
  <c r="AB64" i="24"/>
  <c r="G59" i="36" s="1"/>
  <c r="G57" i="1" s="1"/>
  <c r="AB44" i="24"/>
  <c r="G39" i="36" s="1"/>
  <c r="G37" i="1" s="1"/>
  <c r="AB75" i="24"/>
  <c r="G70" i="36" s="1"/>
  <c r="G68" i="1" s="1"/>
  <c r="AB87" i="24"/>
  <c r="G82" i="36" s="1"/>
  <c r="G80" i="1" s="1"/>
  <c r="AB71" i="24"/>
  <c r="G66" i="36" s="1"/>
  <c r="G64" i="1" s="1"/>
  <c r="AB91" i="24"/>
  <c r="G86" i="36" s="1"/>
  <c r="G84" i="1" s="1"/>
  <c r="AB99" i="24"/>
  <c r="G94" i="36" s="1"/>
  <c r="G92" i="1" s="1"/>
  <c r="AB89" i="24"/>
  <c r="G84" i="36" s="1"/>
  <c r="G82" i="1" s="1"/>
  <c r="Q83" i="24"/>
  <c r="AB77" i="24"/>
  <c r="G72" i="36" s="1"/>
  <c r="G70" i="1" s="1"/>
  <c r="AB101" i="24"/>
  <c r="G96" i="36" s="1"/>
  <c r="G94" i="1" s="1"/>
  <c r="AB67" i="24"/>
  <c r="G62" i="36" s="1"/>
  <c r="G60" i="1" s="1"/>
  <c r="Q73" i="24"/>
  <c r="Q63" i="24"/>
  <c r="AB97" i="24"/>
  <c r="G92" i="36" s="1"/>
  <c r="G90" i="1" s="1"/>
  <c r="G103" i="24"/>
  <c r="G8" i="1"/>
  <c r="AB85" i="24"/>
  <c r="G80" i="36" s="1"/>
  <c r="G78" i="1" s="1"/>
  <c r="Q93" i="24"/>
  <c r="AB35" i="24"/>
  <c r="G30" i="36" s="1"/>
  <c r="G28" i="1" s="1"/>
  <c r="X73" i="24"/>
  <c r="AB25" i="24"/>
  <c r="G20" i="36" s="1"/>
  <c r="G18" i="1" s="1"/>
  <c r="AB95" i="24"/>
  <c r="G90" i="36" s="1"/>
  <c r="G88" i="1" s="1"/>
  <c r="AB84" i="24"/>
  <c r="G79" i="36" s="1"/>
  <c r="G77" i="1" s="1"/>
  <c r="AB74" i="24"/>
  <c r="G69" i="36" s="1"/>
  <c r="G67" i="1" s="1"/>
  <c r="X63" i="24"/>
  <c r="X43" i="24"/>
  <c r="AB54" i="24"/>
  <c r="G49" i="36" s="1"/>
  <c r="G47" i="1" s="1"/>
  <c r="X53" i="24"/>
  <c r="AB34" i="24"/>
  <c r="G29" i="36" s="1"/>
  <c r="G27" i="1" s="1"/>
  <c r="X23" i="24"/>
  <c r="Q106" i="24" l="1"/>
  <c r="F14" i="29"/>
  <c r="K65" i="44"/>
  <c r="L65" i="44" s="1"/>
  <c r="M65" i="33"/>
  <c r="N65" i="33" s="1"/>
  <c r="M19" i="33"/>
  <c r="N19" i="33" s="1"/>
  <c r="K19" i="44"/>
  <c r="L19" i="44" s="1"/>
  <c r="K81" i="44"/>
  <c r="L81" i="44" s="1"/>
  <c r="M81" i="33"/>
  <c r="N81" i="33" s="1"/>
  <c r="K93" i="44"/>
  <c r="L93" i="44" s="1"/>
  <c r="M93" i="33"/>
  <c r="N93" i="33" s="1"/>
  <c r="K89" i="44"/>
  <c r="L89" i="44" s="1"/>
  <c r="M89" i="33"/>
  <c r="N89" i="33" s="1"/>
  <c r="K58" i="44"/>
  <c r="L58" i="44" s="1"/>
  <c r="M58" i="33"/>
  <c r="N58" i="33" s="1"/>
  <c r="M28" i="33"/>
  <c r="N28" i="33" s="1"/>
  <c r="K28" i="44"/>
  <c r="L28" i="44" s="1"/>
  <c r="K79" i="44"/>
  <c r="L79" i="44" s="1"/>
  <c r="M79" i="33"/>
  <c r="N79" i="33" s="1"/>
  <c r="K61" i="44"/>
  <c r="L61" i="44" s="1"/>
  <c r="M61" i="33"/>
  <c r="N61" i="33" s="1"/>
  <c r="M83" i="33"/>
  <c r="N83" i="33" s="1"/>
  <c r="K83" i="44"/>
  <c r="L83" i="44" s="1"/>
  <c r="M75" i="33"/>
  <c r="N75" i="33" s="1"/>
  <c r="K75" i="44"/>
  <c r="L75" i="44" s="1"/>
  <c r="M68" i="33"/>
  <c r="N68" i="33" s="1"/>
  <c r="K68" i="44"/>
  <c r="L68" i="44" s="1"/>
  <c r="M91" i="33"/>
  <c r="N91" i="33" s="1"/>
  <c r="K91" i="44"/>
  <c r="L91" i="44" s="1"/>
  <c r="K95" i="44"/>
  <c r="L95" i="44" s="1"/>
  <c r="M95" i="33"/>
  <c r="N95" i="33" s="1"/>
  <c r="K69" i="44"/>
  <c r="L69" i="44" s="1"/>
  <c r="M69" i="33"/>
  <c r="N69" i="33" s="1"/>
  <c r="M48" i="33"/>
  <c r="N48" i="33" s="1"/>
  <c r="K48" i="44"/>
  <c r="L48" i="44" s="1"/>
  <c r="K78" i="44"/>
  <c r="L78" i="44" s="1"/>
  <c r="M78" i="33"/>
  <c r="N78" i="33" s="1"/>
  <c r="K29" i="44"/>
  <c r="L29" i="44" s="1"/>
  <c r="M29" i="33"/>
  <c r="N29" i="33" s="1"/>
  <c r="K71" i="44"/>
  <c r="L71" i="44" s="1"/>
  <c r="M71" i="33"/>
  <c r="N71" i="33" s="1"/>
  <c r="K85" i="44"/>
  <c r="L85" i="44" s="1"/>
  <c r="M85" i="33"/>
  <c r="N85" i="33" s="1"/>
  <c r="K38" i="44"/>
  <c r="L38" i="44" s="1"/>
  <c r="M38" i="33"/>
  <c r="N38" i="33" s="1"/>
  <c r="M88" i="33"/>
  <c r="N88" i="33" s="1"/>
  <c r="K88" i="44"/>
  <c r="L88" i="44" s="1"/>
  <c r="Q103" i="24"/>
  <c r="AB14" i="24"/>
  <c r="X13" i="24"/>
  <c r="AB73" i="24"/>
  <c r="G68" i="36" s="1"/>
  <c r="G66" i="1" s="1"/>
  <c r="AB93" i="24"/>
  <c r="G88" i="36" s="1"/>
  <c r="G86" i="1" s="1"/>
  <c r="AB83" i="24"/>
  <c r="G78" i="36" s="1"/>
  <c r="G76" i="1" s="1"/>
  <c r="X83" i="24"/>
  <c r="AB33" i="24"/>
  <c r="G28" i="36" s="1"/>
  <c r="G26" i="1" s="1"/>
  <c r="X33" i="24"/>
  <c r="X93" i="24"/>
  <c r="AB45" i="24"/>
  <c r="AB55" i="24"/>
  <c r="AB65" i="24"/>
  <c r="AB26" i="24"/>
  <c r="K77" i="44" l="1"/>
  <c r="L77" i="44" s="1"/>
  <c r="M77" i="33"/>
  <c r="N77" i="33" s="1"/>
  <c r="K87" i="44"/>
  <c r="L87" i="44" s="1"/>
  <c r="M87" i="33"/>
  <c r="N87" i="33" s="1"/>
  <c r="M27" i="33"/>
  <c r="N27" i="33" s="1"/>
  <c r="K27" i="44"/>
  <c r="L27" i="44" s="1"/>
  <c r="M67" i="33"/>
  <c r="N67" i="33" s="1"/>
  <c r="K67" i="44"/>
  <c r="L67" i="44" s="1"/>
  <c r="AB23" i="24"/>
  <c r="G18" i="36" s="1"/>
  <c r="G21" i="36"/>
  <c r="G19" i="1" s="1"/>
  <c r="AB43" i="24"/>
  <c r="G38" i="36" s="1"/>
  <c r="G36" i="1" s="1"/>
  <c r="G40" i="36"/>
  <c r="G38" i="1" s="1"/>
  <c r="AB63" i="24"/>
  <c r="G58" i="36" s="1"/>
  <c r="G56" i="1" s="1"/>
  <c r="G60" i="36"/>
  <c r="G58" i="1" s="1"/>
  <c r="AB53" i="24"/>
  <c r="G48" i="36" s="1"/>
  <c r="G46" i="1" s="1"/>
  <c r="G50" i="36"/>
  <c r="G48" i="1" s="1"/>
  <c r="AB13" i="24"/>
  <c r="G9" i="36"/>
  <c r="X103" i="24"/>
  <c r="X106" i="24" l="1"/>
  <c r="G16" i="1"/>
  <c r="G6" i="1"/>
  <c r="AB106" i="24"/>
  <c r="M8" i="33"/>
  <c r="N8" i="33" s="1"/>
  <c r="K8" i="44"/>
  <c r="L8" i="44" s="1"/>
  <c r="M59" i="33"/>
  <c r="N59" i="33" s="1"/>
  <c r="K59" i="44"/>
  <c r="L59" i="44" s="1"/>
  <c r="K57" i="44"/>
  <c r="L57" i="44" s="1"/>
  <c r="M57" i="33"/>
  <c r="N57" i="33" s="1"/>
  <c r="M47" i="33"/>
  <c r="N47" i="33" s="1"/>
  <c r="K47" i="44"/>
  <c r="L47" i="44" s="1"/>
  <c r="K17" i="44"/>
  <c r="L17" i="44" s="1"/>
  <c r="M17" i="33"/>
  <c r="N17" i="33" s="1"/>
  <c r="K49" i="44"/>
  <c r="L49" i="44" s="1"/>
  <c r="M49" i="33"/>
  <c r="N49" i="33" s="1"/>
  <c r="M20" i="33"/>
  <c r="N20" i="33" s="1"/>
  <c r="K20" i="44"/>
  <c r="L20" i="44" s="1"/>
  <c r="M39" i="33"/>
  <c r="N39" i="33" s="1"/>
  <c r="K39" i="44"/>
  <c r="L39" i="44" s="1"/>
  <c r="K37" i="44"/>
  <c r="L37" i="44" s="1"/>
  <c r="M37" i="33"/>
  <c r="N37" i="33" s="1"/>
  <c r="G8" i="36"/>
  <c r="AB103" i="24"/>
  <c r="G98" i="36" s="1"/>
  <c r="G96" i="1" s="1"/>
  <c r="G7" i="1"/>
  <c r="K101" i="44" l="1"/>
  <c r="K103" i="44" s="1"/>
  <c r="D101" i="33"/>
  <c r="D103" i="33" s="1"/>
  <c r="M7" i="33"/>
  <c r="N7" i="33" s="1"/>
  <c r="K7" i="44"/>
  <c r="L7" i="44" s="1"/>
  <c r="F59" i="29"/>
  <c r="D98" i="33" l="1"/>
  <c r="D106" i="33" s="1"/>
  <c r="D97" i="33"/>
  <c r="D105" i="33" s="1"/>
  <c r="D108" i="33" s="1"/>
  <c r="L98" i="44"/>
  <c r="L97" i="44"/>
  <c r="K105" i="44" s="1"/>
  <c r="K107" i="44" s="1"/>
  <c r="P3" i="1" l="1"/>
  <c r="M96" i="1"/>
  <c r="N96" i="1"/>
  <c r="U96" i="1"/>
  <c r="V96" i="1"/>
</calcChain>
</file>

<file path=xl/sharedStrings.xml><?xml version="1.0" encoding="utf-8"?>
<sst xmlns="http://schemas.openxmlformats.org/spreadsheetml/2006/main" count="719" uniqueCount="252">
  <si>
    <t>November, 2024</t>
  </si>
  <si>
    <t xml:space="preserve">INDIAN  ENVIRONMENTAL </t>
  </si>
  <si>
    <t>GENERAL ASSISTANCE PROGRAM (GAP)</t>
  </si>
  <si>
    <t>REGION 9 COOPERATIVE AGREEMENT RESOURCE SPREADSHEET "GAP WORKBOOK"</t>
  </si>
  <si>
    <t>Introduction &amp; Instructions</t>
  </si>
  <si>
    <r>
      <t xml:space="preserve">The GAP workbook was co-developed by Tribal environmental and US EPA personnel to streamline the co-management of GAP and PPG cooperative agreements in Region 9.  Thank you to everyone who contributed. Please follow the short instruction guide below, and reach out to your GAP project officer (PO) with any questions. </t>
    </r>
    <r>
      <rPr>
        <i/>
        <sz val="14"/>
        <color theme="1"/>
        <rFont val="Calibri"/>
        <family val="2"/>
        <scheme val="minor"/>
      </rPr>
      <t xml:space="preserve">* Please note that all available templates and tools in this workbook are completely optional. </t>
    </r>
  </si>
  <si>
    <r>
      <rPr>
        <b/>
        <sz val="14"/>
        <color theme="1"/>
        <rFont val="Calibri"/>
        <family val="2"/>
        <scheme val="minor"/>
      </rPr>
      <t>1.</t>
    </r>
    <r>
      <rPr>
        <sz val="14"/>
        <color theme="1"/>
        <rFont val="Calibri"/>
        <family val="2"/>
        <scheme val="minor"/>
      </rPr>
      <t xml:space="preserve">   Save GAP workbook to your desktop and rename to your liking.  After making any changes, remember to "Save As" with your preferred nomenclature and date. That way, you always have an original copy saved to your computer as well as any saved modifications. If anything happens to your original copy, download from EPA R9's website or request another one from your Project Officer. </t>
    </r>
  </si>
  <si>
    <r>
      <rPr>
        <b/>
        <sz val="14"/>
        <color theme="1"/>
        <rFont val="Calibri"/>
        <family val="2"/>
        <scheme val="minor"/>
      </rPr>
      <t>2.</t>
    </r>
    <r>
      <rPr>
        <sz val="14"/>
        <color theme="1"/>
        <rFont val="Calibri"/>
        <family val="2"/>
        <scheme val="minor"/>
      </rPr>
      <t xml:space="preserve">   Explore workbook by clicking on all visible tabs at bottom. Primary tabs include workplan, budget and progress reporting templates; and tools to generate accurate cost estimates and track deliverables. Right click on any of the active tabs below and then click "unhide" to see a list of all hidden tabs. Simply click on any of the tabs listed to make it active and visible below. </t>
    </r>
  </si>
  <si>
    <r>
      <rPr>
        <b/>
        <sz val="14"/>
        <color theme="1"/>
        <rFont val="Calibri"/>
        <family val="2"/>
        <scheme val="minor"/>
      </rPr>
      <t xml:space="preserve">3. </t>
    </r>
    <r>
      <rPr>
        <sz val="14"/>
        <color theme="1"/>
        <rFont val="Calibri"/>
        <family val="2"/>
        <scheme val="minor"/>
      </rPr>
      <t xml:space="preserve">  Choose a workplan template, a budget template and progress reporting template that you would like to use and delete or hide all other templates/tabs. As above, right click on any tab below to hide or delete any tabs that you do not need, or rename as needed. </t>
    </r>
  </si>
  <si>
    <r>
      <rPr>
        <b/>
        <sz val="14"/>
        <color rgb="FF000000"/>
        <rFont val="Calibri"/>
        <scheme val="minor"/>
      </rPr>
      <t>4.</t>
    </r>
    <r>
      <rPr>
        <sz val="14"/>
        <color rgb="FF000000"/>
        <rFont val="Calibri"/>
        <scheme val="minor"/>
      </rPr>
      <t xml:space="preserve">   Draft GAP workplan activities for upcoming Fiscal Year on chosen template, referencing the Tribe's EPA/Tribal Environmental Plan (ETEP) to ensure activities support Tribal Environmental Priorities and the 2022 GAP Guidance to ensure GAP eligibility. Please include identified priorities, and timeframe for completion for each activity, but leave the estimated costs and estimated full-time equivalent (FTE) cells blank. Delete any rows that are not in use to consolidate workplan commitments. </t>
    </r>
  </si>
  <si>
    <r>
      <rPr>
        <b/>
        <sz val="14"/>
        <color theme="1"/>
        <rFont val="Calibri"/>
        <family val="2"/>
        <scheme val="minor"/>
      </rPr>
      <t>5.</t>
    </r>
    <r>
      <rPr>
        <sz val="14"/>
        <color theme="1"/>
        <rFont val="Calibri"/>
        <family val="2"/>
        <scheme val="minor"/>
      </rPr>
      <t xml:space="preserve">   Use Cost-Estimator Tool to accurately estimate commitment costs and  for workplan. You may need to modify the rows to match the workplan and columns to reflect the positions working under the grant. Fill in the auto-fill data at the top with salaries, fringe, and IDC, so you don't have to input this information more than once.  If using a template that is pre-formatted to auto-populate, FTE and cost estimates will auto-populate from this tool to the workplan.  If you choose a template that is not pre-formatted, you can manually add the estimates generated into your workplan.  </t>
    </r>
  </si>
  <si>
    <r>
      <rPr>
        <b/>
        <sz val="14"/>
        <color theme="1"/>
        <rFont val="Calibri"/>
        <family val="2"/>
        <scheme val="minor"/>
      </rPr>
      <t>6</t>
    </r>
    <r>
      <rPr>
        <sz val="14"/>
        <color theme="1"/>
        <rFont val="Calibri"/>
        <family val="2"/>
        <scheme val="minor"/>
      </rPr>
      <t xml:space="preserve">.   Once the commitment costs estimator has been filled out, use the budget category totals from cost estimator tool to complete the budget detail and the estimated commitment/component costs and FTE allocation to complete the workplan. If using a pre-formatted template, these totals will auto populate between tabs. Please confirm that the workplan and budget totals match exactly to the whole dollar amount before sending to EPA for review. </t>
    </r>
  </si>
  <si>
    <t xml:space="preserve">7.   EPA will review the draft workplan and budget submitted and can provide comments on the same draft workplan tab if requested. Comments will be provided in the workbook and/or via email or uploaded to a shared One Drive folder. </t>
  </si>
  <si>
    <t xml:space="preserve">8.   Once the workplan has been finalized and approved, the file will be "Saved As" 'FYXXXX, Tribe's Name, Final Workplan and Budget' or similar by the GAP PO and returned to grantee.  PDFs can be created by "Saving As" PDF, for printing and/or separate record keeping. </t>
  </si>
  <si>
    <r>
      <t xml:space="preserve">9.    With an approved workplan and budget in the spreadsheet, progress reporting can commence on one of the reporting templates chosen. The reporting templates included in this workbook auto-populate with commitment descriptions and outputs and deliverables for easy reference. You may need to </t>
    </r>
    <r>
      <rPr>
        <i/>
        <sz val="14"/>
        <color theme="1"/>
        <rFont val="Calibri"/>
        <family val="2"/>
        <scheme val="minor"/>
      </rPr>
      <t>unhide</t>
    </r>
    <r>
      <rPr>
        <sz val="14"/>
        <color theme="1"/>
        <rFont val="Calibri"/>
        <family val="2"/>
        <scheme val="minor"/>
      </rPr>
      <t xml:space="preserve"> a grouping to make them visible. Please hide any unused rows for conservation of space. Progress reporting and joint evaluation process begins with grantee self-evaluation. </t>
    </r>
  </si>
  <si>
    <t xml:space="preserve">10.   Consider using the deliverable tracking tool each quarter, to account for all deliverables submitted or not submitted to EPA. The deliverable tracking tool can be linked so that it auto-populates into the Joint Evaluation. The estimated % complete and justified expenditures from deliverables submitted is only a starting point for a more nuanced conversation and robust joint evaluation. </t>
  </si>
  <si>
    <t xml:space="preserve"> INDEX: Primary Tabs</t>
  </si>
  <si>
    <t>Excel Shortcut Key  (For PC)</t>
  </si>
  <si>
    <t>Coversheet</t>
  </si>
  <si>
    <r>
      <rPr>
        <b/>
        <sz val="14"/>
        <color theme="1"/>
        <rFont val="Calibri"/>
        <family val="2"/>
        <scheme val="minor"/>
      </rPr>
      <t>Ctrl+Z:</t>
    </r>
    <r>
      <rPr>
        <sz val="14"/>
        <color theme="1"/>
        <rFont val="Calibri"/>
        <family val="2"/>
        <scheme val="minor"/>
      </rPr>
      <t> Undo an action</t>
    </r>
  </si>
  <si>
    <t>Draft Workplan</t>
  </si>
  <si>
    <r>
      <rPr>
        <b/>
        <sz val="14"/>
        <color theme="1"/>
        <rFont val="Calibri"/>
        <family val="2"/>
        <scheme val="minor"/>
      </rPr>
      <t>Ctrl+Y:</t>
    </r>
    <r>
      <rPr>
        <sz val="14"/>
        <color theme="1"/>
        <rFont val="Calibri"/>
        <family val="2"/>
        <scheme val="minor"/>
      </rPr>
      <t> Redo an action</t>
    </r>
  </si>
  <si>
    <t xml:space="preserve">Cost Estimator Tool </t>
  </si>
  <si>
    <r>
      <rPr>
        <b/>
        <sz val="14"/>
        <color theme="1"/>
        <rFont val="Calibri"/>
        <family val="2"/>
        <scheme val="minor"/>
      </rPr>
      <t>Tab:</t>
    </r>
    <r>
      <rPr>
        <sz val="14"/>
        <color theme="1"/>
        <rFont val="Calibri"/>
        <family val="2"/>
        <scheme val="minor"/>
      </rPr>
      <t> Go to the next cell</t>
    </r>
  </si>
  <si>
    <t>Draft Budget Detail</t>
  </si>
  <si>
    <r>
      <rPr>
        <b/>
        <sz val="14"/>
        <color theme="1"/>
        <rFont val="Calibri"/>
        <family val="2"/>
        <scheme val="minor"/>
      </rPr>
      <t>Alt+Enter:</t>
    </r>
    <r>
      <rPr>
        <sz val="14"/>
        <color theme="1"/>
        <rFont val="Calibri"/>
        <family val="2"/>
        <scheme val="minor"/>
      </rPr>
      <t> Insert a hard return within a cell (while editing a cell)</t>
    </r>
  </si>
  <si>
    <r>
      <rPr>
        <b/>
        <sz val="14"/>
        <color theme="1"/>
        <rFont val="Calibri"/>
        <family val="2"/>
        <scheme val="minor"/>
      </rPr>
      <t>Ctrl+X:</t>
    </r>
    <r>
      <rPr>
        <sz val="14"/>
        <color theme="1"/>
        <rFont val="Calibri"/>
        <family val="2"/>
        <scheme val="minor"/>
      </rPr>
      <t> Cut contents of a cell, selected data, or selected cell range</t>
    </r>
  </si>
  <si>
    <r>
      <rPr>
        <b/>
        <sz val="14"/>
        <color theme="1"/>
        <rFont val="Calibri"/>
        <family val="2"/>
        <scheme val="minor"/>
      </rPr>
      <t>Ctrl+C or Ctrl+Insert:</t>
    </r>
    <r>
      <rPr>
        <sz val="14"/>
        <color theme="1"/>
        <rFont val="Calibri"/>
        <family val="2"/>
        <scheme val="minor"/>
      </rPr>
      <t> Copy contents of a cell, selected data, or selected cell range</t>
    </r>
  </si>
  <si>
    <r>
      <rPr>
        <b/>
        <sz val="14"/>
        <color theme="1"/>
        <rFont val="Calibri"/>
        <family val="2"/>
        <scheme val="minor"/>
      </rPr>
      <t>Ctrl+V or Shift+Insert:</t>
    </r>
    <r>
      <rPr>
        <sz val="14"/>
        <color theme="1"/>
        <rFont val="Calibri"/>
        <family val="2"/>
        <scheme val="minor"/>
      </rPr>
      <t> Paste contents of a cell, selected data, or selected cell range</t>
    </r>
  </si>
  <si>
    <t>Additional Tabs (Hidden)</t>
  </si>
  <si>
    <r>
      <rPr>
        <b/>
        <sz val="14"/>
        <color theme="1"/>
        <rFont val="Calibri"/>
        <family val="2"/>
        <scheme val="minor"/>
      </rPr>
      <t>F7:</t>
    </r>
    <r>
      <rPr>
        <sz val="14"/>
        <color theme="1"/>
        <rFont val="Calibri"/>
        <family val="2"/>
        <scheme val="minor"/>
      </rPr>
      <t> Check spelling</t>
    </r>
  </si>
  <si>
    <r>
      <rPr>
        <b/>
        <sz val="14"/>
        <color theme="1"/>
        <rFont val="Calibri"/>
        <family val="2"/>
        <scheme val="minor"/>
      </rPr>
      <t>Ctrl+F1:</t>
    </r>
    <r>
      <rPr>
        <sz val="14"/>
        <color theme="1"/>
        <rFont val="Calibri"/>
        <family val="2"/>
        <scheme val="minor"/>
      </rPr>
      <t xml:space="preserve"> Hide or Show ribbon</t>
    </r>
  </si>
  <si>
    <t>Deliverable Status Tool</t>
  </si>
  <si>
    <r>
      <rPr>
        <b/>
        <sz val="14"/>
        <color theme="1"/>
        <rFont val="Calibri"/>
        <family val="2"/>
        <scheme val="minor"/>
      </rPr>
      <t>Ctrl+Up/Down Arrow:</t>
    </r>
    <r>
      <rPr>
        <sz val="14"/>
        <color theme="1"/>
        <rFont val="Calibri"/>
        <family val="2"/>
        <scheme val="minor"/>
      </rPr>
      <t> Move to the top or bottom cell in the column</t>
    </r>
  </si>
  <si>
    <t>Progress Reporting (v.1)</t>
  </si>
  <si>
    <r>
      <rPr>
        <b/>
        <sz val="14"/>
        <color theme="1"/>
        <rFont val="Calibri"/>
        <family val="2"/>
        <scheme val="minor"/>
      </rPr>
      <t>Ctrl+F2:</t>
    </r>
    <r>
      <rPr>
        <sz val="14"/>
        <color theme="1"/>
        <rFont val="Calibri"/>
        <family val="2"/>
        <scheme val="minor"/>
      </rPr>
      <t> Switch to Print Preview</t>
    </r>
  </si>
  <si>
    <t>Progress Reporting (v.2)</t>
  </si>
  <si>
    <r>
      <rPr>
        <b/>
        <sz val="14"/>
        <color theme="1"/>
        <rFont val="Calibri"/>
        <family val="2"/>
        <scheme val="minor"/>
      </rPr>
      <t>Shift+Tab:</t>
    </r>
    <r>
      <rPr>
        <sz val="14"/>
        <color theme="1"/>
        <rFont val="Calibri"/>
        <family val="2"/>
        <scheme val="minor"/>
      </rPr>
      <t> Go to the previous cell</t>
    </r>
  </si>
  <si>
    <t>Draft Workplan Review (EPA use)</t>
  </si>
  <si>
    <r>
      <rPr>
        <b/>
        <sz val="14"/>
        <color theme="1"/>
        <rFont val="Calibri"/>
        <family val="2"/>
        <scheme val="minor"/>
      </rPr>
      <t>Shift+F2:</t>
    </r>
    <r>
      <rPr>
        <sz val="14"/>
        <color theme="1"/>
        <rFont val="Calibri"/>
        <family val="2"/>
        <scheme val="minor"/>
      </rPr>
      <t> Add or edit a cell comment</t>
    </r>
  </si>
  <si>
    <r>
      <rPr>
        <b/>
        <sz val="14"/>
        <color theme="1"/>
        <rFont val="Calibri"/>
        <family val="2"/>
        <scheme val="minor"/>
      </rPr>
      <t>ALT+H, then O, then A:</t>
    </r>
    <r>
      <rPr>
        <sz val="14"/>
        <color theme="1"/>
        <rFont val="Calibri"/>
        <family val="2"/>
        <scheme val="minor"/>
      </rPr>
      <t xml:space="preserve"> Expand cell row to fit text</t>
    </r>
  </si>
  <si>
    <r>
      <rPr>
        <b/>
        <sz val="14"/>
        <color theme="1"/>
        <rFont val="Calibri"/>
        <family val="2"/>
        <scheme val="minor"/>
      </rPr>
      <t>F12:</t>
    </r>
    <r>
      <rPr>
        <sz val="14"/>
        <color theme="1"/>
        <rFont val="Calibri"/>
        <family val="2"/>
        <scheme val="minor"/>
      </rPr>
      <t xml:space="preserve"> Open Save As; </t>
    </r>
    <r>
      <rPr>
        <b/>
        <sz val="14"/>
        <color theme="1"/>
        <rFont val="Calibri"/>
        <family val="2"/>
        <scheme val="minor"/>
      </rPr>
      <t>Ctrl + s</t>
    </r>
    <r>
      <rPr>
        <sz val="14"/>
        <color theme="1"/>
        <rFont val="Calibri"/>
        <family val="2"/>
        <scheme val="minor"/>
      </rPr>
      <t>; Save existing workbook</t>
    </r>
  </si>
  <si>
    <r>
      <rPr>
        <b/>
        <sz val="14"/>
        <color theme="1"/>
        <rFont val="Calibri"/>
        <family val="2"/>
        <scheme val="minor"/>
      </rPr>
      <t>Esc:</t>
    </r>
    <r>
      <rPr>
        <sz val="14"/>
        <color theme="1"/>
        <rFont val="Calibri"/>
        <family val="2"/>
        <scheme val="minor"/>
      </rPr>
      <t xml:space="preserve"> Back out of selected function</t>
    </r>
  </si>
  <si>
    <t xml:space="preserve">       ^^ Supporting Info Column (click box to hide &amp; unhide)</t>
  </si>
  <si>
    <t>^^^ EPA Review Comments (click box to hide &amp; unhide)</t>
  </si>
  <si>
    <t xml:space="preserve"> GENERAL ASSISTANCE PROGRAM </t>
  </si>
  <si>
    <t>(TRIBE'S NAME _COOPERATIVE AGREEMENT #_Fiscal Year 20xx_Year #)</t>
  </si>
  <si>
    <t xml:space="preserve">                                                  ORIGINAL or REVISED WORKPLAN </t>
  </si>
  <si>
    <t xml:space="preserve">Date Last Modified: </t>
  </si>
  <si>
    <t>xx/xx/20xx</t>
  </si>
  <si>
    <t>EPA Review and Comments to Grantee</t>
  </si>
  <si>
    <t>&lt;&lt; Display Title (click box to hide &amp; unhide)</t>
  </si>
  <si>
    <t>#</t>
  </si>
  <si>
    <t>Activity Descriptions</t>
  </si>
  <si>
    <t>Outcomes, Outputs &amp; Deliverables</t>
  </si>
  <si>
    <t>Target End Date</t>
  </si>
  <si>
    <t>Estimated FTE</t>
  </si>
  <si>
    <t>Estimated Cost</t>
  </si>
  <si>
    <t>Supporting Information</t>
  </si>
  <si>
    <t xml:space="preserve">  GAP PO</t>
  </si>
  <si>
    <t xml:space="preserve">EPA Consolidated </t>
  </si>
  <si>
    <t>Recommended FTE</t>
  </si>
  <si>
    <t>Recommended Cost</t>
  </si>
  <si>
    <t>Component 1:</t>
  </si>
  <si>
    <t xml:space="preserve">Environmental Outcomes:
</t>
  </si>
  <si>
    <t>Outputs:
Deliverables:</t>
  </si>
  <si>
    <t>Component #2:</t>
  </si>
  <si>
    <t xml:space="preserve">Component #3: </t>
  </si>
  <si>
    <t xml:space="preserve">Component #4: </t>
  </si>
  <si>
    <t xml:space="preserve">Component #5: </t>
  </si>
  <si>
    <t xml:space="preserve">Component #6: </t>
  </si>
  <si>
    <t xml:space="preserve">Component #7: </t>
  </si>
  <si>
    <t xml:space="preserve">Component #8: </t>
  </si>
  <si>
    <t xml:space="preserve">Component #9: </t>
  </si>
  <si>
    <t>Workplan Total</t>
  </si>
  <si>
    <t xml:space="preserve">         ^^ Activities &amp; Deliverables (click box to hide &amp; unhide)</t>
  </si>
  <si>
    <t>AUTOFILL DATA  (Fill in all yellow cells first, then collapse)</t>
  </si>
  <si>
    <t>Position</t>
  </si>
  <si>
    <t>Salary</t>
  </si>
  <si>
    <t>Hourly Rate</t>
  </si>
  <si>
    <t>IDC</t>
  </si>
  <si>
    <t>Fringe</t>
  </si>
  <si>
    <t>* Director (Ex.)</t>
  </si>
  <si>
    <t>** Manager (Ex.)</t>
  </si>
  <si>
    <t>*** Assistant (Ex.)</t>
  </si>
  <si>
    <t>**** Water Tech (Ex.)</t>
  </si>
  <si>
    <t xml:space="preserve">                &lt;&lt;Autofill Data (Collapse when complete)</t>
  </si>
  <si>
    <t>ESTIMATED FTE/COST CALCULATOR</t>
  </si>
  <si>
    <r>
      <rPr>
        <b/>
        <sz val="14"/>
        <rFont val="Times New Roman"/>
        <family val="1"/>
      </rPr>
      <t>HRS/WEEK/COMMITMENT:</t>
    </r>
    <r>
      <rPr>
        <sz val="14"/>
        <rFont val="Times New Roman"/>
        <family val="1"/>
      </rPr>
      <t xml:space="preserve">
(Input estimated number of hours per commitment per week) --&gt;&gt;&gt;&gt;</t>
    </r>
  </si>
  <si>
    <r>
      <rPr>
        <b/>
        <sz val="14"/>
        <rFont val="Times New Roman"/>
        <family val="1"/>
      </rPr>
      <t>HRS/YR/COMMITMENT:</t>
    </r>
    <r>
      <rPr>
        <sz val="14"/>
        <rFont val="Times New Roman"/>
        <family val="1"/>
      </rPr>
      <t xml:space="preserve">
(Hour per week estimate will generate hours per year estimate here) --&gt;&gt;&gt;</t>
    </r>
  </si>
  <si>
    <t>&lt;&lt;-- Use this number for "Fill-in" Columns in light yellow</t>
  </si>
  <si>
    <t>FULL TIME EQUIVALENCE (FTE) &amp; COST ESTIMATOR (PER COMMITMENT)</t>
  </si>
  <si>
    <t>Component</t>
  </si>
  <si>
    <t>Outputs &amp; Deliverables</t>
  </si>
  <si>
    <t>* Director
Hours (Fill-in)</t>
  </si>
  <si>
    <t>* Director Rate</t>
  </si>
  <si>
    <t xml:space="preserve">* Director Fringe </t>
  </si>
  <si>
    <t>** Manager Hours (Fill-in)</t>
  </si>
  <si>
    <t>** Manager Rate</t>
  </si>
  <si>
    <t>** Manager Fringe</t>
  </si>
  <si>
    <t>*** Assistant Hours (Fill-in)</t>
  </si>
  <si>
    <t>*** Assistant Rate</t>
  </si>
  <si>
    <t>*** Assistant Fringe</t>
  </si>
  <si>
    <t>**** Water Tech Hours (Fill-in)</t>
  </si>
  <si>
    <t>**** Water Tech Rate</t>
  </si>
  <si>
    <t>**** Water Tech Fringe</t>
  </si>
  <si>
    <t>Total Personnel</t>
  </si>
  <si>
    <t>Travel (from budget)</t>
  </si>
  <si>
    <t>Equipment (from budget)</t>
  </si>
  <si>
    <t>Supplies (from budget)</t>
  </si>
  <si>
    <t>Contractual (from budget)</t>
  </si>
  <si>
    <t>Construction (from budget)</t>
  </si>
  <si>
    <t>Other (from budget)</t>
  </si>
  <si>
    <t>Indirect (IDC)</t>
  </si>
  <si>
    <t>Contract    (no IDC, from budget)</t>
  </si>
  <si>
    <t>Eqpmnt (no IDC, from budget)</t>
  </si>
  <si>
    <t>FTE Totals</t>
  </si>
  <si>
    <t>Total Costs</t>
  </si>
  <si>
    <t xml:space="preserve"> </t>
  </si>
  <si>
    <t>TOTALS</t>
  </si>
  <si>
    <t>FTEs</t>
  </si>
  <si>
    <t>Budget Check (Imported from Budget)</t>
  </si>
  <si>
    <t>(TRIBE'S NAME _GRANT #_Fiscal Year_Year #)</t>
  </si>
  <si>
    <t xml:space="preserve">  REVISED or ORIGINAL BUDGET DETAIL  (Date: xx/xx/xxxx)                                                                                     </t>
  </si>
  <si>
    <t>Personnel</t>
  </si>
  <si>
    <t xml:space="preserve">Rate/hr </t>
  </si>
  <si>
    <t>Hours</t>
  </si>
  <si>
    <t>FTE</t>
  </si>
  <si>
    <t>Total</t>
  </si>
  <si>
    <t xml:space="preserve">Additional Detail </t>
  </si>
  <si>
    <t xml:space="preserve">%  </t>
  </si>
  <si>
    <t>Fixed</t>
  </si>
  <si>
    <t>Base Personnel</t>
  </si>
  <si>
    <t>Travel</t>
  </si>
  <si>
    <t xml:space="preserve"># People </t>
  </si>
  <si>
    <t>Rate</t>
  </si>
  <si>
    <t># Days</t>
  </si>
  <si>
    <t xml:space="preserve">Total </t>
  </si>
  <si>
    <t>Detailed Description, tie to Commitment(s)</t>
  </si>
  <si>
    <t>EPA Annual Conference SF</t>
  </si>
  <si>
    <t>Lodging</t>
  </si>
  <si>
    <t>POV mileage</t>
  </si>
  <si>
    <t>per diem</t>
  </si>
  <si>
    <t>Trip Total</t>
  </si>
  <si>
    <t>Commitment #:</t>
  </si>
  <si>
    <t xml:space="preserve">Fall RTOC meeting </t>
  </si>
  <si>
    <t>Car Rental/Airfare/Mileage</t>
  </si>
  <si>
    <t>Registration/Other</t>
  </si>
  <si>
    <t xml:space="preserve">Tribal Lands &amp; Environmental Forum </t>
  </si>
  <si>
    <t>Total Travel</t>
  </si>
  <si>
    <t>Equipment</t>
  </si>
  <si>
    <t>Unit</t>
  </si>
  <si>
    <t xml:space="preserve"># </t>
  </si>
  <si>
    <t>Price</t>
  </si>
  <si>
    <t>Total Equipment</t>
  </si>
  <si>
    <t>Supplies</t>
  </si>
  <si>
    <t>Total Supplies</t>
  </si>
  <si>
    <t>Contractual</t>
  </si>
  <si>
    <t xml:space="preserve">Total Contractual </t>
  </si>
  <si>
    <t>Construction</t>
  </si>
  <si>
    <t>Total Construction</t>
  </si>
  <si>
    <t>Other*</t>
  </si>
  <si>
    <t>*Participant support costs (stipends, speaker fees, etc. belong on the "other"line item of the budget, and are excluded from the IDC calculation</t>
  </si>
  <si>
    <t>Total Other</t>
  </si>
  <si>
    <t xml:space="preserve">Total Direct Cost </t>
  </si>
  <si>
    <t xml:space="preserve">Indirect Cost Rate </t>
  </si>
  <si>
    <t>Date</t>
  </si>
  <si>
    <t>%</t>
  </si>
  <si>
    <t>GRAND TOTAL (Total Direct Costs + IDC)</t>
  </si>
  <si>
    <t>* WORKPLAN TOTAL ( MUST MATCH BUDGET EXACTLY)</t>
  </si>
  <si>
    <t>(TRIBE'S OFFICIAL NAME)</t>
  </si>
  <si>
    <t>Grant #_Fiscal Year_Year #  (xx/xx/xxxx - xx/xx/xxxx)</t>
  </si>
  <si>
    <t xml:space="preserve"> Progress Reporting and Joint Evaluation </t>
  </si>
  <si>
    <t>Approved Deliverables Submitted</t>
  </si>
  <si>
    <t>Indicate (X) when deliverable is submitted</t>
  </si>
  <si>
    <t>Status</t>
  </si>
  <si>
    <t>% Complete</t>
  </si>
  <si>
    <t>Approved Amount</t>
  </si>
  <si>
    <t>Supported Expenditures</t>
  </si>
  <si>
    <t>Progress Report Comments</t>
  </si>
  <si>
    <t>Q1</t>
  </si>
  <si>
    <t>Q2</t>
  </si>
  <si>
    <t>Q3</t>
  </si>
  <si>
    <t>Q4</t>
  </si>
  <si>
    <t>Component #1:</t>
  </si>
  <si>
    <t xml:space="preserve">Q1:
Q2:
Q3:
Q4:
</t>
  </si>
  <si>
    <t>Component level</t>
  </si>
  <si>
    <t>Commitment level</t>
  </si>
  <si>
    <t>FY 22 EOY Summary</t>
  </si>
  <si>
    <t>Project Officer Summary</t>
  </si>
  <si>
    <t>Award Amount</t>
  </si>
  <si>
    <t>Approved Carryover</t>
  </si>
  <si>
    <t>Total Funding Approved</t>
  </si>
  <si>
    <t xml:space="preserve">Expenditures per FFR </t>
  </si>
  <si>
    <t xml:space="preserve">Supported Expenditures </t>
  </si>
  <si>
    <t>Funds remaining per FFR</t>
  </si>
  <si>
    <t>Unsupported Expenditures</t>
  </si>
  <si>
    <t>(TRIBE'S NAME )</t>
  </si>
  <si>
    <t>Cumulative Progress Reporting (1-4)_ Grant #_Fiscal Year_ Year # (10/01/22 - 09/30/23)</t>
  </si>
  <si>
    <t>Approved Commitments</t>
  </si>
  <si>
    <t>Approved Deliverables</t>
  </si>
  <si>
    <t>Summary of Work Performed</t>
  </si>
  <si>
    <t>Actual Deliverables
(List deliverables provide (where &amp; when), e.g., email (0/15/22), SharePoint, etc.)</t>
  </si>
  <si>
    <t>Check (X) if work was completed on the commitment this quarter</t>
  </si>
  <si>
    <t>Status
(complete, in progress, partially complete, not yet started/incomplete)</t>
  </si>
  <si>
    <t>Estimated % Complete</t>
  </si>
  <si>
    <t xml:space="preserve">Approved Costs </t>
  </si>
  <si>
    <t>Estimated Supported Costs</t>
  </si>
  <si>
    <t>Estimated Revised Cost
(Grantee enters amount if actual is known)</t>
  </si>
  <si>
    <t>Q1:
Q2:
Q3: 
Q4:</t>
  </si>
  <si>
    <t>Supported Cost total:</t>
  </si>
  <si>
    <t>Supported Expenditures (Component level)</t>
  </si>
  <si>
    <t>Supported Expenditures (Commitment level)</t>
  </si>
  <si>
    <t xml:space="preserve">Disclaimer: The estimated % complete generated by this tool weighs all deliverables within a commitment equally. As this does not reflect actual time spent or cost for each deliverable, the % complete is a rough estimate and serves as a starting point for a more nuanced conversation and thorough joint evaluation. </t>
  </si>
  <si>
    <t>Comm.</t>
  </si>
  <si>
    <t>Qty.</t>
  </si>
  <si>
    <t>[Fill out deliverable &amp; # of deliverables to the left]</t>
  </si>
  <si>
    <t>1.10.</t>
  </si>
  <si>
    <t>2.10.</t>
  </si>
  <si>
    <t>3.10.</t>
  </si>
  <si>
    <t>4.10.</t>
  </si>
  <si>
    <t>5.10.</t>
  </si>
  <si>
    <t>6.10.</t>
  </si>
  <si>
    <t>7.10.</t>
  </si>
  <si>
    <t>8.10.</t>
  </si>
  <si>
    <t>9.10.</t>
  </si>
  <si>
    <t>10.10.</t>
  </si>
  <si>
    <t xml:space="preserve">GENERAL ASSISTANCE PROGRAM </t>
  </si>
  <si>
    <t>TRIBE'S NAME _GRANT #_Fiscal Year_Year #</t>
  </si>
  <si>
    <t xml:space="preserve">DRAFT or FINAL WORKPLAN (Submission or Revision Date) </t>
  </si>
  <si>
    <t>EPA REVIEW COMMENTS</t>
  </si>
  <si>
    <t>FUNDING DECISION</t>
  </si>
  <si>
    <t>Proposed Outcomes/Deliverables</t>
  </si>
  <si>
    <t>Initial PO Review</t>
  </si>
  <si>
    <t xml:space="preserve">Media Review </t>
  </si>
  <si>
    <t>Peer Review</t>
  </si>
  <si>
    <t>PO Comments for Manager</t>
  </si>
  <si>
    <t xml:space="preserve">Manager Response </t>
  </si>
  <si>
    <t>PO Response to Manager</t>
  </si>
  <si>
    <t>Final Workplan &amp; Budget Comments (For Grantee)</t>
  </si>
  <si>
    <t>Final Workplan Description (if different)</t>
  </si>
  <si>
    <t>Final Output and Deliverables (if different)</t>
  </si>
  <si>
    <t>Approved FTE</t>
  </si>
  <si>
    <t>Approved Cost</t>
  </si>
  <si>
    <t>Total FY26 Requested</t>
  </si>
  <si>
    <t xml:space="preserve">FY26 Approved Total </t>
  </si>
  <si>
    <t>FY25 Request</t>
  </si>
  <si>
    <t>FY25 Approved</t>
  </si>
  <si>
    <t>FY24 Request</t>
  </si>
  <si>
    <t>FY24 Approved</t>
  </si>
  <si>
    <t>Modified Total Direct Cost (MTDC) (see notes starting row 62))</t>
  </si>
  <si>
    <r>
      <t xml:space="preserve">Notes on Modified Total Direct Cost (MTDC)
</t>
    </r>
    <r>
      <rPr>
        <sz val="12"/>
        <rFont val="Times New Roman"/>
        <family val="1"/>
      </rPr>
      <t xml:space="preserve">MTDC is a calculated base used to determine the direct costs that are eligible for applying an indirect cost rate; it typically excludes items like equipment cost, capital expenditures, and large subawards. Excluded costs are noted in your approved IDC rate agreement.
</t>
    </r>
    <r>
      <rPr>
        <b/>
        <sz val="12"/>
        <rFont val="Times New Roman"/>
        <family val="1"/>
      </rPr>
      <t xml:space="preserve">Calculating MTDC:
</t>
    </r>
    <r>
      <rPr>
        <sz val="12"/>
        <rFont val="Times New Roman"/>
        <family val="1"/>
      </rPr>
      <t xml:space="preserve">To calculate MTDC, add up all the direct costs and then subtract the excluded costs.
</t>
    </r>
    <r>
      <rPr>
        <b/>
        <sz val="12"/>
        <rFont val="Times New Roman"/>
        <family val="1"/>
      </rPr>
      <t xml:space="preserve">Applying IDC:
</t>
    </r>
    <r>
      <rPr>
        <sz val="12"/>
        <rFont val="Times New Roman"/>
        <family val="1"/>
      </rPr>
      <t xml:space="preserve">Once you have the MTDC, multiply it byt your approved IDC rate (usually expressed as a percentage) to get the total amount of indirect costs to include in your budget.
</t>
    </r>
    <r>
      <rPr>
        <b/>
        <sz val="12"/>
        <rFont val="Times New Roman"/>
        <family val="1"/>
      </rPr>
      <t xml:space="preserve">Example:
</t>
    </r>
    <r>
      <rPr>
        <sz val="12"/>
        <rFont val="Times New Roman"/>
        <family val="1"/>
      </rPr>
      <t>-Total Direct Costs: $100,000
-Excluded Costs (e.g. equipment): $10,000
-MTDC: $90,000 (100,000 - 10,000)
-IDC Rate: 10%
-Calculated IDC: $9,000 (90,000 x 0.10)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</si>
</sst>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quot;$&quot;#,##0"/>
    <numFmt numFmtId="165" formatCode="_(&quot;$&quot;* #,##0_);_(&quot;$&quot;* \(#,##0\);_(&quot;$&quot;* &quot;-&quot;??_);_(@_)"/>
    <numFmt numFmtId="166" formatCode="&quot;$&quot;#,##0.00"/>
    <numFmt numFmtId="167" formatCode="0.0000"/>
    <numFmt numFmtId="168" formatCode="_([$$-409]* #,##0.00_);_([$$-409]* \(#,##0.00\);_([$$-409]* &quot;-&quot;??_);_(@_)"/>
    <numFmt numFmtId="169" formatCode="_([$$-409]* #,##0_);_([$$-409]* \(#,##0\);_([$$-409]* &quot;-&quot;??_);_(@_)"/>
    <numFmt numFmtId="170" formatCode="0.0"/>
    <numFmt numFmtId="171" formatCode="&quot;$&quot;#,##0.0"/>
  </numFmts>
  <fonts count="44" x14ac:knownFonts="1">
    <font>
      <sz val="11"/>
      <color theme="1"/>
      <name val="Calibri"/>
      <family val="2"/>
      <scheme val="minor"/>
    </font>
    <font>
      <b/>
      <sz val="12"/>
      <color theme="1"/>
      <name val="Times New Roman"/>
      <family val="1"/>
    </font>
    <font>
      <sz val="11"/>
      <color theme="1"/>
      <name val="Calibri"/>
      <family val="2"/>
      <scheme val="minor"/>
    </font>
    <font>
      <sz val="10"/>
      <name val="Arial"/>
      <family val="2"/>
    </font>
    <font>
      <b/>
      <sz val="12"/>
      <color rgb="FF000000"/>
      <name val="Times New Roman"/>
      <family val="1"/>
    </font>
    <font>
      <b/>
      <sz val="12"/>
      <color rgb="FFFF0000"/>
      <name val="Times New Roman"/>
      <family val="1"/>
    </font>
    <font>
      <sz val="12"/>
      <color theme="1"/>
      <name val="Times New Roman"/>
      <family val="1"/>
    </font>
    <font>
      <sz val="12"/>
      <color rgb="FF000000"/>
      <name val="Times New Roman"/>
      <family val="1"/>
    </font>
    <font>
      <sz val="12"/>
      <color rgb="FFFF0000"/>
      <name val="Times New Roman"/>
      <family val="1"/>
    </font>
    <font>
      <sz val="12"/>
      <name val="Times New Roman"/>
      <family val="1"/>
    </font>
    <font>
      <b/>
      <sz val="12"/>
      <name val="Times New Roman"/>
      <family val="1"/>
    </font>
    <font>
      <b/>
      <sz val="14"/>
      <color theme="1"/>
      <name val="Times New Roman"/>
      <family val="1"/>
    </font>
    <font>
      <b/>
      <sz val="14"/>
      <color rgb="FF000000"/>
      <name val="Times New Roman"/>
      <family val="1"/>
    </font>
    <font>
      <b/>
      <sz val="14"/>
      <name val="Times New Roman"/>
      <family val="1"/>
    </font>
    <font>
      <sz val="10"/>
      <name val="Arial"/>
      <family val="2"/>
    </font>
    <font>
      <sz val="14"/>
      <color theme="1"/>
      <name val="Calibri"/>
      <family val="2"/>
      <scheme val="minor"/>
    </font>
    <font>
      <b/>
      <sz val="14"/>
      <color theme="1"/>
      <name val="Calibri"/>
      <family val="2"/>
      <scheme val="minor"/>
    </font>
    <font>
      <b/>
      <sz val="11"/>
      <color theme="1"/>
      <name val="Times New Roman"/>
      <family val="1"/>
    </font>
    <font>
      <sz val="26"/>
      <color theme="1"/>
      <name val="Times New Roman"/>
      <family val="1"/>
    </font>
    <font>
      <b/>
      <sz val="24"/>
      <color theme="1"/>
      <name val="Times New Roman"/>
      <family val="1"/>
    </font>
    <font>
      <sz val="20"/>
      <color theme="1"/>
      <name val="Times New Roman"/>
      <family val="1"/>
    </font>
    <font>
      <sz val="16"/>
      <color theme="1"/>
      <name val="Calibri"/>
      <family val="2"/>
      <scheme val="minor"/>
    </font>
    <font>
      <sz val="16"/>
      <color theme="1"/>
      <name val="Times New Roman"/>
      <family val="1"/>
    </font>
    <font>
      <sz val="10"/>
      <color rgb="FF000000"/>
      <name val="Times New Roman"/>
      <family val="1"/>
    </font>
    <font>
      <sz val="11"/>
      <color theme="1"/>
      <name val="Times New Roman"/>
      <family val="1"/>
    </font>
    <font>
      <sz val="16"/>
      <name val="Times New Roman"/>
      <family val="1"/>
    </font>
    <font>
      <b/>
      <sz val="10"/>
      <name val="Times New Roman"/>
      <family val="1"/>
    </font>
    <font>
      <sz val="10"/>
      <name val="Times New Roman"/>
      <family val="1"/>
    </font>
    <font>
      <sz val="18"/>
      <name val="Times New Roman"/>
      <family val="1"/>
    </font>
    <font>
      <sz val="10"/>
      <color theme="1"/>
      <name val="Times New Roman"/>
      <family val="1"/>
    </font>
    <font>
      <b/>
      <sz val="10"/>
      <color theme="1"/>
      <name val="Times New Roman"/>
      <family val="1"/>
    </font>
    <font>
      <b/>
      <sz val="10"/>
      <color rgb="FF000000"/>
      <name val="Times New Roman"/>
      <family val="1"/>
    </font>
    <font>
      <b/>
      <i/>
      <sz val="10"/>
      <color theme="1"/>
      <name val="Times New Roman"/>
      <family val="1"/>
    </font>
    <font>
      <b/>
      <sz val="11"/>
      <name val="Times New Roman"/>
      <family val="1"/>
    </font>
    <font>
      <sz val="11"/>
      <name val="Times New Roman"/>
      <family val="1"/>
    </font>
    <font>
      <b/>
      <sz val="16"/>
      <name val="Times New Roman"/>
      <family val="1"/>
    </font>
    <font>
      <sz val="14"/>
      <name val="Times New Roman"/>
      <family val="1"/>
    </font>
    <font>
      <b/>
      <u/>
      <sz val="14"/>
      <color theme="1"/>
      <name val="Calibri"/>
      <family val="2"/>
      <scheme val="minor"/>
    </font>
    <font>
      <u/>
      <sz val="16"/>
      <color theme="1"/>
      <name val="Calibri"/>
      <family val="2"/>
      <scheme val="minor"/>
    </font>
    <font>
      <u/>
      <sz val="16"/>
      <color theme="1"/>
      <name val="Times New Roman"/>
      <family val="1"/>
    </font>
    <font>
      <b/>
      <sz val="14"/>
      <color rgb="FF000000"/>
      <name val="Calibri"/>
      <scheme val="minor"/>
    </font>
    <font>
      <sz val="14"/>
      <color rgb="FF000000"/>
      <name val="Calibri"/>
      <scheme val="minor"/>
    </font>
    <font>
      <i/>
      <sz val="14"/>
      <color theme="1"/>
      <name val="Calibri"/>
      <family val="2"/>
      <scheme val="minor"/>
    </font>
    <font>
      <sz val="11"/>
      <color rgb="FF000000"/>
      <name val="Times New Roman"/>
      <charset val="1"/>
    </font>
  </fonts>
  <fills count="25">
    <fill>
      <patternFill patternType="none"/>
    </fill>
    <fill>
      <patternFill patternType="gray125"/>
    </fill>
    <fill>
      <patternFill patternType="solid">
        <fgColor theme="2" tint="-9.9978637043366805E-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C9C9C9"/>
        <bgColor indexed="64"/>
      </patternFill>
    </fill>
    <fill>
      <patternFill patternType="solid">
        <fgColor rgb="FFF9FAD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2F2F2"/>
        <bgColor indexed="64"/>
      </patternFill>
    </fill>
  </fills>
  <borders count="90">
    <border>
      <left/>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ck">
        <color rgb="FF000000"/>
      </left>
      <right style="thick">
        <color rgb="FF000000"/>
      </right>
      <top style="thick">
        <color rgb="FF000000"/>
      </top>
      <bottom style="thick">
        <color rgb="FF000000"/>
      </bottom>
      <diagonal/>
    </border>
    <border>
      <left/>
      <right style="thick">
        <color rgb="FF000000"/>
      </right>
      <top style="medium">
        <color indexed="64"/>
      </top>
      <bottom style="medium">
        <color indexed="64"/>
      </bottom>
      <diagonal/>
    </border>
    <border>
      <left style="thick">
        <color rgb="FF000000"/>
      </left>
      <right/>
      <top style="medium">
        <color indexed="64"/>
      </top>
      <bottom style="medium">
        <color indexed="64"/>
      </bottom>
      <diagonal/>
    </border>
    <border>
      <left style="thick">
        <color rgb="FF000000"/>
      </left>
      <right/>
      <top style="thick">
        <color rgb="FF000000"/>
      </top>
      <bottom style="thick">
        <color rgb="FF000000"/>
      </bottom>
      <diagonal/>
    </border>
    <border>
      <left style="medium">
        <color rgb="FF000000"/>
      </left>
      <right style="thin">
        <color indexed="64"/>
      </right>
      <top/>
      <bottom style="thin">
        <color indexed="64"/>
      </bottom>
      <diagonal/>
    </border>
    <border>
      <left style="medium">
        <color rgb="FF000000"/>
      </left>
      <right style="thin">
        <color indexed="64"/>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diagonal/>
    </border>
    <border>
      <left style="medium">
        <color indexed="64"/>
      </left>
      <right style="thin">
        <color indexed="64"/>
      </right>
      <top/>
      <bottom style="double">
        <color rgb="FF000000"/>
      </bottom>
      <diagonal/>
    </border>
    <border>
      <left style="thin">
        <color indexed="64"/>
      </left>
      <right style="thin">
        <color indexed="64"/>
      </right>
      <top/>
      <bottom style="double">
        <color rgb="FF000000"/>
      </bottom>
      <diagonal/>
    </border>
    <border>
      <left style="thin">
        <color indexed="64"/>
      </left>
      <right style="thin">
        <color rgb="FF000000"/>
      </right>
      <top/>
      <bottom style="double">
        <color rgb="FF000000"/>
      </bottom>
      <diagonal/>
    </border>
    <border>
      <left style="thin">
        <color rgb="FF000000"/>
      </left>
      <right/>
      <top/>
      <bottom/>
      <diagonal/>
    </border>
    <border>
      <left style="thin">
        <color indexed="64"/>
      </left>
      <right/>
      <top/>
      <bottom/>
      <diagonal/>
    </border>
    <border>
      <left/>
      <right/>
      <top/>
      <bottom style="thin">
        <color indexed="64"/>
      </bottom>
      <diagonal/>
    </border>
  </borders>
  <cellStyleXfs count="16">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14" fillId="0" borderId="0"/>
    <xf numFmtId="0" fontId="3" fillId="0" borderId="0"/>
    <xf numFmtId="44" fontId="23" fillId="0" borderId="0" applyFont="0" applyFill="0" applyBorder="0" applyAlignment="0" applyProtection="0"/>
    <xf numFmtId="44"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3" fillId="0" borderId="0"/>
  </cellStyleXfs>
  <cellXfs count="765">
    <xf numFmtId="0" fontId="0" fillId="0" borderId="0" xfId="0"/>
    <xf numFmtId="0" fontId="6" fillId="0" borderId="6" xfId="0" applyFont="1" applyBorder="1" applyAlignment="1">
      <alignment wrapText="1"/>
    </xf>
    <xf numFmtId="0" fontId="6" fillId="0" borderId="5" xfId="0" applyFont="1" applyBorder="1" applyAlignment="1">
      <alignment wrapText="1"/>
    </xf>
    <xf numFmtId="0" fontId="6" fillId="4" borderId="5" xfId="0" applyFont="1" applyFill="1" applyBorder="1" applyAlignment="1">
      <alignment wrapText="1"/>
    </xf>
    <xf numFmtId="0" fontId="6" fillId="0" borderId="9" xfId="0" applyFont="1" applyBorder="1" applyAlignment="1">
      <alignment wrapText="1"/>
    </xf>
    <xf numFmtId="164" fontId="9" fillId="0" borderId="5" xfId="0" applyNumberFormat="1" applyFont="1" applyBorder="1" applyAlignment="1">
      <alignment wrapText="1"/>
    </xf>
    <xf numFmtId="0" fontId="6" fillId="8" borderId="5" xfId="0" applyFont="1" applyFill="1" applyBorder="1" applyAlignment="1">
      <alignment wrapText="1"/>
    </xf>
    <xf numFmtId="0" fontId="6" fillId="9" borderId="5" xfId="0" applyFont="1" applyFill="1" applyBorder="1" applyAlignment="1">
      <alignment wrapText="1"/>
    </xf>
    <xf numFmtId="164" fontId="9" fillId="9" borderId="5" xfId="0" applyNumberFormat="1" applyFont="1" applyFill="1" applyBorder="1" applyAlignment="1">
      <alignment wrapText="1"/>
    </xf>
    <xf numFmtId="0" fontId="1" fillId="8" borderId="9" xfId="0" applyFont="1" applyFill="1" applyBorder="1" applyAlignment="1">
      <alignment wrapText="1"/>
    </xf>
    <xf numFmtId="0" fontId="1" fillId="8" borderId="23" xfId="0" applyFont="1" applyFill="1" applyBorder="1" applyAlignment="1">
      <alignment wrapText="1"/>
    </xf>
    <xf numFmtId="0" fontId="1" fillId="3" borderId="5" xfId="0" applyFont="1" applyFill="1" applyBorder="1" applyAlignment="1">
      <alignment wrapText="1"/>
    </xf>
    <xf numFmtId="0" fontId="1" fillId="10" borderId="5" xfId="0" applyFont="1" applyFill="1" applyBorder="1" applyAlignment="1">
      <alignment wrapText="1"/>
    </xf>
    <xf numFmtId="164" fontId="10" fillId="10" borderId="5" xfId="0" applyNumberFormat="1" applyFont="1" applyFill="1" applyBorder="1" applyAlignment="1">
      <alignment wrapText="1"/>
    </xf>
    <xf numFmtId="0" fontId="1" fillId="8" borderId="22" xfId="0" applyFont="1" applyFill="1" applyBorder="1" applyAlignment="1">
      <alignment wrapText="1"/>
    </xf>
    <xf numFmtId="0" fontId="6" fillId="0" borderId="21" xfId="0" applyFont="1" applyBorder="1" applyAlignment="1">
      <alignment wrapText="1"/>
    </xf>
    <xf numFmtId="0" fontId="1" fillId="8" borderId="26" xfId="0" applyFont="1" applyFill="1" applyBorder="1" applyAlignment="1">
      <alignment wrapText="1"/>
    </xf>
    <xf numFmtId="0" fontId="6" fillId="8" borderId="21" xfId="0" applyFont="1" applyFill="1" applyBorder="1" applyAlignment="1">
      <alignment wrapText="1"/>
    </xf>
    <xf numFmtId="0" fontId="0" fillId="8" borderId="3" xfId="0" applyFill="1" applyBorder="1"/>
    <xf numFmtId="0" fontId="0" fillId="8" borderId="2" xfId="0" applyFill="1" applyBorder="1"/>
    <xf numFmtId="0" fontId="1" fillId="8" borderId="0" xfId="0" applyFont="1" applyFill="1" applyBorder="1" applyAlignment="1">
      <alignment wrapText="1"/>
    </xf>
    <xf numFmtId="0" fontId="7" fillId="4" borderId="5" xfId="0" applyNumberFormat="1" applyFont="1" applyFill="1" applyBorder="1" applyAlignment="1">
      <alignment wrapText="1"/>
    </xf>
    <xf numFmtId="0" fontId="6" fillId="4" borderId="5" xfId="0" applyNumberFormat="1" applyFont="1" applyFill="1" applyBorder="1" applyAlignment="1">
      <alignment wrapText="1"/>
    </xf>
    <xf numFmtId="0" fontId="6" fillId="0" borderId="5" xfId="0" applyNumberFormat="1" applyFont="1" applyBorder="1" applyAlignment="1">
      <alignment wrapText="1"/>
    </xf>
    <xf numFmtId="0" fontId="0" fillId="8" borderId="0" xfId="0" applyFill="1"/>
    <xf numFmtId="0" fontId="6" fillId="8" borderId="0" xfId="0" applyFont="1" applyFill="1" applyBorder="1" applyAlignment="1">
      <alignment wrapText="1"/>
    </xf>
    <xf numFmtId="0" fontId="6" fillId="8" borderId="6" xfId="0" applyFont="1" applyFill="1" applyBorder="1" applyAlignment="1">
      <alignment wrapText="1"/>
    </xf>
    <xf numFmtId="164" fontId="6" fillId="8" borderId="0" xfId="0" applyNumberFormat="1" applyFont="1" applyFill="1" applyBorder="1" applyAlignment="1">
      <alignment wrapText="1"/>
    </xf>
    <xf numFmtId="0" fontId="6" fillId="8" borderId="0" xfId="0" applyNumberFormat="1" applyFont="1" applyFill="1" applyBorder="1" applyAlignment="1">
      <alignment wrapText="1"/>
    </xf>
    <xf numFmtId="164" fontId="9" fillId="8" borderId="0" xfId="0" applyNumberFormat="1" applyFont="1" applyFill="1" applyBorder="1" applyAlignment="1">
      <alignment wrapText="1"/>
    </xf>
    <xf numFmtId="0" fontId="1" fillId="8" borderId="5" xfId="0" applyFont="1" applyFill="1" applyBorder="1" applyAlignment="1">
      <alignment wrapText="1"/>
    </xf>
    <xf numFmtId="0" fontId="6" fillId="0" borderId="6" xfId="0" applyNumberFormat="1" applyFont="1" applyBorder="1" applyAlignment="1">
      <alignment wrapText="1"/>
    </xf>
    <xf numFmtId="0" fontId="6" fillId="3" borderId="25" xfId="0" applyFont="1" applyFill="1" applyBorder="1" applyAlignment="1">
      <alignment wrapText="1"/>
    </xf>
    <xf numFmtId="0" fontId="11" fillId="8" borderId="0" xfId="0" applyFont="1" applyFill="1" applyBorder="1" applyAlignment="1">
      <alignment horizontal="center" vertical="center" wrapText="1"/>
    </xf>
    <xf numFmtId="0" fontId="18" fillId="8" borderId="0" xfId="0" applyFont="1" applyFill="1" applyBorder="1" applyAlignment="1">
      <alignment horizontal="center" vertical="center" wrapText="1"/>
    </xf>
    <xf numFmtId="0" fontId="19" fillId="8" borderId="0" xfId="0" applyFont="1" applyFill="1" applyBorder="1" applyAlignment="1">
      <alignment horizontal="center" vertical="center" wrapText="1"/>
    </xf>
    <xf numFmtId="164" fontId="4" fillId="8" borderId="0" xfId="0" applyNumberFormat="1" applyFont="1" applyFill="1" applyBorder="1" applyAlignment="1">
      <alignment wrapText="1"/>
    </xf>
    <xf numFmtId="0" fontId="7" fillId="8" borderId="0" xfId="0" applyNumberFormat="1" applyFont="1" applyFill="1" applyBorder="1" applyAlignment="1">
      <alignment wrapText="1"/>
    </xf>
    <xf numFmtId="0" fontId="6" fillId="0" borderId="20" xfId="0" applyFont="1" applyBorder="1" applyAlignment="1">
      <alignment wrapText="1"/>
    </xf>
    <xf numFmtId="0" fontId="6" fillId="0" borderId="19" xfId="0" applyFont="1" applyBorder="1" applyAlignment="1">
      <alignment wrapText="1"/>
    </xf>
    <xf numFmtId="0" fontId="6" fillId="0" borderId="11" xfId="0" applyFont="1" applyBorder="1" applyAlignment="1">
      <alignment wrapText="1"/>
    </xf>
    <xf numFmtId="164" fontId="6" fillId="8" borderId="0" xfId="0" applyNumberFormat="1" applyFont="1" applyFill="1" applyBorder="1" applyAlignment="1">
      <alignment horizontal="center" wrapText="1"/>
    </xf>
    <xf numFmtId="164" fontId="19" fillId="8" borderId="0" xfId="0" applyNumberFormat="1" applyFont="1" applyFill="1" applyBorder="1" applyAlignment="1">
      <alignment horizontal="center" vertical="center" wrapText="1"/>
    </xf>
    <xf numFmtId="164" fontId="11" fillId="8" borderId="0" xfId="0" applyNumberFormat="1" applyFont="1" applyFill="1" applyBorder="1" applyAlignment="1">
      <alignment horizontal="center" vertical="center" wrapText="1"/>
    </xf>
    <xf numFmtId="0" fontId="1" fillId="8" borderId="21" xfId="0" applyFont="1" applyFill="1" applyBorder="1" applyAlignment="1">
      <alignment wrapText="1"/>
    </xf>
    <xf numFmtId="0" fontId="5" fillId="10" borderId="31" xfId="0" applyFont="1" applyFill="1" applyBorder="1" applyAlignment="1">
      <alignment wrapText="1"/>
    </xf>
    <xf numFmtId="0" fontId="8" fillId="9" borderId="31" xfId="0" applyFont="1" applyFill="1" applyBorder="1" applyAlignment="1">
      <alignment wrapText="1"/>
    </xf>
    <xf numFmtId="43" fontId="9" fillId="9" borderId="32" xfId="0" applyNumberFormat="1" applyFont="1" applyFill="1" applyBorder="1" applyAlignment="1">
      <alignment wrapText="1"/>
    </xf>
    <xf numFmtId="43" fontId="10" fillId="10" borderId="32" xfId="0" applyNumberFormat="1" applyFont="1" applyFill="1" applyBorder="1" applyAlignment="1">
      <alignment wrapText="1"/>
    </xf>
    <xf numFmtId="0" fontId="6" fillId="10" borderId="25" xfId="0" applyFont="1" applyFill="1" applyBorder="1" applyAlignment="1">
      <alignment wrapText="1"/>
    </xf>
    <xf numFmtId="0" fontId="8" fillId="10" borderId="33" xfId="0" applyFont="1" applyFill="1" applyBorder="1" applyAlignment="1">
      <alignment wrapText="1"/>
    </xf>
    <xf numFmtId="0" fontId="6" fillId="8" borderId="20" xfId="0" applyFont="1" applyFill="1" applyBorder="1" applyAlignment="1">
      <alignment wrapText="1"/>
    </xf>
    <xf numFmtId="0" fontId="7" fillId="4" borderId="31" xfId="0" applyNumberFormat="1" applyFont="1" applyFill="1" applyBorder="1" applyAlignment="1">
      <alignment wrapText="1"/>
    </xf>
    <xf numFmtId="0" fontId="6" fillId="4" borderId="31" xfId="0" applyNumberFormat="1" applyFont="1" applyFill="1" applyBorder="1" applyAlignment="1">
      <alignment wrapText="1"/>
    </xf>
    <xf numFmtId="0" fontId="6" fillId="0" borderId="21" xfId="0" applyNumberFormat="1" applyFont="1" applyBorder="1" applyAlignment="1">
      <alignment wrapText="1"/>
    </xf>
    <xf numFmtId="166" fontId="6" fillId="8" borderId="0" xfId="0" applyNumberFormat="1" applyFont="1" applyFill="1" applyBorder="1" applyAlignment="1">
      <alignment wrapText="1"/>
    </xf>
    <xf numFmtId="166" fontId="6" fillId="0" borderId="5" xfId="0" applyNumberFormat="1" applyFont="1" applyBorder="1" applyAlignment="1">
      <alignment wrapText="1"/>
    </xf>
    <xf numFmtId="0" fontId="6" fillId="17" borderId="27" xfId="0" applyFont="1" applyFill="1" applyBorder="1" applyAlignment="1">
      <alignment wrapText="1"/>
    </xf>
    <xf numFmtId="0" fontId="11" fillId="17" borderId="25" xfId="0" applyFont="1" applyFill="1" applyBorder="1" applyAlignment="1">
      <alignment wrapText="1"/>
    </xf>
    <xf numFmtId="0" fontId="11" fillId="3" borderId="6" xfId="0" applyFont="1" applyFill="1" applyBorder="1" applyAlignment="1">
      <alignment wrapText="1"/>
    </xf>
    <xf numFmtId="0" fontId="1" fillId="3" borderId="6" xfId="0" applyFont="1" applyFill="1" applyBorder="1" applyAlignment="1">
      <alignment wrapText="1"/>
    </xf>
    <xf numFmtId="0" fontId="5" fillId="10" borderId="29" xfId="0" applyFont="1" applyFill="1" applyBorder="1" applyAlignment="1">
      <alignment wrapText="1"/>
    </xf>
    <xf numFmtId="0" fontId="1" fillId="10" borderId="6" xfId="0" applyFont="1" applyFill="1" applyBorder="1" applyAlignment="1">
      <alignment wrapText="1"/>
    </xf>
    <xf numFmtId="164" fontId="10" fillId="10" borderId="6" xfId="0" applyNumberFormat="1" applyFont="1" applyFill="1" applyBorder="1" applyAlignment="1">
      <alignment wrapText="1"/>
    </xf>
    <xf numFmtId="43" fontId="10" fillId="10" borderId="30" xfId="0" applyNumberFormat="1" applyFont="1" applyFill="1" applyBorder="1" applyAlignment="1">
      <alignment horizontal="left" wrapText="1"/>
    </xf>
    <xf numFmtId="0" fontId="20" fillId="8" borderId="0"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25" xfId="0" applyFont="1" applyFill="1" applyBorder="1" applyAlignment="1">
      <alignment horizontal="center" vertical="center" wrapText="1"/>
    </xf>
    <xf numFmtId="164" fontId="12" fillId="2" borderId="28" xfId="0" applyNumberFormat="1" applyFont="1" applyFill="1" applyBorder="1" applyAlignment="1">
      <alignment horizontal="center" vertical="center" wrapText="1"/>
    </xf>
    <xf numFmtId="0" fontId="6" fillId="16" borderId="31" xfId="0" applyFont="1" applyFill="1" applyBorder="1" applyAlignment="1">
      <alignment wrapText="1"/>
    </xf>
    <xf numFmtId="0" fontId="6" fillId="16" borderId="5" xfId="0" applyFont="1" applyFill="1" applyBorder="1" applyAlignment="1">
      <alignment wrapText="1"/>
    </xf>
    <xf numFmtId="0" fontId="6" fillId="16" borderId="5" xfId="0" applyFont="1" applyFill="1" applyBorder="1" applyAlignment="1">
      <alignment horizontal="left" wrapText="1"/>
    </xf>
    <xf numFmtId="0" fontId="1" fillId="7" borderId="38" xfId="0" applyFont="1" applyFill="1" applyBorder="1" applyAlignment="1">
      <alignment wrapText="1"/>
    </xf>
    <xf numFmtId="0" fontId="1" fillId="7" borderId="5" xfId="0" applyFont="1" applyFill="1" applyBorder="1" applyAlignment="1">
      <alignment wrapText="1"/>
    </xf>
    <xf numFmtId="0" fontId="1" fillId="7" borderId="5" xfId="0" applyFont="1" applyFill="1" applyBorder="1" applyAlignment="1">
      <alignment horizontal="left" wrapText="1"/>
    </xf>
    <xf numFmtId="0" fontId="1" fillId="7" borderId="29" xfId="0" applyFont="1" applyFill="1" applyBorder="1" applyAlignment="1">
      <alignment wrapText="1"/>
    </xf>
    <xf numFmtId="0" fontId="1" fillId="7" borderId="31" xfId="0" applyFont="1" applyFill="1" applyBorder="1" applyAlignment="1">
      <alignment wrapText="1"/>
    </xf>
    <xf numFmtId="0" fontId="1" fillId="7" borderId="33" xfId="0" applyFont="1" applyFill="1" applyBorder="1" applyAlignment="1">
      <alignment wrapText="1"/>
    </xf>
    <xf numFmtId="0" fontId="10" fillId="18" borderId="15" xfId="9" applyFont="1" applyFill="1" applyBorder="1" applyAlignment="1">
      <alignment horizontal="left" wrapText="1"/>
    </xf>
    <xf numFmtId="6" fontId="9" fillId="16" borderId="5" xfId="9" applyNumberFormat="1" applyFont="1" applyFill="1" applyBorder="1" applyAlignment="1">
      <alignment wrapText="1"/>
    </xf>
    <xf numFmtId="0" fontId="10" fillId="18" borderId="15" xfId="9" applyFont="1" applyFill="1" applyBorder="1" applyAlignment="1">
      <alignment wrapText="1"/>
    </xf>
    <xf numFmtId="0" fontId="10" fillId="18" borderId="16" xfId="9" applyFont="1" applyFill="1" applyBorder="1" applyAlignment="1">
      <alignment wrapText="1"/>
    </xf>
    <xf numFmtId="0" fontId="9" fillId="16" borderId="31" xfId="9" applyFont="1" applyFill="1" applyBorder="1" applyAlignment="1">
      <alignment horizontal="left" vertical="top" wrapText="1"/>
    </xf>
    <xf numFmtId="0" fontId="9" fillId="16" borderId="5" xfId="9" applyFont="1" applyFill="1" applyBorder="1" applyAlignment="1">
      <alignment horizontal="left" vertical="top" wrapText="1"/>
    </xf>
    <xf numFmtId="44" fontId="9" fillId="16" borderId="5" xfId="10" applyFont="1" applyFill="1" applyBorder="1" applyAlignment="1">
      <alignment vertical="top" wrapText="1"/>
    </xf>
    <xf numFmtId="0" fontId="9" fillId="16" borderId="31" xfId="9" applyFont="1" applyFill="1" applyBorder="1" applyAlignment="1">
      <alignment horizontal="left"/>
    </xf>
    <xf numFmtId="0" fontId="9" fillId="16" borderId="31" xfId="9" applyFont="1" applyFill="1" applyBorder="1" applyAlignment="1">
      <alignment horizontal="left" vertical="top"/>
    </xf>
    <xf numFmtId="0" fontId="10" fillId="6" borderId="25" xfId="9" applyFont="1" applyFill="1" applyBorder="1" applyAlignment="1">
      <alignment horizontal="left"/>
    </xf>
    <xf numFmtId="0" fontId="29" fillId="16" borderId="31" xfId="12" applyFont="1" applyFill="1" applyBorder="1"/>
    <xf numFmtId="4" fontId="23" fillId="16" borderId="5" xfId="13" applyNumberFormat="1" applyFont="1" applyFill="1" applyBorder="1" applyAlignment="1">
      <alignment horizontal="right" vertical="center"/>
    </xf>
    <xf numFmtId="0" fontId="29" fillId="16" borderId="5" xfId="12" applyFont="1" applyFill="1" applyBorder="1" applyAlignment="1">
      <alignment horizontal="center" vertical="center"/>
    </xf>
    <xf numFmtId="1" fontId="29" fillId="16" borderId="5" xfId="12" applyNumberFormat="1" applyFont="1" applyFill="1" applyBorder="1" applyAlignment="1">
      <alignment horizontal="center"/>
    </xf>
    <xf numFmtId="0" fontId="29" fillId="16" borderId="33" xfId="12" applyFont="1" applyFill="1" applyBorder="1"/>
    <xf numFmtId="4" fontId="23" fillId="16" borderId="23" xfId="13" applyNumberFormat="1" applyFont="1" applyFill="1" applyBorder="1" applyAlignment="1">
      <alignment horizontal="right" vertical="center"/>
    </xf>
    <xf numFmtId="1" fontId="29" fillId="16" borderId="23" xfId="12" applyNumberFormat="1" applyFont="1" applyFill="1" applyBorder="1" applyAlignment="1">
      <alignment horizontal="center"/>
    </xf>
    <xf numFmtId="0" fontId="29" fillId="16" borderId="29" xfId="12" applyFont="1" applyFill="1" applyBorder="1"/>
    <xf numFmtId="4" fontId="29" fillId="16" borderId="11" xfId="13" applyNumberFormat="1" applyFont="1" applyFill="1" applyBorder="1" applyAlignment="1">
      <alignment horizontal="left" vertical="center"/>
    </xf>
    <xf numFmtId="4" fontId="29" fillId="16" borderId="5" xfId="13" applyNumberFormat="1" applyFont="1" applyFill="1" applyBorder="1" applyAlignment="1">
      <alignment horizontal="left" vertical="center"/>
    </xf>
    <xf numFmtId="4" fontId="23" fillId="16" borderId="11" xfId="13" applyNumberFormat="1" applyFont="1" applyFill="1" applyBorder="1" applyAlignment="1">
      <alignment horizontal="left" vertical="center"/>
    </xf>
    <xf numFmtId="4" fontId="23" fillId="16" borderId="5" xfId="13" applyNumberFormat="1" applyFont="1" applyFill="1" applyBorder="1" applyAlignment="1">
      <alignment horizontal="left" vertical="center"/>
    </xf>
    <xf numFmtId="4" fontId="23" fillId="16" borderId="61" xfId="13" applyNumberFormat="1" applyFont="1" applyFill="1" applyBorder="1" applyAlignment="1">
      <alignment horizontal="left" vertical="center"/>
    </xf>
    <xf numFmtId="4" fontId="23" fillId="16" borderId="23" xfId="13" applyNumberFormat="1" applyFont="1" applyFill="1" applyBorder="1" applyAlignment="1">
      <alignment horizontal="left" vertical="center"/>
    </xf>
    <xf numFmtId="0" fontId="29" fillId="16" borderId="15" xfId="12" applyFont="1" applyFill="1" applyBorder="1" applyAlignment="1">
      <alignment horizontal="right"/>
    </xf>
    <xf numFmtId="0" fontId="29" fillId="16" borderId="15" xfId="12" applyFont="1" applyFill="1" applyBorder="1" applyAlignment="1">
      <alignment horizontal="left"/>
    </xf>
    <xf numFmtId="0" fontId="29" fillId="16" borderId="5" xfId="12" applyFont="1" applyFill="1" applyBorder="1"/>
    <xf numFmtId="0" fontId="29" fillId="16" borderId="23" xfId="12" applyFont="1" applyFill="1" applyBorder="1"/>
    <xf numFmtId="44" fontId="23" fillId="16" borderId="5" xfId="10" applyFont="1" applyFill="1" applyBorder="1" applyAlignment="1">
      <alignment horizontal="right" vertical="center"/>
    </xf>
    <xf numFmtId="0" fontId="20" fillId="17" borderId="46" xfId="0" applyFont="1" applyFill="1" applyBorder="1" applyAlignment="1">
      <alignment vertical="center" wrapText="1"/>
    </xf>
    <xf numFmtId="0" fontId="29" fillId="17" borderId="8" xfId="12" applyFont="1" applyFill="1" applyBorder="1" applyAlignment="1"/>
    <xf numFmtId="0" fontId="29" fillId="17" borderId="18" xfId="12" applyFont="1" applyFill="1" applyBorder="1" applyAlignment="1"/>
    <xf numFmtId="0" fontId="30" fillId="17" borderId="27" xfId="12" applyFont="1" applyFill="1" applyBorder="1"/>
    <xf numFmtId="0" fontId="30" fillId="16" borderId="15" xfId="12" applyFont="1" applyFill="1" applyBorder="1" applyAlignment="1">
      <alignment horizontal="right"/>
    </xf>
    <xf numFmtId="4" fontId="31" fillId="17" borderId="25" xfId="13" applyNumberFormat="1" applyFont="1" applyFill="1" applyBorder="1" applyAlignment="1">
      <alignment horizontal="right" vertical="center"/>
    </xf>
    <xf numFmtId="1" fontId="30" fillId="17" borderId="25" xfId="12" applyNumberFormat="1" applyFont="1" applyFill="1" applyBorder="1" applyAlignment="1">
      <alignment horizontal="center"/>
    </xf>
    <xf numFmtId="165" fontId="29" fillId="17" borderId="25" xfId="12" applyNumberFormat="1" applyFont="1" applyFill="1" applyBorder="1" applyAlignment="1">
      <alignment horizontal="center"/>
    </xf>
    <xf numFmtId="0" fontId="11" fillId="15" borderId="46" xfId="0" applyFont="1" applyFill="1" applyBorder="1" applyAlignment="1">
      <alignment vertical="center" wrapText="1"/>
    </xf>
    <xf numFmtId="166" fontId="29" fillId="16" borderId="5" xfId="12" applyNumberFormat="1" applyFont="1" applyFill="1" applyBorder="1"/>
    <xf numFmtId="166" fontId="29" fillId="16" borderId="23" xfId="12" applyNumberFormat="1" applyFont="1" applyFill="1" applyBorder="1"/>
    <xf numFmtId="166" fontId="23" fillId="16" borderId="5" xfId="13" applyNumberFormat="1" applyFont="1" applyFill="1" applyBorder="1" applyAlignment="1">
      <alignment horizontal="right" vertical="center"/>
    </xf>
    <xf numFmtId="166" fontId="23" fillId="16" borderId="23" xfId="13" applyNumberFormat="1" applyFont="1" applyFill="1" applyBorder="1" applyAlignment="1">
      <alignment horizontal="right" vertical="center"/>
    </xf>
    <xf numFmtId="166" fontId="23" fillId="16" borderId="19" xfId="10" applyNumberFormat="1" applyFont="1" applyFill="1" applyBorder="1" applyAlignment="1">
      <alignment horizontal="right"/>
    </xf>
    <xf numFmtId="166" fontId="23" fillId="16" borderId="11" xfId="10" applyNumberFormat="1" applyFont="1" applyFill="1" applyBorder="1" applyAlignment="1">
      <alignment horizontal="right"/>
    </xf>
    <xf numFmtId="166" fontId="23" fillId="16" borderId="61" xfId="10" applyNumberFormat="1" applyFont="1" applyFill="1" applyBorder="1" applyAlignment="1">
      <alignment horizontal="right"/>
    </xf>
    <xf numFmtId="166" fontId="23" fillId="16" borderId="5" xfId="10" applyNumberFormat="1" applyFont="1" applyFill="1" applyBorder="1" applyAlignment="1">
      <alignment horizontal="right"/>
    </xf>
    <xf numFmtId="166" fontId="31" fillId="16" borderId="11" xfId="10" applyNumberFormat="1" applyFont="1" applyFill="1" applyBorder="1" applyAlignment="1">
      <alignment horizontal="right"/>
    </xf>
    <xf numFmtId="166" fontId="31" fillId="16" borderId="61" xfId="10" applyNumberFormat="1" applyFont="1" applyFill="1" applyBorder="1" applyAlignment="1">
      <alignment horizontal="right"/>
    </xf>
    <xf numFmtId="166" fontId="31" fillId="16" borderId="5" xfId="10" applyNumberFormat="1" applyFont="1" applyFill="1" applyBorder="1" applyAlignment="1">
      <alignment horizontal="right"/>
    </xf>
    <xf numFmtId="166" fontId="29" fillId="16" borderId="6" xfId="13" applyNumberFormat="1" applyFont="1" applyFill="1" applyBorder="1" applyAlignment="1">
      <alignment horizontal="left" vertical="center"/>
    </xf>
    <xf numFmtId="166" fontId="23" fillId="16" borderId="5" xfId="13" applyNumberFormat="1" applyFont="1" applyFill="1" applyBorder="1" applyAlignment="1">
      <alignment horizontal="left" vertical="center"/>
    </xf>
    <xf numFmtId="166" fontId="23" fillId="16" borderId="23" xfId="13" applyNumberFormat="1" applyFont="1" applyFill="1" applyBorder="1" applyAlignment="1">
      <alignment horizontal="left" vertical="center"/>
    </xf>
    <xf numFmtId="166" fontId="29" fillId="17" borderId="25" xfId="12" applyNumberFormat="1" applyFont="1" applyFill="1" applyBorder="1" applyAlignment="1">
      <alignment horizontal="center"/>
    </xf>
    <xf numFmtId="0" fontId="30" fillId="16" borderId="58" xfId="12" applyFont="1" applyFill="1" applyBorder="1" applyAlignment="1">
      <alignment horizontal="right"/>
    </xf>
    <xf numFmtId="4" fontId="31" fillId="16" borderId="21" xfId="13" applyNumberFormat="1" applyFont="1" applyFill="1" applyBorder="1" applyAlignment="1">
      <alignment horizontal="center" vertical="center"/>
    </xf>
    <xf numFmtId="166" fontId="31" fillId="16" borderId="23" xfId="10" applyNumberFormat="1" applyFont="1" applyFill="1" applyBorder="1" applyAlignment="1">
      <alignment horizontal="right"/>
    </xf>
    <xf numFmtId="0" fontId="24" fillId="8" borderId="0" xfId="12" applyFont="1" applyFill="1"/>
    <xf numFmtId="165" fontId="24" fillId="8" borderId="0" xfId="10" applyNumberFormat="1" applyFont="1" applyFill="1"/>
    <xf numFmtId="0" fontId="24" fillId="8" borderId="3" xfId="12" applyFont="1" applyFill="1" applyBorder="1"/>
    <xf numFmtId="0" fontId="24" fillId="8" borderId="0" xfId="12" applyFont="1" applyFill="1" applyBorder="1"/>
    <xf numFmtId="165" fontId="24" fillId="8" borderId="0" xfId="10" applyNumberFormat="1" applyFont="1" applyFill="1" applyBorder="1"/>
    <xf numFmtId="0" fontId="24" fillId="8" borderId="2" xfId="12" applyFont="1" applyFill="1" applyBorder="1"/>
    <xf numFmtId="0" fontId="24" fillId="0" borderId="0" xfId="12" applyFont="1"/>
    <xf numFmtId="0" fontId="24" fillId="17" borderId="1" xfId="12" applyFont="1" applyFill="1" applyBorder="1"/>
    <xf numFmtId="0" fontId="24" fillId="16" borderId="32" xfId="12" applyFont="1" applyFill="1" applyBorder="1" applyAlignment="1">
      <alignment wrapText="1"/>
    </xf>
    <xf numFmtId="0" fontId="24" fillId="16" borderId="63" xfId="12" applyFont="1" applyFill="1" applyBorder="1" applyAlignment="1">
      <alignment wrapText="1"/>
    </xf>
    <xf numFmtId="0" fontId="24" fillId="17" borderId="28" xfId="12" applyFont="1" applyFill="1" applyBorder="1" applyAlignment="1">
      <alignment wrapText="1"/>
    </xf>
    <xf numFmtId="0" fontId="24" fillId="17" borderId="28" xfId="12" applyFont="1" applyFill="1" applyBorder="1"/>
    <xf numFmtId="0" fontId="24" fillId="16" borderId="32" xfId="12" applyFont="1" applyFill="1" applyBorder="1"/>
    <xf numFmtId="0" fontId="24" fillId="16" borderId="63" xfId="12" applyFont="1" applyFill="1" applyBorder="1"/>
    <xf numFmtId="165" fontId="24" fillId="0" borderId="0" xfId="10" applyNumberFormat="1" applyFont="1"/>
    <xf numFmtId="0" fontId="24" fillId="8" borderId="0" xfId="0" applyFont="1" applyFill="1"/>
    <xf numFmtId="0" fontId="24" fillId="0" borderId="0" xfId="0" applyFont="1"/>
    <xf numFmtId="0" fontId="24" fillId="8" borderId="0" xfId="0" applyFont="1" applyFill="1" applyBorder="1"/>
    <xf numFmtId="0" fontId="25" fillId="8" borderId="0" xfId="9" applyFont="1" applyFill="1" applyAlignment="1"/>
    <xf numFmtId="0" fontId="27" fillId="8" borderId="0" xfId="9" applyFont="1" applyFill="1" applyAlignment="1">
      <alignment horizontal="left"/>
    </xf>
    <xf numFmtId="0" fontId="25" fillId="8" borderId="0" xfId="9" applyFont="1" applyFill="1" applyBorder="1" applyAlignment="1"/>
    <xf numFmtId="0" fontId="27" fillId="8" borderId="0" xfId="9" applyFont="1" applyFill="1" applyBorder="1" applyAlignment="1"/>
    <xf numFmtId="0" fontId="27" fillId="8" borderId="0" xfId="9" applyFont="1" applyFill="1"/>
    <xf numFmtId="0" fontId="27" fillId="8" borderId="0" xfId="9" applyFont="1" applyFill="1" applyBorder="1"/>
    <xf numFmtId="0" fontId="25" fillId="8" borderId="0" xfId="9" applyFont="1" applyFill="1" applyAlignment="1">
      <alignment horizontal="center"/>
    </xf>
    <xf numFmtId="0" fontId="27" fillId="8" borderId="0" xfId="9" applyFont="1" applyFill="1" applyAlignment="1"/>
    <xf numFmtId="0" fontId="9" fillId="8" borderId="0" xfId="9" applyFont="1" applyFill="1" applyBorder="1" applyAlignment="1">
      <alignment wrapText="1"/>
    </xf>
    <xf numFmtId="0" fontId="27" fillId="8" borderId="0" xfId="9" applyFont="1" applyFill="1" applyBorder="1" applyAlignment="1">
      <alignment wrapText="1"/>
    </xf>
    <xf numFmtId="0" fontId="27" fillId="8" borderId="0" xfId="9" applyFont="1" applyFill="1" applyAlignment="1">
      <alignment horizontal="center"/>
    </xf>
    <xf numFmtId="0" fontId="27" fillId="0" borderId="0" xfId="9" applyFont="1" applyAlignment="1">
      <alignment horizontal="center"/>
    </xf>
    <xf numFmtId="0" fontId="27" fillId="8" borderId="0" xfId="9" applyFont="1" applyFill="1" applyAlignment="1">
      <alignment wrapText="1"/>
    </xf>
    <xf numFmtId="0" fontId="27" fillId="0" borderId="0" xfId="9" applyFont="1" applyAlignment="1">
      <alignment wrapText="1"/>
    </xf>
    <xf numFmtId="0" fontId="27" fillId="0" borderId="0" xfId="9" applyFont="1"/>
    <xf numFmtId="0" fontId="27" fillId="0" borderId="0" xfId="9" applyFont="1" applyAlignment="1">
      <alignment horizontal="left"/>
    </xf>
    <xf numFmtId="0" fontId="27" fillId="0" borderId="2" xfId="9" applyFont="1" applyBorder="1"/>
    <xf numFmtId="10" fontId="30" fillId="16" borderId="5" xfId="12" applyNumberFormat="1" applyFont="1" applyFill="1" applyBorder="1" applyAlignment="1"/>
    <xf numFmtId="0" fontId="32" fillId="16" borderId="5" xfId="12" applyFont="1" applyFill="1" applyBorder="1" applyAlignment="1">
      <alignment horizontal="center"/>
    </xf>
    <xf numFmtId="0" fontId="30" fillId="7" borderId="34" xfId="12" applyFont="1" applyFill="1" applyBorder="1" applyAlignment="1">
      <alignment horizontal="center"/>
    </xf>
    <xf numFmtId="44" fontId="30" fillId="7" borderId="35" xfId="13" applyFont="1" applyFill="1" applyBorder="1" applyAlignment="1">
      <alignment horizontal="center"/>
    </xf>
    <xf numFmtId="0" fontId="30" fillId="7" borderId="35" xfId="12" applyFont="1" applyFill="1" applyBorder="1" applyAlignment="1">
      <alignment horizontal="center" vertical="center"/>
    </xf>
    <xf numFmtId="165" fontId="30" fillId="7" borderId="41" xfId="10" applyNumberFormat="1" applyFont="1" applyFill="1" applyBorder="1" applyAlignment="1">
      <alignment horizontal="center" vertical="center"/>
    </xf>
    <xf numFmtId="0" fontId="30" fillId="7" borderId="36" xfId="12" applyFont="1" applyFill="1" applyBorder="1" applyAlignment="1">
      <alignment horizontal="center"/>
    </xf>
    <xf numFmtId="0" fontId="30" fillId="7" borderId="29" xfId="12" applyFont="1" applyFill="1" applyBorder="1" applyAlignment="1">
      <alignment horizontal="center"/>
    </xf>
    <xf numFmtId="0" fontId="30" fillId="7" borderId="6" xfId="12" applyFont="1" applyFill="1" applyBorder="1" applyAlignment="1">
      <alignment horizontal="center"/>
    </xf>
    <xf numFmtId="166" fontId="31" fillId="7" borderId="19" xfId="10" applyNumberFormat="1" applyFont="1" applyFill="1" applyBorder="1" applyAlignment="1">
      <alignment horizontal="right"/>
    </xf>
    <xf numFmtId="0" fontId="24" fillId="7" borderId="30" xfId="12" applyFont="1" applyFill="1" applyBorder="1" applyAlignment="1">
      <alignment wrapText="1"/>
    </xf>
    <xf numFmtId="4" fontId="30" fillId="7" borderId="6" xfId="13" applyNumberFormat="1" applyFont="1" applyFill="1" applyBorder="1" applyAlignment="1">
      <alignment horizontal="center" vertical="center"/>
    </xf>
    <xf numFmtId="165" fontId="31" fillId="7" borderId="19" xfId="10" applyNumberFormat="1" applyFont="1" applyFill="1" applyBorder="1" applyAlignment="1">
      <alignment horizontal="center"/>
    </xf>
    <xf numFmtId="4" fontId="31" fillId="7" borderId="6" xfId="13" applyNumberFormat="1" applyFont="1" applyFill="1" applyBorder="1" applyAlignment="1">
      <alignment horizontal="center" vertical="center"/>
    </xf>
    <xf numFmtId="0" fontId="17" fillId="7" borderId="30" xfId="12" applyFont="1" applyFill="1" applyBorder="1" applyAlignment="1">
      <alignment horizontal="center"/>
    </xf>
    <xf numFmtId="44" fontId="31" fillId="17" borderId="39" xfId="10" applyNumberFormat="1" applyFont="1" applyFill="1" applyBorder="1" applyAlignment="1">
      <alignment horizontal="right"/>
    </xf>
    <xf numFmtId="0" fontId="24" fillId="7" borderId="30" xfId="12" applyFont="1" applyFill="1" applyBorder="1"/>
    <xf numFmtId="0" fontId="30" fillId="7" borderId="6" xfId="12" applyNumberFormat="1" applyFont="1" applyFill="1" applyBorder="1" applyAlignment="1">
      <alignment horizontal="center"/>
    </xf>
    <xf numFmtId="166" fontId="31" fillId="7" borderId="6" xfId="10" applyNumberFormat="1" applyFont="1" applyFill="1" applyBorder="1" applyAlignment="1">
      <alignment horizontal="center"/>
    </xf>
    <xf numFmtId="0" fontId="30" fillId="16" borderId="31" xfId="12" applyFont="1" applyFill="1" applyBorder="1" applyAlignment="1"/>
    <xf numFmtId="0" fontId="13" fillId="9" borderId="31" xfId="9" applyFont="1" applyFill="1" applyBorder="1" applyAlignment="1">
      <alignment horizontal="center" vertical="center" wrapText="1"/>
    </xf>
    <xf numFmtId="0" fontId="13" fillId="9" borderId="5" xfId="9" applyFont="1" applyFill="1" applyBorder="1" applyAlignment="1">
      <alignment horizontal="center" vertical="center" wrapText="1"/>
    </xf>
    <xf numFmtId="0" fontId="10" fillId="9" borderId="47" xfId="9" applyFont="1" applyFill="1" applyBorder="1" applyAlignment="1">
      <alignment horizontal="center" vertical="center" wrapText="1"/>
    </xf>
    <xf numFmtId="0" fontId="10" fillId="9" borderId="48" xfId="9" applyFont="1" applyFill="1" applyBorder="1" applyAlignment="1">
      <alignment horizontal="center" vertical="center" wrapText="1"/>
    </xf>
    <xf numFmtId="0" fontId="10" fillId="9" borderId="49" xfId="9" applyFont="1" applyFill="1" applyBorder="1" applyAlignment="1">
      <alignment horizontal="center" vertical="center" wrapText="1"/>
    </xf>
    <xf numFmtId="4" fontId="27" fillId="17" borderId="25" xfId="14" applyNumberFormat="1" applyFont="1" applyFill="1" applyBorder="1" applyAlignment="1">
      <alignment horizontal="center" vertical="center"/>
    </xf>
    <xf numFmtId="0" fontId="1" fillId="7" borderId="6" xfId="0" applyFont="1" applyFill="1" applyBorder="1" applyAlignment="1">
      <alignment wrapText="1"/>
    </xf>
    <xf numFmtId="0" fontId="1" fillId="7" borderId="27" xfId="0" applyFont="1" applyFill="1" applyBorder="1" applyAlignment="1">
      <alignment wrapText="1"/>
    </xf>
    <xf numFmtId="0" fontId="24" fillId="7" borderId="20" xfId="0" applyFont="1" applyFill="1" applyBorder="1" applyAlignment="1">
      <alignment wrapText="1"/>
    </xf>
    <xf numFmtId="0" fontId="11" fillId="4" borderId="48" xfId="0" applyFont="1" applyFill="1" applyBorder="1" applyAlignment="1">
      <alignment horizontal="center" vertical="center" wrapText="1"/>
    </xf>
    <xf numFmtId="0" fontId="11" fillId="9" borderId="47" xfId="0" applyFont="1" applyFill="1" applyBorder="1" applyAlignment="1">
      <alignment horizontal="center" vertical="center" wrapText="1"/>
    </xf>
    <xf numFmtId="0" fontId="11" fillId="9" borderId="48" xfId="0" applyFont="1" applyFill="1" applyBorder="1" applyAlignment="1">
      <alignment horizontal="center" vertical="center" wrapText="1"/>
    </xf>
    <xf numFmtId="164" fontId="13" fillId="9" borderId="48" xfId="0" applyNumberFormat="1" applyFont="1" applyFill="1" applyBorder="1" applyAlignment="1">
      <alignment horizontal="center" vertical="center" wrapText="1"/>
    </xf>
    <xf numFmtId="164" fontId="13" fillId="9" borderId="49" xfId="0" applyNumberFormat="1" applyFont="1" applyFill="1" applyBorder="1" applyAlignment="1">
      <alignment horizontal="center" vertical="center" wrapText="1"/>
    </xf>
    <xf numFmtId="0" fontId="11" fillId="8" borderId="25" xfId="0" applyFont="1" applyFill="1" applyBorder="1" applyAlignment="1">
      <alignment wrapText="1"/>
    </xf>
    <xf numFmtId="0" fontId="6" fillId="8" borderId="5" xfId="0" applyFont="1" applyFill="1" applyBorder="1" applyAlignment="1">
      <alignment horizontal="left" wrapText="1"/>
    </xf>
    <xf numFmtId="0" fontId="1" fillId="8" borderId="31" xfId="0" applyFont="1" applyFill="1" applyBorder="1" applyAlignment="1">
      <alignment wrapText="1"/>
    </xf>
    <xf numFmtId="0" fontId="1" fillId="8" borderId="5" xfId="0" applyFont="1" applyFill="1" applyBorder="1" applyAlignment="1">
      <alignment horizontal="left" wrapText="1"/>
    </xf>
    <xf numFmtId="0" fontId="6" fillId="8" borderId="31" xfId="0" applyFont="1" applyFill="1" applyBorder="1" applyAlignment="1">
      <alignment wrapText="1"/>
    </xf>
    <xf numFmtId="0" fontId="1" fillId="7" borderId="11" xfId="0" applyFont="1" applyFill="1" applyBorder="1" applyAlignment="1">
      <alignment wrapText="1"/>
    </xf>
    <xf numFmtId="0" fontId="6" fillId="17" borderId="39" xfId="0" applyFont="1" applyFill="1" applyBorder="1" applyAlignment="1">
      <alignment wrapText="1"/>
    </xf>
    <xf numFmtId="0" fontId="6" fillId="17" borderId="17" xfId="0" applyFont="1" applyFill="1" applyBorder="1" applyAlignment="1">
      <alignment wrapText="1"/>
    </xf>
    <xf numFmtId="0" fontId="0" fillId="0" borderId="5" xfId="0" applyBorder="1"/>
    <xf numFmtId="0" fontId="0" fillId="0" borderId="32" xfId="0" applyBorder="1"/>
    <xf numFmtId="0" fontId="0" fillId="0" borderId="25" xfId="0" applyBorder="1"/>
    <xf numFmtId="0" fontId="0" fillId="0" borderId="28" xfId="0" applyBorder="1"/>
    <xf numFmtId="0" fontId="6" fillId="8" borderId="27" xfId="0" applyFont="1" applyFill="1" applyBorder="1" applyAlignment="1">
      <alignment wrapText="1"/>
    </xf>
    <xf numFmtId="0" fontId="6" fillId="8" borderId="25" xfId="0" applyFont="1" applyFill="1" applyBorder="1" applyAlignment="1">
      <alignment wrapText="1"/>
    </xf>
    <xf numFmtId="0" fontId="11" fillId="0" borderId="20" xfId="0" applyFont="1" applyBorder="1"/>
    <xf numFmtId="0" fontId="11" fillId="0" borderId="21" xfId="0" applyFont="1" applyBorder="1"/>
    <xf numFmtId="0" fontId="17" fillId="16" borderId="5" xfId="0" applyFont="1" applyFill="1" applyBorder="1" applyAlignment="1">
      <alignment horizontal="center"/>
    </xf>
    <xf numFmtId="0" fontId="17" fillId="16" borderId="5" xfId="0" applyFont="1" applyFill="1" applyBorder="1" applyAlignment="1">
      <alignment horizontal="left" wrapText="1"/>
    </xf>
    <xf numFmtId="0" fontId="17" fillId="16" borderId="5" xfId="0" applyFont="1" applyFill="1" applyBorder="1" applyAlignment="1">
      <alignment wrapText="1"/>
    </xf>
    <xf numFmtId="9" fontId="17" fillId="16" borderId="5" xfId="0" applyNumberFormat="1" applyFont="1" applyFill="1" applyBorder="1" applyAlignment="1">
      <alignment horizontal="center" wrapText="1"/>
    </xf>
    <xf numFmtId="9" fontId="17" fillId="16" borderId="5" xfId="0" applyNumberFormat="1" applyFont="1" applyFill="1" applyBorder="1" applyAlignment="1">
      <alignment wrapText="1"/>
    </xf>
    <xf numFmtId="44" fontId="17" fillId="16" borderId="5" xfId="2" applyFont="1" applyFill="1" applyBorder="1" applyAlignment="1">
      <alignment wrapText="1"/>
    </xf>
    <xf numFmtId="44" fontId="17" fillId="16" borderId="5" xfId="0" applyNumberFormat="1" applyFont="1" applyFill="1" applyBorder="1" applyAlignment="1">
      <alignment wrapText="1"/>
    </xf>
    <xf numFmtId="0" fontId="24" fillId="16" borderId="5" xfId="0" applyFont="1" applyFill="1" applyBorder="1" applyAlignment="1">
      <alignment vertical="top" wrapText="1"/>
    </xf>
    <xf numFmtId="0" fontId="24" fillId="16" borderId="5" xfId="0" applyFont="1" applyFill="1" applyBorder="1" applyAlignment="1">
      <alignment wrapText="1"/>
    </xf>
    <xf numFmtId="9" fontId="34" fillId="16" borderId="5" xfId="0" applyNumberFormat="1" applyFont="1" applyFill="1" applyBorder="1" applyAlignment="1">
      <alignment horizontal="center" wrapText="1"/>
    </xf>
    <xf numFmtId="9" fontId="34" fillId="16" borderId="5" xfId="0" applyNumberFormat="1" applyFont="1" applyFill="1" applyBorder="1" applyAlignment="1">
      <alignment wrapText="1"/>
    </xf>
    <xf numFmtId="44" fontId="34" fillId="16" borderId="5" xfId="2" applyFont="1" applyFill="1" applyBorder="1" applyAlignment="1">
      <alignment wrapText="1"/>
    </xf>
    <xf numFmtId="9" fontId="24" fillId="16" borderId="5" xfId="0" applyNumberFormat="1" applyFont="1" applyFill="1" applyBorder="1" applyAlignment="1">
      <alignment horizontal="center" wrapText="1"/>
    </xf>
    <xf numFmtId="9" fontId="24" fillId="16" borderId="5" xfId="0" applyNumberFormat="1" applyFont="1" applyFill="1" applyBorder="1" applyAlignment="1">
      <alignment wrapText="1"/>
    </xf>
    <xf numFmtId="0" fontId="6" fillId="16" borderId="11" xfId="0" applyFont="1" applyFill="1" applyBorder="1" applyAlignment="1">
      <alignment wrapText="1"/>
    </xf>
    <xf numFmtId="14" fontId="6" fillId="16" borderId="5" xfId="0" applyNumberFormat="1" applyFont="1" applyFill="1" applyBorder="1" applyAlignment="1">
      <alignment horizontal="left" wrapText="1"/>
    </xf>
    <xf numFmtId="0" fontId="24" fillId="16" borderId="5" xfId="0" applyFont="1" applyFill="1" applyBorder="1"/>
    <xf numFmtId="0" fontId="24" fillId="16" borderId="29" xfId="0" applyFont="1" applyFill="1" applyBorder="1"/>
    <xf numFmtId="0" fontId="24" fillId="16" borderId="6" xfId="0" applyFont="1" applyFill="1" applyBorder="1"/>
    <xf numFmtId="0" fontId="24" fillId="17" borderId="46" xfId="0" applyFont="1" applyFill="1" applyBorder="1"/>
    <xf numFmtId="14" fontId="22" fillId="9" borderId="64" xfId="0" applyNumberFormat="1" applyFont="1" applyFill="1" applyBorder="1" applyAlignment="1">
      <alignment horizontal="left" vertical="center" wrapText="1"/>
    </xf>
    <xf numFmtId="0" fontId="24" fillId="15" borderId="70" xfId="0" applyFont="1" applyFill="1" applyBorder="1"/>
    <xf numFmtId="0" fontId="24" fillId="9" borderId="54" xfId="0" applyFont="1" applyFill="1" applyBorder="1"/>
    <xf numFmtId="164" fontId="12" fillId="2" borderId="55" xfId="0" applyNumberFormat="1" applyFont="1" applyFill="1" applyBorder="1" applyAlignment="1">
      <alignment horizontal="center" vertical="center" wrapText="1"/>
    </xf>
    <xf numFmtId="0" fontId="17" fillId="7" borderId="56" xfId="0" applyFont="1" applyFill="1" applyBorder="1" applyAlignment="1">
      <alignment horizontal="center" wrapText="1"/>
    </xf>
    <xf numFmtId="164" fontId="6" fillId="16" borderId="54" xfId="0" applyNumberFormat="1" applyFont="1" applyFill="1" applyBorder="1" applyAlignment="1">
      <alignment horizontal="center" wrapText="1"/>
    </xf>
    <xf numFmtId="164" fontId="7" fillId="16" borderId="54" xfId="0" applyNumberFormat="1" applyFont="1" applyFill="1" applyBorder="1" applyAlignment="1">
      <alignment horizontal="center" wrapText="1"/>
    </xf>
    <xf numFmtId="164" fontId="4" fillId="7" borderId="54" xfId="0" applyNumberFormat="1" applyFont="1" applyFill="1" applyBorder="1" applyAlignment="1">
      <alignment horizontal="center" wrapText="1"/>
    </xf>
    <xf numFmtId="164" fontId="6" fillId="17" borderId="55" xfId="0" applyNumberFormat="1" applyFont="1" applyFill="1" applyBorder="1" applyAlignment="1">
      <alignment horizontal="center" wrapText="1"/>
    </xf>
    <xf numFmtId="0" fontId="17" fillId="8" borderId="0" xfId="0" applyFont="1" applyFill="1" applyAlignment="1">
      <alignment vertical="top" wrapText="1"/>
    </xf>
    <xf numFmtId="9" fontId="24" fillId="0" borderId="2" xfId="0" applyNumberFormat="1" applyFont="1" applyBorder="1"/>
    <xf numFmtId="0" fontId="24" fillId="0" borderId="72" xfId="0" applyFont="1" applyBorder="1"/>
    <xf numFmtId="0" fontId="24" fillId="0" borderId="73" xfId="0" applyFont="1" applyBorder="1"/>
    <xf numFmtId="0" fontId="24" fillId="0" borderId="3" xfId="0" applyFont="1" applyBorder="1"/>
    <xf numFmtId="9" fontId="24" fillId="0" borderId="71" xfId="0" applyNumberFormat="1" applyFont="1" applyBorder="1"/>
    <xf numFmtId="0" fontId="17" fillId="0" borderId="0" xfId="0" applyFont="1"/>
    <xf numFmtId="0" fontId="17" fillId="10" borderId="57" xfId="0" applyFont="1" applyFill="1" applyBorder="1" applyAlignment="1">
      <alignment horizontal="left" wrapText="1"/>
    </xf>
    <xf numFmtId="0" fontId="17" fillId="10" borderId="45" xfId="0" applyFont="1" applyFill="1" applyBorder="1" applyAlignment="1">
      <alignment horizontal="left" wrapText="1"/>
    </xf>
    <xf numFmtId="9" fontId="24" fillId="0" borderId="1" xfId="0" applyNumberFormat="1" applyFont="1" applyBorder="1"/>
    <xf numFmtId="0" fontId="24" fillId="0" borderId="18" xfId="0" applyFont="1" applyBorder="1"/>
    <xf numFmtId="0" fontId="24" fillId="0" borderId="8" xfId="0" applyFont="1" applyBorder="1"/>
    <xf numFmtId="0" fontId="24" fillId="0" borderId="73" xfId="0" applyFont="1" applyBorder="1" applyAlignment="1">
      <alignment horizontal="right"/>
    </xf>
    <xf numFmtId="0" fontId="0" fillId="8" borderId="0" xfId="0" applyFill="1" applyAlignment="1">
      <alignment vertical="center"/>
    </xf>
    <xf numFmtId="0" fontId="17" fillId="8" borderId="0" xfId="0" applyFont="1" applyFill="1"/>
    <xf numFmtId="0" fontId="0" fillId="8" borderId="0" xfId="0" applyFill="1" applyAlignment="1">
      <alignment wrapText="1"/>
    </xf>
    <xf numFmtId="0" fontId="0" fillId="0" borderId="0" xfId="0" applyAlignment="1">
      <alignment wrapText="1"/>
    </xf>
    <xf numFmtId="0" fontId="0" fillId="16" borderId="0" xfId="0" applyFill="1" applyBorder="1"/>
    <xf numFmtId="0" fontId="15" fillId="16" borderId="0" xfId="0" applyFont="1" applyFill="1" applyBorder="1"/>
    <xf numFmtId="0" fontId="0" fillId="8" borderId="0" xfId="0" applyFill="1" applyBorder="1" applyAlignment="1"/>
    <xf numFmtId="0" fontId="6" fillId="0" borderId="0" xfId="0" applyFont="1" applyBorder="1" applyAlignment="1">
      <alignment wrapText="1"/>
    </xf>
    <xf numFmtId="0" fontId="4" fillId="3" borderId="5" xfId="0" applyNumberFormat="1" applyFont="1" applyFill="1" applyBorder="1" applyAlignment="1">
      <alignment wrapText="1"/>
    </xf>
    <xf numFmtId="0" fontId="13" fillId="4" borderId="47" xfId="0" applyNumberFormat="1" applyFont="1" applyFill="1" applyBorder="1" applyAlignment="1">
      <alignment horizontal="center" vertical="center" wrapText="1"/>
    </xf>
    <xf numFmtId="166" fontId="13" fillId="4" borderId="49" xfId="0" applyNumberFormat="1" applyFont="1" applyFill="1" applyBorder="1" applyAlignment="1">
      <alignment horizontal="center" vertical="center" wrapText="1"/>
    </xf>
    <xf numFmtId="0" fontId="5" fillId="3" borderId="29" xfId="0" applyNumberFormat="1" applyFont="1" applyFill="1" applyBorder="1" applyAlignment="1">
      <alignment wrapText="1"/>
    </xf>
    <xf numFmtId="166" fontId="5" fillId="3" borderId="30" xfId="0" applyNumberFormat="1" applyFont="1" applyFill="1" applyBorder="1" applyAlignment="1">
      <alignment wrapText="1"/>
    </xf>
    <xf numFmtId="166" fontId="7" fillId="4" borderId="32" xfId="0" applyNumberFormat="1" applyFont="1" applyFill="1" applyBorder="1" applyAlignment="1">
      <alignment wrapText="1"/>
    </xf>
    <xf numFmtId="166" fontId="6" fillId="4" borderId="32" xfId="0" applyNumberFormat="1" applyFont="1" applyFill="1" applyBorder="1" applyAlignment="1">
      <alignment wrapText="1"/>
    </xf>
    <xf numFmtId="0" fontId="5" fillId="3" borderId="31" xfId="0" applyNumberFormat="1" applyFont="1" applyFill="1" applyBorder="1" applyAlignment="1">
      <alignment wrapText="1"/>
    </xf>
    <xf numFmtId="166" fontId="5" fillId="3" borderId="32" xfId="0" applyNumberFormat="1" applyFont="1" applyFill="1" applyBorder="1" applyAlignment="1">
      <alignment wrapText="1"/>
    </xf>
    <xf numFmtId="0" fontId="6" fillId="3" borderId="27" xfId="1" applyNumberFormat="1" applyFont="1" applyFill="1" applyBorder="1" applyAlignment="1">
      <alignment wrapText="1"/>
    </xf>
    <xf numFmtId="0" fontId="6" fillId="3" borderId="25" xfId="0" applyNumberFormat="1" applyFont="1" applyFill="1" applyBorder="1" applyAlignment="1">
      <alignment wrapText="1"/>
    </xf>
    <xf numFmtId="166" fontId="6" fillId="3" borderId="28" xfId="1" applyNumberFormat="1" applyFont="1" applyFill="1" applyBorder="1" applyAlignment="1">
      <alignment wrapText="1"/>
    </xf>
    <xf numFmtId="0" fontId="4" fillId="3" borderId="6" xfId="0" applyNumberFormat="1" applyFont="1" applyFill="1" applyBorder="1" applyAlignment="1">
      <alignment wrapText="1"/>
    </xf>
    <xf numFmtId="0" fontId="12" fillId="4" borderId="48" xfId="0" applyNumberFormat="1" applyFont="1" applyFill="1" applyBorder="1" applyAlignment="1">
      <alignment horizontal="center" vertical="center" wrapText="1"/>
    </xf>
    <xf numFmtId="164" fontId="18" fillId="8" borderId="0" xfId="0" applyNumberFormat="1" applyFont="1" applyFill="1" applyBorder="1" applyAlignment="1">
      <alignment horizontal="center" vertical="center" wrapText="1"/>
    </xf>
    <xf numFmtId="0" fontId="6" fillId="8" borderId="6" xfId="0" applyNumberFormat="1" applyFont="1" applyFill="1" applyBorder="1" applyAlignment="1">
      <alignment wrapText="1"/>
    </xf>
    <xf numFmtId="166" fontId="6" fillId="8" borderId="6" xfId="0" applyNumberFormat="1" applyFont="1" applyFill="1" applyBorder="1" applyAlignment="1">
      <alignment wrapText="1"/>
    </xf>
    <xf numFmtId="0" fontId="6" fillId="8" borderId="5" xfId="0" applyNumberFormat="1" applyFont="1" applyFill="1" applyBorder="1" applyAlignment="1">
      <alignment wrapText="1"/>
    </xf>
    <xf numFmtId="166" fontId="6" fillId="8" borderId="5" xfId="0" applyNumberFormat="1" applyFont="1" applyFill="1" applyBorder="1" applyAlignment="1">
      <alignment wrapText="1"/>
    </xf>
    <xf numFmtId="0" fontId="6" fillId="10" borderId="23" xfId="0" applyFont="1" applyFill="1" applyBorder="1" applyAlignment="1">
      <alignment wrapText="1"/>
    </xf>
    <xf numFmtId="164" fontId="12" fillId="8" borderId="0" xfId="0" applyNumberFormat="1" applyFont="1" applyFill="1" applyBorder="1" applyAlignment="1">
      <alignment horizontal="center" vertical="center" wrapText="1"/>
    </xf>
    <xf numFmtId="0" fontId="17" fillId="8" borderId="0" xfId="0" applyFont="1" applyFill="1" applyBorder="1" applyAlignment="1">
      <alignment horizontal="center" wrapText="1"/>
    </xf>
    <xf numFmtId="164" fontId="7" fillId="8" borderId="0" xfId="0" applyNumberFormat="1" applyFont="1" applyFill="1" applyBorder="1" applyAlignment="1">
      <alignment horizontal="center" wrapText="1"/>
    </xf>
    <xf numFmtId="164" fontId="4" fillId="8" borderId="0" xfId="0" applyNumberFormat="1" applyFont="1" applyFill="1" applyBorder="1" applyAlignment="1">
      <alignment horizontal="center" wrapText="1"/>
    </xf>
    <xf numFmtId="0" fontId="17" fillId="10" borderId="46" xfId="0" applyFont="1" applyFill="1" applyBorder="1" applyAlignment="1">
      <alignment horizontal="center" wrapText="1"/>
    </xf>
    <xf numFmtId="9" fontId="24" fillId="0" borderId="71" xfId="3" applyFont="1" applyBorder="1"/>
    <xf numFmtId="0" fontId="24" fillId="16" borderId="19" xfId="0" applyFont="1" applyFill="1" applyBorder="1"/>
    <xf numFmtId="0" fontId="24" fillId="16" borderId="11" xfId="0" applyFont="1" applyFill="1" applyBorder="1"/>
    <xf numFmtId="0" fontId="20" fillId="8" borderId="3" xfId="0" applyFont="1" applyFill="1" applyBorder="1"/>
    <xf numFmtId="0" fontId="20" fillId="8" borderId="0" xfId="0" applyFont="1" applyFill="1" applyBorder="1"/>
    <xf numFmtId="0" fontId="20" fillId="8" borderId="2" xfId="0" applyFont="1" applyFill="1" applyBorder="1"/>
    <xf numFmtId="0" fontId="11" fillId="2" borderId="52"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11" fillId="2" borderId="51" xfId="0" applyFont="1" applyFill="1" applyBorder="1" applyAlignment="1">
      <alignment horizontal="center" vertical="center" wrapText="1"/>
    </xf>
    <xf numFmtId="164" fontId="9" fillId="8" borderId="6" xfId="0" applyNumberFormat="1" applyFont="1" applyFill="1" applyBorder="1" applyAlignment="1">
      <alignment wrapText="1"/>
    </xf>
    <xf numFmtId="164" fontId="9" fillId="8" borderId="5" xfId="0" applyNumberFormat="1" applyFont="1" applyFill="1" applyBorder="1" applyAlignment="1">
      <alignment wrapText="1"/>
    </xf>
    <xf numFmtId="0" fontId="6" fillId="15" borderId="6" xfId="0" applyFont="1" applyFill="1" applyBorder="1" applyAlignment="1">
      <alignment wrapText="1"/>
    </xf>
    <xf numFmtId="0" fontId="6" fillId="10" borderId="39" xfId="0" applyFont="1" applyFill="1" applyBorder="1" applyAlignment="1">
      <alignment wrapText="1"/>
    </xf>
    <xf numFmtId="164" fontId="9" fillId="8" borderId="20" xfId="0" applyNumberFormat="1" applyFont="1" applyFill="1" applyBorder="1" applyAlignment="1">
      <alignment wrapText="1"/>
    </xf>
    <xf numFmtId="164" fontId="9" fillId="8" borderId="21" xfId="0" applyNumberFormat="1" applyFont="1" applyFill="1" applyBorder="1" applyAlignment="1">
      <alignment wrapText="1"/>
    </xf>
    <xf numFmtId="0" fontId="6" fillId="9" borderId="23" xfId="0" applyFont="1" applyFill="1" applyBorder="1" applyAlignment="1">
      <alignment wrapText="1"/>
    </xf>
    <xf numFmtId="164" fontId="9" fillId="9" borderId="23" xfId="0" applyNumberFormat="1" applyFont="1" applyFill="1" applyBorder="1" applyAlignment="1">
      <alignment wrapText="1"/>
    </xf>
    <xf numFmtId="43" fontId="9" fillId="9" borderId="63" xfId="0" applyNumberFormat="1" applyFont="1" applyFill="1" applyBorder="1" applyAlignment="1">
      <alignment wrapText="1"/>
    </xf>
    <xf numFmtId="0" fontId="1" fillId="10" borderId="47" xfId="0" applyFont="1" applyFill="1" applyBorder="1" applyAlignment="1">
      <alignment wrapText="1"/>
    </xf>
    <xf numFmtId="164" fontId="9" fillId="13" borderId="48" xfId="0" applyNumberFormat="1" applyFont="1" applyFill="1" applyBorder="1" applyAlignment="1">
      <alignment wrapText="1"/>
    </xf>
    <xf numFmtId="43" fontId="9" fillId="13" borderId="49" xfId="0" applyNumberFormat="1" applyFont="1" applyFill="1" applyBorder="1" applyAlignment="1">
      <alignment wrapText="1"/>
    </xf>
    <xf numFmtId="0" fontId="1" fillId="15" borderId="29" xfId="0" applyFont="1" applyFill="1" applyBorder="1" applyAlignment="1">
      <alignment wrapText="1"/>
    </xf>
    <xf numFmtId="0" fontId="6" fillId="15" borderId="32" xfId="0" applyFont="1" applyFill="1" applyBorder="1" applyAlignment="1">
      <alignment wrapText="1"/>
    </xf>
    <xf numFmtId="0" fontId="1" fillId="15" borderId="27" xfId="0" applyFont="1" applyFill="1" applyBorder="1" applyAlignment="1">
      <alignment wrapText="1"/>
    </xf>
    <xf numFmtId="0" fontId="6" fillId="15" borderId="25" xfId="0" applyFont="1" applyFill="1" applyBorder="1" applyAlignment="1">
      <alignment wrapText="1"/>
    </xf>
    <xf numFmtId="0" fontId="6" fillId="15" borderId="28" xfId="0" applyFont="1" applyFill="1" applyBorder="1" applyAlignment="1">
      <alignment wrapText="1"/>
    </xf>
    <xf numFmtId="0" fontId="24" fillId="0" borderId="0" xfId="0" applyFont="1" applyBorder="1"/>
    <xf numFmtId="0" fontId="24" fillId="12" borderId="0" xfId="0" applyFont="1" applyFill="1" applyBorder="1"/>
    <xf numFmtId="0" fontId="24" fillId="0" borderId="0" xfId="0" applyFont="1" applyBorder="1" applyAlignment="1">
      <alignment horizontal="left" wrapText="1"/>
    </xf>
    <xf numFmtId="0" fontId="24" fillId="12" borderId="18" xfId="0" applyFont="1" applyFill="1" applyBorder="1"/>
    <xf numFmtId="0" fontId="24" fillId="0" borderId="18" xfId="0" applyFont="1" applyBorder="1" applyAlignment="1">
      <alignment horizontal="left" wrapText="1"/>
    </xf>
    <xf numFmtId="0" fontId="16" fillId="0" borderId="35" xfId="0" applyFont="1" applyBorder="1" applyAlignment="1">
      <alignment horizontal="center"/>
    </xf>
    <xf numFmtId="0" fontId="6" fillId="16" borderId="5" xfId="0" applyNumberFormat="1" applyFont="1" applyFill="1" applyBorder="1" applyAlignment="1">
      <alignment horizontal="left" wrapText="1"/>
    </xf>
    <xf numFmtId="0" fontId="6" fillId="8" borderId="0" xfId="0" applyFont="1" applyFill="1" applyBorder="1" applyAlignment="1">
      <alignment horizontal="left" wrapText="1"/>
    </xf>
    <xf numFmtId="0" fontId="6" fillId="0" borderId="6" xfId="0" applyFont="1" applyBorder="1" applyAlignment="1">
      <alignment horizontal="left" wrapText="1"/>
    </xf>
    <xf numFmtId="0" fontId="6" fillId="0" borderId="5" xfId="0" applyFont="1" applyBorder="1" applyAlignment="1">
      <alignment horizontal="left" wrapText="1"/>
    </xf>
    <xf numFmtId="0" fontId="1" fillId="7" borderId="6" xfId="0" applyFont="1" applyFill="1" applyBorder="1" applyAlignment="1">
      <alignment horizontal="left" wrapText="1"/>
    </xf>
    <xf numFmtId="0" fontId="6" fillId="16" borderId="6" xfId="0" applyFont="1" applyFill="1" applyBorder="1" applyAlignment="1">
      <alignment horizontal="left" wrapText="1"/>
    </xf>
    <xf numFmtId="0" fontId="1" fillId="7" borderId="25" xfId="0" applyFont="1" applyFill="1" applyBorder="1" applyAlignment="1">
      <alignment horizontal="left" wrapText="1"/>
    </xf>
    <xf numFmtId="0" fontId="6" fillId="8" borderId="0" xfId="0" applyNumberFormat="1" applyFont="1" applyFill="1" applyBorder="1" applyAlignment="1">
      <alignment horizontal="left" wrapText="1"/>
    </xf>
    <xf numFmtId="0" fontId="1" fillId="15" borderId="6" xfId="0" applyNumberFormat="1" applyFont="1" applyFill="1" applyBorder="1" applyAlignment="1">
      <alignment horizontal="left" wrapText="1"/>
    </xf>
    <xf numFmtId="0" fontId="1" fillId="15" borderId="5" xfId="0" applyNumberFormat="1" applyFont="1" applyFill="1" applyBorder="1" applyAlignment="1">
      <alignment horizontal="left" wrapText="1"/>
    </xf>
    <xf numFmtId="0" fontId="6" fillId="0" borderId="5" xfId="0" applyNumberFormat="1" applyFont="1" applyBorder="1" applyAlignment="1">
      <alignment horizontal="left" wrapText="1"/>
    </xf>
    <xf numFmtId="0" fontId="11" fillId="7" borderId="6" xfId="0" applyNumberFormat="1" applyFont="1" applyFill="1" applyBorder="1" applyAlignment="1">
      <alignment horizontal="left" wrapText="1"/>
    </xf>
    <xf numFmtId="0" fontId="1" fillId="7" borderId="6" xfId="0" applyNumberFormat="1" applyFont="1" applyFill="1" applyBorder="1" applyAlignment="1">
      <alignment horizontal="left" wrapText="1"/>
    </xf>
    <xf numFmtId="0" fontId="1" fillId="7" borderId="25" xfId="0" applyNumberFormat="1" applyFont="1" applyFill="1" applyBorder="1" applyAlignment="1">
      <alignment horizontal="left" wrapText="1"/>
    </xf>
    <xf numFmtId="0" fontId="6" fillId="8" borderId="0" xfId="0" applyNumberFormat="1" applyFont="1" applyFill="1" applyBorder="1" applyAlignment="1">
      <alignment horizontal="right" wrapText="1"/>
    </xf>
    <xf numFmtId="0" fontId="17" fillId="7" borderId="6" xfId="0" applyNumberFormat="1" applyFont="1" applyFill="1" applyBorder="1" applyAlignment="1">
      <alignment horizontal="right" wrapText="1"/>
    </xf>
    <xf numFmtId="0" fontId="17" fillId="16" borderId="6" xfId="0" applyNumberFormat="1" applyFont="1" applyFill="1" applyBorder="1" applyAlignment="1">
      <alignment horizontal="right" wrapText="1"/>
    </xf>
    <xf numFmtId="0" fontId="1" fillId="15" borderId="6" xfId="0" applyNumberFormat="1" applyFont="1" applyFill="1" applyBorder="1" applyAlignment="1">
      <alignment horizontal="right" wrapText="1"/>
    </xf>
    <xf numFmtId="0" fontId="1" fillId="15" borderId="5" xfId="0" applyNumberFormat="1" applyFont="1" applyFill="1" applyBorder="1" applyAlignment="1">
      <alignment horizontal="right" wrapText="1"/>
    </xf>
    <xf numFmtId="0" fontId="6" fillId="0" borderId="5" xfId="0" applyNumberFormat="1" applyFont="1" applyBorder="1" applyAlignment="1">
      <alignment horizontal="right" wrapText="1"/>
    </xf>
    <xf numFmtId="166" fontId="6" fillId="8" borderId="0" xfId="0" applyNumberFormat="1" applyFont="1" applyFill="1" applyBorder="1" applyAlignment="1">
      <alignment horizontal="right" wrapText="1"/>
    </xf>
    <xf numFmtId="166" fontId="6" fillId="15" borderId="6" xfId="0" applyNumberFormat="1" applyFont="1" applyFill="1" applyBorder="1" applyAlignment="1">
      <alignment horizontal="right" wrapText="1"/>
    </xf>
    <xf numFmtId="166" fontId="6" fillId="15" borderId="5" xfId="0" applyNumberFormat="1" applyFont="1" applyFill="1" applyBorder="1" applyAlignment="1">
      <alignment horizontal="right" wrapText="1"/>
    </xf>
    <xf numFmtId="166" fontId="6" fillId="0" borderId="5" xfId="0" applyNumberFormat="1" applyFont="1" applyBorder="1" applyAlignment="1">
      <alignment horizontal="right" wrapText="1"/>
    </xf>
    <xf numFmtId="0" fontId="1" fillId="8" borderId="0" xfId="0" applyFont="1" applyFill="1" applyBorder="1" applyAlignment="1">
      <alignment horizontal="center" vertical="center" wrapText="1"/>
    </xf>
    <xf numFmtId="0" fontId="1" fillId="8" borderId="26" xfId="0" applyFont="1" applyFill="1" applyBorder="1" applyAlignment="1">
      <alignment horizontal="center" vertical="center" wrapText="1"/>
    </xf>
    <xf numFmtId="0" fontId="1" fillId="8" borderId="23" xfId="0" applyFont="1" applyFill="1" applyBorder="1" applyAlignment="1">
      <alignment horizontal="center" vertical="center" wrapText="1"/>
    </xf>
    <xf numFmtId="0" fontId="11" fillId="7" borderId="6" xfId="0" applyFont="1" applyFill="1" applyBorder="1" applyAlignment="1">
      <alignment horizontal="left" wrapText="1"/>
    </xf>
    <xf numFmtId="0" fontId="11" fillId="7" borderId="6" xfId="0" applyNumberFormat="1" applyFont="1" applyFill="1" applyBorder="1" applyAlignment="1">
      <alignment horizontal="right" wrapText="1"/>
    </xf>
    <xf numFmtId="0" fontId="1" fillId="7" borderId="6" xfId="0" applyNumberFormat="1" applyFont="1" applyFill="1" applyBorder="1" applyAlignment="1">
      <alignment horizontal="right" wrapText="1"/>
    </xf>
    <xf numFmtId="0" fontId="11" fillId="7" borderId="33" xfId="0" applyFont="1" applyFill="1" applyBorder="1" applyAlignment="1">
      <alignment wrapText="1"/>
    </xf>
    <xf numFmtId="0" fontId="1" fillId="19" borderId="48" xfId="0" applyNumberFormat="1" applyFont="1" applyFill="1" applyBorder="1" applyAlignment="1">
      <alignment horizontal="center" vertical="center" wrapText="1"/>
    </xf>
    <xf numFmtId="0" fontId="11" fillId="19" borderId="48" xfId="0" applyNumberFormat="1" applyFont="1" applyFill="1" applyBorder="1" applyAlignment="1">
      <alignment horizontal="center" vertical="center" wrapText="1"/>
    </xf>
    <xf numFmtId="166" fontId="12" fillId="19" borderId="49" xfId="0" applyNumberFormat="1" applyFont="1" applyFill="1" applyBorder="1" applyAlignment="1">
      <alignment horizontal="center" vertical="center" wrapText="1"/>
    </xf>
    <xf numFmtId="0" fontId="1" fillId="7" borderId="50" xfId="0" applyFont="1" applyFill="1" applyBorder="1" applyAlignment="1">
      <alignment horizontal="left" wrapText="1"/>
    </xf>
    <xf numFmtId="0" fontId="17" fillId="7" borderId="50" xfId="0" applyNumberFormat="1" applyFont="1" applyFill="1" applyBorder="1" applyAlignment="1">
      <alignment horizontal="right" wrapText="1"/>
    </xf>
    <xf numFmtId="6" fontId="9" fillId="8" borderId="0" xfId="9" applyNumberFormat="1" applyFont="1" applyFill="1" applyBorder="1" applyAlignment="1">
      <alignment wrapText="1"/>
    </xf>
    <xf numFmtId="0" fontId="13" fillId="9" borderId="32" xfId="9" applyFont="1" applyFill="1" applyBorder="1" applyAlignment="1">
      <alignment horizontal="center" vertical="center"/>
    </xf>
    <xf numFmtId="0" fontId="36" fillId="8" borderId="0" xfId="9" applyFont="1" applyFill="1" applyBorder="1" applyAlignment="1">
      <alignment horizontal="center" vertical="center"/>
    </xf>
    <xf numFmtId="0" fontId="10" fillId="8" borderId="0" xfId="9" applyFont="1" applyFill="1" applyBorder="1" applyAlignment="1">
      <alignment wrapText="1"/>
    </xf>
    <xf numFmtId="0" fontId="13" fillId="8" borderId="0" xfId="9" applyFont="1" applyFill="1" applyBorder="1" applyAlignment="1">
      <alignment horizontal="center" vertical="center"/>
    </xf>
    <xf numFmtId="165" fontId="24" fillId="14" borderId="5" xfId="10" applyNumberFormat="1" applyFont="1" applyFill="1" applyBorder="1"/>
    <xf numFmtId="0" fontId="11" fillId="8" borderId="20" xfId="0" applyFont="1" applyFill="1" applyBorder="1" applyAlignment="1">
      <alignment horizontal="left" wrapText="1"/>
    </xf>
    <xf numFmtId="0" fontId="30" fillId="17" borderId="58" xfId="12" applyFont="1" applyFill="1" applyBorder="1" applyAlignment="1"/>
    <xf numFmtId="0" fontId="30" fillId="17" borderId="59" xfId="12" applyFont="1" applyFill="1" applyBorder="1" applyAlignment="1"/>
    <xf numFmtId="0" fontId="30" fillId="17" borderId="26" xfId="12" applyFont="1" applyFill="1" applyBorder="1" applyAlignment="1"/>
    <xf numFmtId="0" fontId="24" fillId="17" borderId="63" xfId="12" applyFont="1" applyFill="1" applyBorder="1"/>
    <xf numFmtId="0" fontId="24" fillId="16" borderId="5" xfId="12" applyFont="1" applyFill="1" applyBorder="1"/>
    <xf numFmtId="0" fontId="24" fillId="2" borderId="5" xfId="12" applyFont="1" applyFill="1" applyBorder="1"/>
    <xf numFmtId="0" fontId="17" fillId="17" borderId="5" xfId="12" applyFont="1" applyFill="1" applyBorder="1" applyAlignment="1">
      <alignment horizontal="center" vertical="center"/>
    </xf>
    <xf numFmtId="166" fontId="24" fillId="16" borderId="5" xfId="12" applyNumberFormat="1" applyFont="1" applyFill="1" applyBorder="1"/>
    <xf numFmtId="44" fontId="9" fillId="16" borderId="32" xfId="10" applyFont="1" applyFill="1" applyBorder="1" applyAlignment="1">
      <alignment vertical="top" wrapText="1"/>
    </xf>
    <xf numFmtId="0" fontId="10" fillId="20" borderId="31" xfId="9" applyFont="1" applyFill="1" applyBorder="1" applyAlignment="1">
      <alignment horizontal="left" vertical="top"/>
    </xf>
    <xf numFmtId="3" fontId="10" fillId="20" borderId="6" xfId="9" applyNumberFormat="1" applyFont="1" applyFill="1" applyBorder="1" applyAlignment="1">
      <alignment horizontal="left" vertical="center" wrapText="1"/>
    </xf>
    <xf numFmtId="0" fontId="10" fillId="20" borderId="6" xfId="9" applyFont="1" applyFill="1" applyBorder="1" applyAlignment="1">
      <alignment horizontal="left" vertical="top" wrapText="1"/>
    </xf>
    <xf numFmtId="44" fontId="9" fillId="20" borderId="5" xfId="10" applyFont="1" applyFill="1" applyBorder="1" applyAlignment="1">
      <alignment vertical="top" wrapText="1"/>
    </xf>
    <xf numFmtId="0" fontId="9" fillId="20" borderId="31" xfId="9" applyFont="1" applyFill="1" applyBorder="1" applyAlignment="1">
      <alignment horizontal="left" vertical="top"/>
    </xf>
    <xf numFmtId="44" fontId="10" fillId="20" borderId="5" xfId="10" applyFont="1" applyFill="1" applyBorder="1" applyAlignment="1">
      <alignment vertical="top" wrapText="1"/>
    </xf>
    <xf numFmtId="169" fontId="10" fillId="6" borderId="25" xfId="9" applyNumberFormat="1" applyFont="1" applyFill="1" applyBorder="1"/>
    <xf numFmtId="0" fontId="27" fillId="8" borderId="0" xfId="9" applyFont="1" applyFill="1" applyAlignment="1">
      <alignment vertical="center"/>
    </xf>
    <xf numFmtId="0" fontId="17" fillId="8" borderId="0" xfId="0" applyFont="1" applyFill="1" applyAlignment="1">
      <alignment horizontal="center" vertical="top" wrapText="1"/>
    </xf>
    <xf numFmtId="0" fontId="26" fillId="8" borderId="0" xfId="9" applyFont="1" applyFill="1" applyBorder="1" applyAlignment="1">
      <alignment horizontal="left" wrapText="1"/>
    </xf>
    <xf numFmtId="6" fontId="9" fillId="16" borderId="11" xfId="9" applyNumberFormat="1" applyFont="1" applyFill="1" applyBorder="1" applyAlignment="1">
      <alignment wrapText="1"/>
    </xf>
    <xf numFmtId="6" fontId="9" fillId="16" borderId="39" xfId="9" applyNumberFormat="1" applyFont="1" applyFill="1" applyBorder="1" applyAlignment="1">
      <alignment wrapText="1"/>
    </xf>
    <xf numFmtId="0" fontId="13" fillId="9" borderId="5" xfId="9" applyFont="1" applyFill="1" applyBorder="1" applyAlignment="1">
      <alignment horizontal="center" vertical="center"/>
    </xf>
    <xf numFmtId="0" fontId="9" fillId="21" borderId="5" xfId="9" applyFont="1" applyFill="1" applyBorder="1" applyAlignment="1">
      <alignment vertical="top" wrapText="1"/>
    </xf>
    <xf numFmtId="0" fontId="9" fillId="21" borderId="5" xfId="9" applyFont="1" applyFill="1" applyBorder="1" applyAlignment="1">
      <alignment vertical="top"/>
    </xf>
    <xf numFmtId="0" fontId="9" fillId="21" borderId="5" xfId="9" applyFont="1" applyFill="1" applyBorder="1"/>
    <xf numFmtId="0" fontId="6" fillId="21" borderId="5" xfId="11" applyNumberFormat="1" applyFont="1" applyFill="1" applyBorder="1" applyAlignment="1">
      <alignment vertical="top" wrapText="1"/>
    </xf>
    <xf numFmtId="44" fontId="9" fillId="21" borderId="5" xfId="10" applyFont="1" applyFill="1" applyBorder="1" applyAlignment="1">
      <alignment vertical="top" wrapText="1"/>
    </xf>
    <xf numFmtId="0" fontId="10" fillId="2" borderId="29" xfId="9" applyFont="1" applyFill="1" applyBorder="1" applyAlignment="1">
      <alignment horizontal="left" vertical="top" wrapText="1"/>
    </xf>
    <xf numFmtId="3" fontId="10" fillId="2" borderId="6" xfId="9" applyNumberFormat="1" applyFont="1" applyFill="1" applyBorder="1" applyAlignment="1">
      <alignment horizontal="left" vertical="center" wrapText="1"/>
    </xf>
    <xf numFmtId="0" fontId="10" fillId="2" borderId="6" xfId="9" applyFont="1" applyFill="1" applyBorder="1" applyAlignment="1">
      <alignment horizontal="left" vertical="top" wrapText="1"/>
    </xf>
    <xf numFmtId="0" fontId="10" fillId="2" borderId="6" xfId="9" applyFont="1" applyFill="1" applyBorder="1" applyAlignment="1">
      <alignment vertical="top" wrapText="1"/>
    </xf>
    <xf numFmtId="44" fontId="10" fillId="2" borderId="6" xfId="10" applyFont="1" applyFill="1" applyBorder="1" applyAlignment="1">
      <alignment vertical="top" wrapText="1"/>
    </xf>
    <xf numFmtId="44" fontId="10" fillId="2" borderId="6" xfId="9" applyNumberFormat="1" applyFont="1" applyFill="1" applyBorder="1" applyAlignment="1">
      <alignment vertical="top" wrapText="1"/>
    </xf>
    <xf numFmtId="0" fontId="10" fillId="2" borderId="31" xfId="9" applyFont="1" applyFill="1" applyBorder="1" applyAlignment="1">
      <alignment horizontal="left" vertical="top"/>
    </xf>
    <xf numFmtId="0" fontId="10" fillId="2" borderId="5" xfId="9" applyFont="1" applyFill="1" applyBorder="1"/>
    <xf numFmtId="44" fontId="10" fillId="2" borderId="5" xfId="10" applyFont="1" applyFill="1" applyBorder="1" applyAlignment="1">
      <alignment vertical="top" wrapText="1"/>
    </xf>
    <xf numFmtId="0" fontId="35" fillId="21" borderId="79" xfId="9" applyFont="1" applyFill="1" applyBorder="1" applyAlignment="1">
      <alignment horizontal="center" vertical="center"/>
    </xf>
    <xf numFmtId="44" fontId="9" fillId="16" borderId="30" xfId="10" applyFont="1" applyFill="1" applyBorder="1" applyAlignment="1">
      <alignment vertical="top" wrapText="1"/>
    </xf>
    <xf numFmtId="37" fontId="10" fillId="2" borderId="44" xfId="9" applyNumberFormat="1" applyFont="1" applyFill="1" applyBorder="1" applyAlignment="1">
      <alignment vertical="top" wrapText="1"/>
    </xf>
    <xf numFmtId="0" fontId="35" fillId="14" borderId="76" xfId="9" applyFont="1" applyFill="1" applyBorder="1" applyAlignment="1">
      <alignment horizontal="center" vertical="center"/>
    </xf>
    <xf numFmtId="0" fontId="9" fillId="2" borderId="5" xfId="9" applyFont="1" applyFill="1" applyBorder="1" applyAlignment="1">
      <alignment vertical="top" wrapText="1"/>
    </xf>
    <xf numFmtId="44" fontId="9" fillId="2" borderId="5" xfId="10" applyFont="1" applyFill="1" applyBorder="1" applyAlignment="1">
      <alignment vertical="top" wrapText="1"/>
    </xf>
    <xf numFmtId="0" fontId="9" fillId="2" borderId="5" xfId="9" applyFont="1" applyFill="1" applyBorder="1" applyAlignment="1">
      <alignment vertical="top"/>
    </xf>
    <xf numFmtId="0" fontId="9" fillId="2" borderId="5" xfId="9" applyFont="1" applyFill="1" applyBorder="1"/>
    <xf numFmtId="44" fontId="27" fillId="8" borderId="0" xfId="2" applyFont="1" applyFill="1"/>
    <xf numFmtId="44" fontId="27" fillId="8" borderId="0" xfId="2" applyFont="1" applyFill="1" applyBorder="1"/>
    <xf numFmtId="44" fontId="36" fillId="8" borderId="0" xfId="2" applyFont="1" applyFill="1" applyBorder="1" applyAlignment="1">
      <alignment horizontal="center" vertical="center"/>
    </xf>
    <xf numFmtId="44" fontId="13" fillId="8" borderId="0" xfId="2" applyFont="1" applyFill="1" applyBorder="1" applyAlignment="1">
      <alignment horizontal="center" vertical="center"/>
    </xf>
    <xf numFmtId="44" fontId="10" fillId="9" borderId="48" xfId="2" applyFont="1" applyFill="1" applyBorder="1" applyAlignment="1">
      <alignment horizontal="center" vertical="center" wrapText="1"/>
    </xf>
    <xf numFmtId="44" fontId="10" fillId="2" borderId="6" xfId="2" applyFont="1" applyFill="1" applyBorder="1" applyAlignment="1">
      <alignment vertical="top" wrapText="1"/>
    </xf>
    <xf numFmtId="44" fontId="10" fillId="2" borderId="19" xfId="2" applyFont="1" applyFill="1" applyBorder="1" applyAlignment="1">
      <alignment vertical="top" wrapText="1"/>
    </xf>
    <xf numFmtId="44" fontId="9" fillId="16" borderId="5" xfId="2" applyFont="1" applyFill="1" applyBorder="1" applyAlignment="1">
      <alignment vertical="top" wrapText="1"/>
    </xf>
    <xf numFmtId="44" fontId="10" fillId="20" borderId="5" xfId="2" applyFont="1" applyFill="1" applyBorder="1"/>
    <xf numFmtId="44" fontId="10" fillId="20" borderId="5" xfId="2" applyFont="1" applyFill="1" applyBorder="1" applyAlignment="1">
      <alignment vertical="top" wrapText="1"/>
    </xf>
    <xf numFmtId="44" fontId="9" fillId="20" borderId="5" xfId="2" applyFont="1" applyFill="1" applyBorder="1"/>
    <xf numFmtId="44" fontId="9" fillId="20" borderId="5" xfId="2" applyFont="1" applyFill="1" applyBorder="1" applyAlignment="1">
      <alignment vertical="top" wrapText="1"/>
    </xf>
    <xf numFmtId="44" fontId="10" fillId="6" borderId="25" xfId="2" applyFont="1" applyFill="1" applyBorder="1"/>
    <xf numFmtId="44" fontId="27" fillId="0" borderId="0" xfId="2" applyFont="1"/>
    <xf numFmtId="44" fontId="10" fillId="20" borderId="11" xfId="2" applyFont="1" applyFill="1" applyBorder="1"/>
    <xf numFmtId="44" fontId="9" fillId="16" borderId="63" xfId="10" applyFont="1" applyFill="1" applyBorder="1" applyAlignment="1">
      <alignment vertical="top" wrapText="1"/>
    </xf>
    <xf numFmtId="44" fontId="10" fillId="20" borderId="44" xfId="10" applyFont="1" applyFill="1" applyBorder="1" applyAlignment="1">
      <alignment vertical="top" wrapText="1"/>
    </xf>
    <xf numFmtId="44" fontId="9" fillId="20" borderId="11" xfId="2" applyFont="1" applyFill="1" applyBorder="1"/>
    <xf numFmtId="44" fontId="9" fillId="20" borderId="44" xfId="10" applyFont="1" applyFill="1" applyBorder="1" applyAlignment="1">
      <alignment vertical="top" wrapText="1"/>
    </xf>
    <xf numFmtId="44" fontId="10" fillId="6" borderId="39" xfId="2" applyFont="1" applyFill="1" applyBorder="1"/>
    <xf numFmtId="168" fontId="10" fillId="6" borderId="44" xfId="9" applyNumberFormat="1" applyFont="1" applyFill="1" applyBorder="1"/>
    <xf numFmtId="44" fontId="9" fillId="11" borderId="5" xfId="2" applyFont="1" applyFill="1" applyBorder="1" applyAlignment="1">
      <alignment vertical="top" wrapText="1"/>
    </xf>
    <xf numFmtId="44" fontId="9" fillId="11" borderId="5" xfId="2" applyFont="1" applyFill="1" applyBorder="1"/>
    <xf numFmtId="44" fontId="10" fillId="22" borderId="48" xfId="2" applyFont="1" applyFill="1" applyBorder="1" applyAlignment="1">
      <alignment horizontal="center" vertical="center" wrapText="1"/>
    </xf>
    <xf numFmtId="6" fontId="9" fillId="21" borderId="5" xfId="9" applyNumberFormat="1" applyFont="1" applyFill="1" applyBorder="1" applyAlignment="1">
      <alignment wrapText="1"/>
    </xf>
    <xf numFmtId="6" fontId="9" fillId="21" borderId="25" xfId="9" applyNumberFormat="1" applyFont="1" applyFill="1" applyBorder="1" applyAlignment="1">
      <alignment wrapText="1"/>
    </xf>
    <xf numFmtId="9" fontId="9" fillId="21" borderId="5" xfId="9" applyNumberFormat="1" applyFont="1" applyFill="1" applyBorder="1" applyAlignment="1">
      <alignment wrapText="1"/>
    </xf>
    <xf numFmtId="9" fontId="9" fillId="21" borderId="63" xfId="9" applyNumberFormat="1" applyFont="1" applyFill="1" applyBorder="1" applyAlignment="1">
      <alignment wrapText="1"/>
    </xf>
    <xf numFmtId="0" fontId="27" fillId="21" borderId="5" xfId="9" applyFont="1" applyFill="1" applyBorder="1"/>
    <xf numFmtId="0" fontId="27" fillId="21" borderId="32" xfId="9" applyFont="1" applyFill="1" applyBorder="1"/>
    <xf numFmtId="0" fontId="27" fillId="21" borderId="25" xfId="9" applyFont="1" applyFill="1" applyBorder="1"/>
    <xf numFmtId="0" fontId="27" fillId="21" borderId="28" xfId="9" applyFont="1" applyFill="1" applyBorder="1"/>
    <xf numFmtId="0" fontId="22" fillId="9" borderId="14" xfId="0" applyFont="1" applyFill="1" applyBorder="1" applyAlignment="1">
      <alignment vertical="center" wrapText="1"/>
    </xf>
    <xf numFmtId="0" fontId="30" fillId="17" borderId="31" xfId="12" applyFont="1" applyFill="1" applyBorder="1" applyAlignment="1">
      <alignment horizontal="center" vertical="center"/>
    </xf>
    <xf numFmtId="0" fontId="24" fillId="17" borderId="32" xfId="12" applyFont="1" applyFill="1" applyBorder="1"/>
    <xf numFmtId="0" fontId="24" fillId="16" borderId="31" xfId="12" applyFont="1" applyFill="1" applyBorder="1"/>
    <xf numFmtId="0" fontId="30" fillId="2" borderId="31" xfId="12" applyFont="1" applyFill="1" applyBorder="1"/>
    <xf numFmtId="0" fontId="24" fillId="2" borderId="32" xfId="12" applyFont="1" applyFill="1" applyBorder="1"/>
    <xf numFmtId="0" fontId="1" fillId="16" borderId="5" xfId="0" applyFont="1" applyFill="1" applyBorder="1" applyAlignment="1">
      <alignment wrapText="1"/>
    </xf>
    <xf numFmtId="0" fontId="6" fillId="7" borderId="19" xfId="0" applyFont="1" applyFill="1" applyBorder="1" applyAlignment="1">
      <alignment wrapText="1"/>
    </xf>
    <xf numFmtId="0" fontId="34" fillId="22" borderId="5" xfId="9" applyFont="1" applyFill="1" applyBorder="1" applyAlignment="1">
      <alignment horizontal="left"/>
    </xf>
    <xf numFmtId="0" fontId="34" fillId="22" borderId="5" xfId="9" applyFont="1" applyFill="1" applyBorder="1"/>
    <xf numFmtId="44" fontId="34" fillId="22" borderId="5" xfId="2" applyFont="1" applyFill="1" applyBorder="1"/>
    <xf numFmtId="0" fontId="26" fillId="8" borderId="0" xfId="9" applyFont="1" applyFill="1"/>
    <xf numFmtId="0" fontId="26" fillId="5" borderId="0" xfId="9" applyFont="1" applyFill="1" applyAlignment="1">
      <alignment horizontal="left"/>
    </xf>
    <xf numFmtId="0" fontId="26" fillId="5" borderId="0" xfId="9" applyFont="1" applyFill="1"/>
    <xf numFmtId="44" fontId="26" fillId="5" borderId="0" xfId="2" applyFont="1" applyFill="1"/>
    <xf numFmtId="0" fontId="26" fillId="0" borderId="0" xfId="9" applyFont="1"/>
    <xf numFmtId="0" fontId="26" fillId="8" borderId="0" xfId="9" applyFont="1" applyFill="1" applyAlignment="1">
      <alignment horizontal="left"/>
    </xf>
    <xf numFmtId="167" fontId="26" fillId="8" borderId="0" xfId="9" applyNumberFormat="1" applyFont="1" applyFill="1"/>
    <xf numFmtId="44" fontId="26" fillId="8" borderId="0" xfId="2" applyFont="1" applyFill="1"/>
    <xf numFmtId="0" fontId="10" fillId="6" borderId="23" xfId="9" applyFont="1" applyFill="1" applyBorder="1"/>
    <xf numFmtId="167" fontId="26" fillId="5" borderId="5" xfId="9" applyNumberFormat="1" applyFont="1" applyFill="1" applyBorder="1"/>
    <xf numFmtId="0" fontId="10" fillId="6" borderId="23" xfId="9" applyNumberFormat="1" applyFont="1" applyFill="1" applyBorder="1"/>
    <xf numFmtId="0" fontId="26" fillId="8" borderId="0" xfId="9" applyFont="1" applyFill="1" applyAlignment="1">
      <alignment horizontal="left" vertical="center"/>
    </xf>
    <xf numFmtId="0" fontId="24" fillId="8" borderId="0" xfId="12" applyFont="1" applyFill="1" applyAlignment="1">
      <alignment horizontal="center" vertical="top"/>
    </xf>
    <xf numFmtId="0" fontId="24" fillId="16" borderId="63" xfId="12" applyFont="1" applyFill="1" applyBorder="1" applyAlignment="1">
      <alignment horizontal="left" wrapText="1"/>
    </xf>
    <xf numFmtId="0" fontId="0" fillId="24" borderId="0" xfId="0" applyFill="1" applyBorder="1"/>
    <xf numFmtId="0" fontId="30" fillId="16" borderId="68" xfId="12" applyFont="1" applyFill="1" applyBorder="1" applyAlignment="1"/>
    <xf numFmtId="0" fontId="30" fillId="16" borderId="69" xfId="12" applyFont="1" applyFill="1" applyBorder="1" applyAlignment="1"/>
    <xf numFmtId="0" fontId="30" fillId="16" borderId="67" xfId="12" applyFont="1" applyFill="1" applyBorder="1" applyAlignment="1">
      <alignment horizontal="center"/>
    </xf>
    <xf numFmtId="44" fontId="24" fillId="16" borderId="5" xfId="0" applyNumberFormat="1" applyFont="1" applyFill="1" applyBorder="1" applyAlignment="1">
      <alignment wrapText="1"/>
    </xf>
    <xf numFmtId="44" fontId="11" fillId="0" borderId="21" xfId="0" applyNumberFormat="1" applyFont="1" applyBorder="1" applyAlignment="1">
      <alignment horizontal="left" wrapText="1"/>
    </xf>
    <xf numFmtId="9" fontId="0" fillId="0" borderId="5" xfId="0" applyNumberFormat="1" applyBorder="1"/>
    <xf numFmtId="0" fontId="6" fillId="8" borderId="33" xfId="0" applyFont="1" applyFill="1" applyBorder="1" applyAlignment="1">
      <alignment wrapText="1"/>
    </xf>
    <xf numFmtId="0" fontId="6" fillId="8" borderId="23" xfId="0" applyFont="1" applyFill="1" applyBorder="1" applyAlignment="1">
      <alignment wrapText="1"/>
    </xf>
    <xf numFmtId="0" fontId="0" fillId="0" borderId="23" xfId="0" applyBorder="1"/>
    <xf numFmtId="9" fontId="0" fillId="0" borderId="23" xfId="0" applyNumberFormat="1" applyBorder="1"/>
    <xf numFmtId="0" fontId="0" fillId="0" borderId="63" xfId="0" applyBorder="1"/>
    <xf numFmtId="164" fontId="11" fillId="8" borderId="20" xfId="0" applyNumberFormat="1" applyFont="1" applyFill="1" applyBorder="1" applyAlignment="1">
      <alignment horizontal="left" wrapText="1"/>
    </xf>
    <xf numFmtId="164" fontId="11" fillId="0" borderId="21" xfId="0" applyNumberFormat="1" applyFont="1" applyBorder="1" applyAlignment="1">
      <alignment horizontal="left" wrapText="1"/>
    </xf>
    <xf numFmtId="0" fontId="11" fillId="8" borderId="6" xfId="0" applyFont="1" applyFill="1" applyBorder="1" applyAlignment="1">
      <alignment horizontal="center" vertical="center"/>
    </xf>
    <xf numFmtId="0" fontId="1" fillId="8" borderId="29" xfId="0" applyFont="1" applyFill="1" applyBorder="1" applyAlignment="1">
      <alignment wrapText="1"/>
    </xf>
    <xf numFmtId="0" fontId="1" fillId="8" borderId="6" xfId="0" applyFont="1" applyFill="1" applyBorder="1" applyAlignment="1">
      <alignment wrapText="1"/>
    </xf>
    <xf numFmtId="0" fontId="24" fillId="8" borderId="6" xfId="0" applyFont="1" applyFill="1" applyBorder="1" applyAlignment="1">
      <alignment wrapText="1"/>
    </xf>
    <xf numFmtId="0" fontId="0" fillId="0" borderId="6" xfId="0" applyBorder="1"/>
    <xf numFmtId="0" fontId="0" fillId="0" borderId="30" xfId="0" applyBorder="1"/>
    <xf numFmtId="9" fontId="0" fillId="0" borderId="82" xfId="0" applyNumberFormat="1" applyBorder="1"/>
    <xf numFmtId="9" fontId="0" fillId="0" borderId="6" xfId="0" applyNumberFormat="1" applyBorder="1"/>
    <xf numFmtId="0" fontId="24" fillId="17" borderId="52" xfId="0" applyFont="1" applyFill="1" applyBorder="1"/>
    <xf numFmtId="0" fontId="24" fillId="17" borderId="25" xfId="0" applyFont="1" applyFill="1" applyBorder="1"/>
    <xf numFmtId="0" fontId="24" fillId="7" borderId="29" xfId="0" applyFont="1" applyFill="1" applyBorder="1"/>
    <xf numFmtId="0" fontId="24" fillId="7" borderId="19" xfId="0" applyFont="1" applyFill="1" applyBorder="1"/>
    <xf numFmtId="0" fontId="24" fillId="7" borderId="6" xfId="0" applyFont="1" applyFill="1" applyBorder="1"/>
    <xf numFmtId="0" fontId="24" fillId="7" borderId="11" xfId="0" applyFont="1" applyFill="1" applyBorder="1"/>
    <xf numFmtId="0" fontId="24" fillId="7" borderId="34" xfId="0" applyFont="1" applyFill="1" applyBorder="1"/>
    <xf numFmtId="0" fontId="24" fillId="7" borderId="41" xfId="0" applyFont="1" applyFill="1" applyBorder="1"/>
    <xf numFmtId="0" fontId="24" fillId="7" borderId="35" xfId="0" applyFont="1" applyFill="1" applyBorder="1"/>
    <xf numFmtId="0" fontId="24" fillId="17" borderId="53" xfId="0" applyFont="1" applyFill="1" applyBorder="1"/>
    <xf numFmtId="0" fontId="0" fillId="16" borderId="3" xfId="0" applyFill="1" applyBorder="1"/>
    <xf numFmtId="0" fontId="0" fillId="16" borderId="2" xfId="0" applyFill="1" applyBorder="1"/>
    <xf numFmtId="0" fontId="0" fillId="24" borderId="3" xfId="0" applyFill="1" applyBorder="1"/>
    <xf numFmtId="0" fontId="15" fillId="24" borderId="3" xfId="0" applyFont="1" applyFill="1" applyBorder="1"/>
    <xf numFmtId="164" fontId="17" fillId="7" borderId="30" xfId="0" applyNumberFormat="1" applyFont="1" applyFill="1" applyBorder="1" applyAlignment="1">
      <alignment horizontal="center" wrapText="1"/>
    </xf>
    <xf numFmtId="164" fontId="6" fillId="16" borderId="32" xfId="0" applyNumberFormat="1" applyFont="1" applyFill="1" applyBorder="1" applyAlignment="1">
      <alignment horizontal="center" wrapText="1"/>
    </xf>
    <xf numFmtId="164" fontId="17" fillId="17" borderId="51" xfId="0" applyNumberFormat="1" applyFont="1" applyFill="1" applyBorder="1" applyAlignment="1">
      <alignment horizontal="center" wrapText="1"/>
    </xf>
    <xf numFmtId="170" fontId="10" fillId="2" borderId="45" xfId="9" applyNumberFormat="1" applyFont="1" applyFill="1" applyBorder="1" applyAlignment="1">
      <alignment vertical="top" wrapText="1"/>
    </xf>
    <xf numFmtId="170" fontId="9" fillId="16" borderId="6" xfId="9" applyNumberFormat="1" applyFont="1" applyFill="1" applyBorder="1" applyAlignment="1">
      <alignment vertical="top" wrapText="1"/>
    </xf>
    <xf numFmtId="170" fontId="9" fillId="16" borderId="5" xfId="9" applyNumberFormat="1" applyFont="1" applyFill="1" applyBorder="1" applyAlignment="1">
      <alignment vertical="top" wrapText="1"/>
    </xf>
    <xf numFmtId="170" fontId="9" fillId="16" borderId="23" xfId="9" applyNumberFormat="1" applyFont="1" applyFill="1" applyBorder="1" applyAlignment="1">
      <alignment vertical="top" wrapText="1"/>
    </xf>
    <xf numFmtId="170" fontId="10" fillId="20" borderId="44" xfId="9" applyNumberFormat="1" applyFont="1" applyFill="1" applyBorder="1" applyAlignment="1">
      <alignment vertical="top" wrapText="1"/>
    </xf>
    <xf numFmtId="170" fontId="9" fillId="20" borderId="44" xfId="9" applyNumberFormat="1" applyFont="1" applyFill="1" applyBorder="1" applyAlignment="1">
      <alignment vertical="top" wrapText="1"/>
    </xf>
    <xf numFmtId="170" fontId="10" fillId="6" borderId="74" xfId="9" applyNumberFormat="1" applyFont="1" applyFill="1" applyBorder="1"/>
    <xf numFmtId="170" fontId="26" fillId="5" borderId="5" xfId="9" applyNumberFormat="1" applyFont="1" applyFill="1" applyBorder="1"/>
    <xf numFmtId="170" fontId="26" fillId="8" borderId="0" xfId="9" applyNumberFormat="1" applyFont="1" applyFill="1"/>
    <xf numFmtId="170" fontId="34" fillId="22" borderId="5" xfId="9" applyNumberFormat="1" applyFont="1" applyFill="1" applyBorder="1"/>
    <xf numFmtId="1" fontId="34" fillId="22" borderId="5" xfId="9" applyNumberFormat="1" applyFont="1" applyFill="1" applyBorder="1"/>
    <xf numFmtId="164" fontId="31" fillId="17" borderId="39" xfId="10" applyNumberFormat="1" applyFont="1" applyFill="1" applyBorder="1" applyAlignment="1">
      <alignment horizontal="right"/>
    </xf>
    <xf numFmtId="164" fontId="31" fillId="17" borderId="25" xfId="10" applyNumberFormat="1" applyFont="1" applyFill="1" applyBorder="1" applyAlignment="1">
      <alignment horizontal="right"/>
    </xf>
    <xf numFmtId="164" fontId="26" fillId="17" borderId="39" xfId="10" applyNumberFormat="1" applyFont="1" applyFill="1" applyBorder="1" applyAlignment="1">
      <alignment horizontal="right"/>
    </xf>
    <xf numFmtId="164" fontId="31" fillId="17" borderId="23" xfId="10" applyNumberFormat="1" applyFont="1" applyFill="1" applyBorder="1" applyAlignment="1">
      <alignment horizontal="right"/>
    </xf>
    <xf numFmtId="164" fontId="24" fillId="2" borderId="5" xfId="12" applyNumberFormat="1" applyFont="1" applyFill="1" applyBorder="1"/>
    <xf numFmtId="164" fontId="30" fillId="16" borderId="5" xfId="10" applyNumberFormat="1" applyFont="1" applyFill="1" applyBorder="1" applyAlignment="1"/>
    <xf numFmtId="164" fontId="31" fillId="15" borderId="48" xfId="10" applyNumberFormat="1" applyFont="1" applyFill="1" applyBorder="1" applyAlignment="1"/>
    <xf numFmtId="164" fontId="7" fillId="16" borderId="32" xfId="0" applyNumberFormat="1" applyFont="1" applyFill="1" applyBorder="1" applyAlignment="1">
      <alignment horizontal="right" wrapText="1"/>
    </xf>
    <xf numFmtId="164" fontId="4" fillId="7" borderId="32" xfId="0" applyNumberFormat="1" applyFont="1" applyFill="1" applyBorder="1" applyAlignment="1">
      <alignment horizontal="right" wrapText="1"/>
    </xf>
    <xf numFmtId="164" fontId="12" fillId="7" borderId="32" xfId="0" applyNumberFormat="1" applyFont="1" applyFill="1" applyBorder="1" applyAlignment="1">
      <alignment horizontal="right" wrapText="1"/>
    </xf>
    <xf numFmtId="164" fontId="4" fillId="7" borderId="28" xfId="0" applyNumberFormat="1" applyFont="1" applyFill="1" applyBorder="1" applyAlignment="1">
      <alignment horizontal="right" wrapText="1"/>
    </xf>
    <xf numFmtId="164" fontId="24" fillId="7" borderId="36" xfId="0" applyNumberFormat="1" applyFont="1" applyFill="1" applyBorder="1"/>
    <xf numFmtId="164" fontId="24" fillId="16" borderId="32" xfId="0" applyNumberFormat="1" applyFont="1" applyFill="1" applyBorder="1"/>
    <xf numFmtId="164" fontId="24" fillId="16" borderId="30" xfId="0" applyNumberFormat="1" applyFont="1" applyFill="1" applyBorder="1"/>
    <xf numFmtId="164" fontId="24" fillId="7" borderId="30" xfId="0" applyNumberFormat="1" applyFont="1" applyFill="1" applyBorder="1"/>
    <xf numFmtId="164" fontId="24" fillId="17" borderId="28" xfId="0" applyNumberFormat="1" applyFont="1" applyFill="1" applyBorder="1"/>
    <xf numFmtId="164" fontId="23" fillId="16" borderId="5" xfId="10" applyNumberFormat="1" applyFont="1" applyFill="1" applyBorder="1" applyAlignment="1">
      <alignment horizontal="right" vertical="center"/>
    </xf>
    <xf numFmtId="164" fontId="23" fillId="16" borderId="11" xfId="10" applyNumberFormat="1" applyFont="1" applyFill="1" applyBorder="1" applyAlignment="1">
      <alignment horizontal="right" vertical="center"/>
    </xf>
    <xf numFmtId="164" fontId="23" fillId="16" borderId="11" xfId="10" applyNumberFormat="1" applyFont="1" applyFill="1" applyBorder="1" applyAlignment="1">
      <alignment horizontal="right"/>
    </xf>
    <xf numFmtId="164" fontId="23" fillId="16" borderId="61" xfId="10" applyNumberFormat="1" applyFont="1" applyFill="1" applyBorder="1" applyAlignment="1">
      <alignment horizontal="right"/>
    </xf>
    <xf numFmtId="2" fontId="29" fillId="16" borderId="5" xfId="12" applyNumberFormat="1" applyFont="1" applyFill="1" applyBorder="1" applyAlignment="1">
      <alignment horizontal="center" vertical="center"/>
    </xf>
    <xf numFmtId="2" fontId="29" fillId="16" borderId="23" xfId="12" applyNumberFormat="1" applyFont="1" applyFill="1" applyBorder="1" applyAlignment="1">
      <alignment horizontal="center" vertical="center"/>
    </xf>
    <xf numFmtId="2" fontId="30" fillId="17" borderId="25" xfId="12" applyNumberFormat="1" applyFont="1" applyFill="1" applyBorder="1" applyAlignment="1">
      <alignment horizontal="center"/>
    </xf>
    <xf numFmtId="2" fontId="24" fillId="0" borderId="0" xfId="0" applyNumberFormat="1" applyFont="1"/>
    <xf numFmtId="2" fontId="24" fillId="8" borderId="0" xfId="0" applyNumberFormat="1" applyFont="1" applyFill="1"/>
    <xf numFmtId="2" fontId="20" fillId="8" borderId="0" xfId="0" applyNumberFormat="1" applyFont="1" applyFill="1" applyBorder="1" applyAlignment="1">
      <alignment horizontal="center" vertical="center" wrapText="1"/>
    </xf>
    <xf numFmtId="2" fontId="11" fillId="2" borderId="25" xfId="0" applyNumberFormat="1" applyFont="1" applyFill="1" applyBorder="1" applyAlignment="1">
      <alignment horizontal="center" vertical="center" wrapText="1"/>
    </xf>
    <xf numFmtId="2" fontId="17" fillId="7" borderId="6" xfId="0" applyNumberFormat="1" applyFont="1" applyFill="1" applyBorder="1" applyAlignment="1">
      <alignment horizontal="center" wrapText="1"/>
    </xf>
    <xf numFmtId="2" fontId="6" fillId="16" borderId="5" xfId="0" applyNumberFormat="1" applyFont="1" applyFill="1" applyBorder="1" applyAlignment="1">
      <alignment horizontal="center" wrapText="1"/>
    </xf>
    <xf numFmtId="2" fontId="17" fillId="17" borderId="50" xfId="0" applyNumberFormat="1" applyFont="1" applyFill="1" applyBorder="1" applyAlignment="1">
      <alignment horizontal="center" wrapText="1"/>
    </xf>
    <xf numFmtId="171" fontId="4" fillId="8" borderId="0" xfId="0" applyNumberFormat="1" applyFont="1" applyFill="1" applyBorder="1" applyAlignment="1">
      <alignment wrapText="1"/>
    </xf>
    <xf numFmtId="164" fontId="17" fillId="7" borderId="30" xfId="0" applyNumberFormat="1" applyFont="1" applyFill="1" applyBorder="1" applyAlignment="1">
      <alignment horizontal="right" wrapText="1"/>
    </xf>
    <xf numFmtId="0" fontId="15" fillId="16" borderId="3" xfId="0" applyFont="1" applyFill="1" applyBorder="1" applyAlignment="1">
      <alignment horizontal="left" vertical="center"/>
    </xf>
    <xf numFmtId="0" fontId="15" fillId="16" borderId="0" xfId="0" applyFont="1" applyFill="1" applyBorder="1" applyAlignment="1">
      <alignment horizontal="left" vertical="center"/>
    </xf>
    <xf numFmtId="4" fontId="23" fillId="16" borderId="11" xfId="13" applyNumberFormat="1" applyFont="1" applyFill="1" applyBorder="1" applyAlignment="1">
      <alignment horizontal="center" vertical="center"/>
    </xf>
    <xf numFmtId="4" fontId="23" fillId="16" borderId="12" xfId="13" applyNumberFormat="1" applyFont="1" applyFill="1" applyBorder="1" applyAlignment="1">
      <alignment horizontal="center" vertical="center"/>
    </xf>
    <xf numFmtId="0" fontId="11" fillId="0" borderId="21" xfId="0" applyFont="1" applyBorder="1" applyAlignment="1">
      <alignment horizontal="left" wrapText="1"/>
    </xf>
    <xf numFmtId="0" fontId="11" fillId="8" borderId="21" xfId="0" applyFont="1" applyFill="1" applyBorder="1" applyAlignment="1">
      <alignment horizontal="left" wrapText="1"/>
    </xf>
    <xf numFmtId="164" fontId="11" fillId="8" borderId="21" xfId="0" applyNumberFormat="1" applyFont="1" applyFill="1" applyBorder="1" applyAlignment="1">
      <alignment horizontal="left" wrapText="1"/>
    </xf>
    <xf numFmtId="0" fontId="11" fillId="8" borderId="85" xfId="0" applyFont="1" applyFill="1" applyBorder="1" applyAlignment="1">
      <alignment horizontal="center" vertical="center" wrapText="1"/>
    </xf>
    <xf numFmtId="0" fontId="11" fillId="19" borderId="48" xfId="0" applyFont="1" applyFill="1" applyBorder="1" applyAlignment="1">
      <alignment horizontal="center" vertical="center" wrapText="1"/>
    </xf>
    <xf numFmtId="0" fontId="43" fillId="7" borderId="87" xfId="0" applyFont="1" applyFill="1" applyBorder="1" applyAlignment="1">
      <alignment wrapText="1"/>
    </xf>
    <xf numFmtId="0" fontId="24" fillId="8" borderId="0" xfId="12" applyFont="1" applyFill="1" applyBorder="1" applyAlignment="1"/>
    <xf numFmtId="0" fontId="24" fillId="15" borderId="5" xfId="12" applyFont="1" applyFill="1" applyBorder="1" applyAlignment="1"/>
    <xf numFmtId="0" fontId="24" fillId="16" borderId="5" xfId="12" applyFont="1" applyFill="1" applyBorder="1" applyAlignment="1"/>
    <xf numFmtId="0" fontId="24" fillId="17" borderId="5" xfId="12" applyFont="1" applyFill="1" applyBorder="1"/>
    <xf numFmtId="0" fontId="30" fillId="16" borderId="8" xfId="12" applyFont="1" applyFill="1" applyBorder="1" applyAlignment="1">
      <alignment horizontal="left"/>
    </xf>
    <xf numFmtId="0" fontId="30" fillId="16" borderId="18" xfId="12" applyFont="1" applyFill="1" applyBorder="1" applyAlignment="1">
      <alignment horizontal="left"/>
    </xf>
    <xf numFmtId="0" fontId="30" fillId="16" borderId="66" xfId="12" applyFont="1" applyFill="1" applyBorder="1" applyAlignment="1">
      <alignment horizontal="left"/>
    </xf>
    <xf numFmtId="164" fontId="31" fillId="16" borderId="48" xfId="10" applyNumberFormat="1" applyFont="1" applyFill="1" applyBorder="1" applyAlignment="1">
      <alignment horizontal="right"/>
    </xf>
    <xf numFmtId="0" fontId="30" fillId="16" borderId="45" xfId="12" applyFont="1" applyFill="1" applyBorder="1" applyAlignment="1">
      <alignment horizontal="left"/>
    </xf>
    <xf numFmtId="0" fontId="30" fillId="16" borderId="57" xfId="12" applyFont="1" applyFill="1" applyBorder="1" applyAlignment="1">
      <alignment horizontal="left"/>
    </xf>
    <xf numFmtId="0" fontId="30" fillId="16" borderId="65" xfId="12" applyFont="1" applyFill="1" applyBorder="1" applyAlignment="1">
      <alignment horizontal="left"/>
    </xf>
    <xf numFmtId="0" fontId="24" fillId="14" borderId="5" xfId="12" applyFont="1" applyFill="1" applyBorder="1" applyAlignment="1"/>
    <xf numFmtId="0" fontId="15" fillId="16" borderId="8" xfId="0" applyFont="1" applyFill="1" applyBorder="1" applyAlignment="1">
      <alignment horizontal="center" vertical="center"/>
    </xf>
    <xf numFmtId="0" fontId="15" fillId="16" borderId="18" xfId="0" applyFont="1" applyFill="1" applyBorder="1" applyAlignment="1">
      <alignment horizontal="center" vertical="center"/>
    </xf>
    <xf numFmtId="0" fontId="15" fillId="16" borderId="1" xfId="0" applyFont="1" applyFill="1" applyBorder="1" applyAlignment="1">
      <alignment horizontal="center" vertical="center"/>
    </xf>
    <xf numFmtId="0" fontId="15" fillId="16" borderId="0" xfId="0" applyFont="1" applyFill="1" applyBorder="1" applyAlignment="1">
      <alignment horizontal="left"/>
    </xf>
    <xf numFmtId="0" fontId="15" fillId="16" borderId="2" xfId="0" applyFont="1" applyFill="1" applyBorder="1" applyAlignment="1">
      <alignment horizontal="left"/>
    </xf>
    <xf numFmtId="0" fontId="15" fillId="16" borderId="3" xfId="0" applyFont="1" applyFill="1" applyBorder="1" applyAlignment="1">
      <alignment horizontal="left" vertical="center"/>
    </xf>
    <xf numFmtId="0" fontId="15" fillId="16" borderId="0" xfId="0" applyFont="1" applyFill="1" applyBorder="1" applyAlignment="1">
      <alignment horizontal="left" vertical="center"/>
    </xf>
    <xf numFmtId="0" fontId="37" fillId="16" borderId="3" xfId="0" applyFont="1" applyFill="1" applyBorder="1" applyAlignment="1">
      <alignment horizontal="left" indent="5"/>
    </xf>
    <xf numFmtId="0" fontId="37" fillId="16" borderId="0" xfId="0" applyFont="1" applyFill="1" applyBorder="1" applyAlignment="1">
      <alignment horizontal="left" indent="5"/>
    </xf>
    <xf numFmtId="0" fontId="0" fillId="16" borderId="3" xfId="0" applyFill="1" applyBorder="1" applyAlignment="1">
      <alignment horizontal="center"/>
    </xf>
    <xf numFmtId="0" fontId="0" fillId="16" borderId="0" xfId="0" applyFill="1" applyBorder="1" applyAlignment="1">
      <alignment horizontal="center"/>
    </xf>
    <xf numFmtId="0" fontId="15" fillId="16" borderId="0" xfId="0" applyFont="1" applyFill="1" applyBorder="1" applyAlignment="1">
      <alignment horizontal="left" wrapText="1"/>
    </xf>
    <xf numFmtId="0" fontId="15" fillId="16" borderId="2" xfId="0" applyFont="1" applyFill="1" applyBorder="1" applyAlignment="1">
      <alignment horizontal="left" wrapText="1"/>
    </xf>
    <xf numFmtId="0" fontId="37" fillId="16" borderId="0" xfId="0" applyFont="1" applyFill="1" applyBorder="1" applyAlignment="1">
      <alignment horizontal="left" indent="3"/>
    </xf>
    <xf numFmtId="0" fontId="37" fillId="16" borderId="2" xfId="0" applyFont="1" applyFill="1" applyBorder="1" applyAlignment="1">
      <alignment horizontal="left" indent="3"/>
    </xf>
    <xf numFmtId="0" fontId="0" fillId="8" borderId="7" xfId="0" applyFill="1" applyBorder="1" applyAlignment="1">
      <alignment horizontal="center"/>
    </xf>
    <xf numFmtId="0" fontId="0" fillId="8" borderId="24" xfId="0" applyFill="1" applyBorder="1" applyAlignment="1">
      <alignment horizontal="center"/>
    </xf>
    <xf numFmtId="0" fontId="0" fillId="8" borderId="4" xfId="0" applyFill="1" applyBorder="1" applyAlignment="1">
      <alignment horizontal="center"/>
    </xf>
    <xf numFmtId="0" fontId="20" fillId="8" borderId="3" xfId="0" applyFont="1" applyFill="1" applyBorder="1" applyAlignment="1">
      <alignment horizontal="center" vertical="center"/>
    </xf>
    <xf numFmtId="0" fontId="20" fillId="8" borderId="0" xfId="0" applyFont="1" applyFill="1" applyBorder="1" applyAlignment="1">
      <alignment horizontal="center" vertical="center"/>
    </xf>
    <xf numFmtId="0" fontId="20" fillId="8" borderId="2" xfId="0" applyFont="1" applyFill="1" applyBorder="1" applyAlignment="1">
      <alignment horizontal="center" vertical="center"/>
    </xf>
    <xf numFmtId="0" fontId="21" fillId="8" borderId="3"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2" xfId="0" applyFont="1" applyFill="1" applyBorder="1" applyAlignment="1">
      <alignment horizontal="center" vertical="center"/>
    </xf>
    <xf numFmtId="0" fontId="24" fillId="8" borderId="0" xfId="0" applyFont="1" applyFill="1" applyBorder="1" applyAlignment="1">
      <alignment horizontal="center"/>
    </xf>
    <xf numFmtId="0" fontId="24" fillId="8" borderId="2" xfId="0" applyFont="1" applyFill="1" applyBorder="1" applyAlignment="1">
      <alignment horizontal="center"/>
    </xf>
    <xf numFmtId="0" fontId="22" fillId="16" borderId="58" xfId="0" applyFont="1" applyFill="1" applyBorder="1" applyAlignment="1">
      <alignment horizontal="center" vertical="top"/>
    </xf>
    <xf numFmtId="0" fontId="22" fillId="16" borderId="59" xfId="0" applyFont="1" applyFill="1" applyBorder="1" applyAlignment="1">
      <alignment horizontal="center" vertical="top"/>
    </xf>
    <xf numFmtId="0" fontId="22" fillId="16" borderId="60" xfId="0" applyFont="1" applyFill="1" applyBorder="1" applyAlignment="1">
      <alignment horizontal="center" vertical="top"/>
    </xf>
    <xf numFmtId="0" fontId="38" fillId="16" borderId="3" xfId="0" applyFont="1" applyFill="1" applyBorder="1" applyAlignment="1">
      <alignment horizontal="left" vertical="top" indent="2"/>
    </xf>
    <xf numFmtId="0" fontId="39" fillId="16" borderId="0" xfId="0" applyFont="1" applyFill="1" applyBorder="1" applyAlignment="1">
      <alignment horizontal="left" vertical="top" indent="2"/>
    </xf>
    <xf numFmtId="0" fontId="39" fillId="16" borderId="2" xfId="0" applyFont="1" applyFill="1" applyBorder="1" applyAlignment="1">
      <alignment horizontal="left" vertical="top" indent="2"/>
    </xf>
    <xf numFmtId="0" fontId="15" fillId="16" borderId="3" xfId="0" applyFont="1" applyFill="1" applyBorder="1" applyAlignment="1">
      <alignment horizontal="left" vertical="center" wrapText="1"/>
    </xf>
    <xf numFmtId="0" fontId="15" fillId="16" borderId="0" xfId="0" applyFont="1" applyFill="1" applyBorder="1" applyAlignment="1">
      <alignment horizontal="left" vertical="center" wrapText="1"/>
    </xf>
    <xf numFmtId="0" fontId="15" fillId="16" borderId="2" xfId="0" applyFont="1" applyFill="1" applyBorder="1" applyAlignment="1">
      <alignment horizontal="left" vertical="center" wrapText="1"/>
    </xf>
    <xf numFmtId="0" fontId="41" fillId="16" borderId="3" xfId="0" applyFont="1" applyFill="1" applyBorder="1" applyAlignment="1">
      <alignment horizontal="left" vertical="center" wrapText="1"/>
    </xf>
    <xf numFmtId="0" fontId="15" fillId="16" borderId="3" xfId="0" applyFont="1" applyFill="1" applyBorder="1" applyAlignment="1">
      <alignment horizontal="left"/>
    </xf>
    <xf numFmtId="0" fontId="15" fillId="16" borderId="0" xfId="0" applyFont="1" applyFill="1" applyAlignment="1">
      <alignment horizontal="left" vertical="center" wrapText="1"/>
    </xf>
    <xf numFmtId="0" fontId="0" fillId="16" borderId="7" xfId="0" applyFill="1" applyBorder="1" applyAlignment="1">
      <alignment horizontal="center"/>
    </xf>
    <xf numFmtId="0" fontId="0" fillId="16" borderId="24" xfId="0" applyFill="1" applyBorder="1" applyAlignment="1">
      <alignment horizontal="center"/>
    </xf>
    <xf numFmtId="0" fontId="0" fillId="16" borderId="4" xfId="0" applyFill="1" applyBorder="1" applyAlignment="1">
      <alignment horizontal="center"/>
    </xf>
    <xf numFmtId="0" fontId="37" fillId="16" borderId="3" xfId="0" applyFont="1" applyFill="1" applyBorder="1" applyAlignment="1">
      <alignment horizontal="left" indent="2"/>
    </xf>
    <xf numFmtId="0" fontId="37" fillId="16" borderId="0" xfId="0" applyFont="1" applyFill="1" applyBorder="1" applyAlignment="1">
      <alignment horizontal="left" indent="2"/>
    </xf>
    <xf numFmtId="0" fontId="24" fillId="8" borderId="0" xfId="0" applyFont="1" applyFill="1" applyAlignment="1">
      <alignment horizontal="left" vertical="top" wrapText="1"/>
    </xf>
    <xf numFmtId="0" fontId="24" fillId="8" borderId="0" xfId="0" applyFont="1" applyFill="1" applyAlignment="1">
      <alignment horizontal="center" vertical="top" wrapText="1"/>
    </xf>
    <xf numFmtId="0" fontId="20" fillId="17" borderId="45" xfId="0" applyFont="1" applyFill="1" applyBorder="1" applyAlignment="1">
      <alignment horizontal="center" vertical="center" wrapText="1"/>
    </xf>
    <xf numFmtId="0" fontId="20" fillId="17" borderId="57" xfId="0" applyFont="1" applyFill="1" applyBorder="1" applyAlignment="1">
      <alignment horizontal="center" vertical="center" wrapText="1"/>
    </xf>
    <xf numFmtId="0" fontId="20" fillId="17" borderId="46" xfId="0" applyFont="1" applyFill="1" applyBorder="1" applyAlignment="1">
      <alignment horizontal="center" vertical="center" wrapText="1"/>
    </xf>
    <xf numFmtId="0" fontId="20" fillId="15" borderId="34" xfId="0" applyFont="1" applyFill="1" applyBorder="1" applyAlignment="1">
      <alignment horizontal="center" vertical="center" wrapText="1"/>
    </xf>
    <xf numFmtId="0" fontId="20" fillId="15" borderId="35" xfId="0" applyFont="1" applyFill="1" applyBorder="1" applyAlignment="1">
      <alignment horizontal="center" vertical="center" wrapText="1"/>
    </xf>
    <xf numFmtId="0" fontId="20" fillId="15" borderId="36" xfId="0" applyFont="1" applyFill="1" applyBorder="1" applyAlignment="1">
      <alignment horizontal="center" vertical="center" wrapText="1"/>
    </xf>
    <xf numFmtId="0" fontId="20" fillId="9" borderId="31" xfId="0" applyFont="1" applyFill="1" applyBorder="1" applyAlignment="1">
      <alignment horizontal="center" vertical="center"/>
    </xf>
    <xf numFmtId="0" fontId="20" fillId="9" borderId="5" xfId="0" applyFont="1" applyFill="1" applyBorder="1" applyAlignment="1">
      <alignment horizontal="center" vertical="center"/>
    </xf>
    <xf numFmtId="0" fontId="20" fillId="9" borderId="32" xfId="0" applyFont="1" applyFill="1" applyBorder="1" applyAlignment="1">
      <alignment horizontal="center" vertical="center"/>
    </xf>
    <xf numFmtId="0" fontId="20" fillId="15" borderId="34" xfId="0" applyFont="1" applyFill="1" applyBorder="1" applyAlignment="1">
      <alignment horizontal="center" vertical="center"/>
    </xf>
    <xf numFmtId="0" fontId="20" fillId="15" borderId="35" xfId="0" applyFont="1" applyFill="1" applyBorder="1" applyAlignment="1">
      <alignment horizontal="center" vertical="center"/>
    </xf>
    <xf numFmtId="0" fontId="20" fillId="15" borderId="36" xfId="0" applyFont="1" applyFill="1" applyBorder="1" applyAlignment="1">
      <alignment horizontal="center" vertical="center"/>
    </xf>
    <xf numFmtId="0" fontId="20" fillId="2" borderId="45" xfId="0" applyFont="1" applyFill="1" applyBorder="1" applyAlignment="1">
      <alignment horizontal="center" vertical="center"/>
    </xf>
    <xf numFmtId="0" fontId="20" fillId="2" borderId="57" xfId="0" applyFont="1" applyFill="1" applyBorder="1" applyAlignment="1">
      <alignment horizontal="center" vertical="center"/>
    </xf>
    <xf numFmtId="0" fontId="20" fillId="2" borderId="46" xfId="0" applyFont="1" applyFill="1" applyBorder="1" applyAlignment="1">
      <alignment horizontal="center" vertical="center"/>
    </xf>
    <xf numFmtId="0" fontId="22" fillId="9" borderId="12" xfId="0" applyFont="1" applyFill="1" applyBorder="1" applyAlignment="1">
      <alignment horizontal="center" vertical="center" wrapText="1"/>
    </xf>
    <xf numFmtId="0" fontId="20" fillId="9" borderId="15" xfId="0" applyFont="1" applyFill="1" applyBorder="1" applyAlignment="1">
      <alignment horizontal="center" vertical="center" wrapText="1"/>
    </xf>
    <xf numFmtId="0" fontId="20" fillId="9" borderId="12" xfId="0" applyFont="1" applyFill="1" applyBorder="1" applyAlignment="1">
      <alignment horizontal="center" vertical="center" wrapText="1"/>
    </xf>
    <xf numFmtId="0" fontId="35" fillId="15" borderId="45" xfId="9" applyFont="1" applyFill="1" applyBorder="1" applyAlignment="1">
      <alignment horizontal="center" vertical="center"/>
    </xf>
    <xf numFmtId="0" fontId="35" fillId="15" borderId="57" xfId="9" applyFont="1" applyFill="1" applyBorder="1" applyAlignment="1">
      <alignment horizontal="center" vertical="center"/>
    </xf>
    <xf numFmtId="0" fontId="35" fillId="15" borderId="46" xfId="9" applyFont="1" applyFill="1" applyBorder="1" applyAlignment="1">
      <alignment horizontal="center" vertical="center"/>
    </xf>
    <xf numFmtId="0" fontId="13" fillId="17" borderId="45" xfId="9" applyFont="1" applyFill="1" applyBorder="1" applyAlignment="1">
      <alignment horizontal="center" vertical="center"/>
    </xf>
    <xf numFmtId="0" fontId="13" fillId="17" borderId="57" xfId="9" applyFont="1" applyFill="1" applyBorder="1" applyAlignment="1">
      <alignment horizontal="center" vertical="center"/>
    </xf>
    <xf numFmtId="0" fontId="13" fillId="17" borderId="65" xfId="9" applyFont="1" applyFill="1" applyBorder="1" applyAlignment="1">
      <alignment horizontal="center" vertical="center"/>
    </xf>
    <xf numFmtId="0" fontId="36" fillId="15" borderId="75" xfId="9" applyFont="1" applyFill="1" applyBorder="1" applyAlignment="1">
      <alignment horizontal="center" vertical="center" wrapText="1"/>
    </xf>
    <xf numFmtId="0" fontId="36" fillId="15" borderId="57" xfId="9" applyFont="1" applyFill="1" applyBorder="1" applyAlignment="1">
      <alignment horizontal="center" vertical="center"/>
    </xf>
    <xf numFmtId="0" fontId="36" fillId="15" borderId="77" xfId="9" applyFont="1" applyFill="1" applyBorder="1" applyAlignment="1">
      <alignment horizontal="center" vertical="center"/>
    </xf>
    <xf numFmtId="0" fontId="36" fillId="15" borderId="78" xfId="9" applyFont="1" applyFill="1" applyBorder="1" applyAlignment="1">
      <alignment horizontal="center" vertical="center" wrapText="1"/>
    </xf>
    <xf numFmtId="0" fontId="27" fillId="8" borderId="18" xfId="9" applyFont="1" applyFill="1" applyBorder="1" applyAlignment="1">
      <alignment horizontal="center" vertical="top"/>
    </xf>
    <xf numFmtId="0" fontId="33" fillId="23" borderId="11" xfId="9" applyFont="1" applyFill="1" applyBorder="1" applyAlignment="1">
      <alignment horizontal="center" vertical="center"/>
    </xf>
    <xf numFmtId="0" fontId="33" fillId="23" borderId="21" xfId="9" applyFont="1" applyFill="1" applyBorder="1" applyAlignment="1">
      <alignment horizontal="center" vertical="center"/>
    </xf>
    <xf numFmtId="0" fontId="26" fillId="5" borderId="6" xfId="9" applyFont="1" applyFill="1" applyBorder="1" applyAlignment="1">
      <alignment horizontal="center" vertical="center"/>
    </xf>
    <xf numFmtId="0" fontId="10" fillId="6" borderId="16" xfId="9" applyFont="1" applyFill="1" applyBorder="1" applyAlignment="1">
      <alignment horizontal="center" vertical="center"/>
    </xf>
    <xf numFmtId="0" fontId="10" fillId="6" borderId="37" xfId="9" applyFont="1" applyFill="1" applyBorder="1" applyAlignment="1">
      <alignment horizontal="center" vertical="center"/>
    </xf>
    <xf numFmtId="0" fontId="28" fillId="15" borderId="45" xfId="9" applyFont="1" applyFill="1" applyBorder="1" applyAlignment="1">
      <alignment horizontal="center" vertical="center"/>
    </xf>
    <xf numFmtId="0" fontId="28" fillId="15" borderId="57" xfId="9" applyFont="1" applyFill="1" applyBorder="1" applyAlignment="1">
      <alignment horizontal="center" vertical="center"/>
    </xf>
    <xf numFmtId="0" fontId="28" fillId="15" borderId="46" xfId="9" applyFont="1" applyFill="1" applyBorder="1" applyAlignment="1">
      <alignment horizontal="center" vertical="center"/>
    </xf>
    <xf numFmtId="0" fontId="27" fillId="8" borderId="0" xfId="9" applyFont="1" applyFill="1" applyBorder="1" applyAlignment="1">
      <alignment horizontal="left" vertical="top" wrapText="1"/>
    </xf>
    <xf numFmtId="0" fontId="36" fillId="15" borderId="45" xfId="9" applyFont="1" applyFill="1" applyBorder="1" applyAlignment="1">
      <alignment horizontal="center" vertical="center" wrapText="1"/>
    </xf>
    <xf numFmtId="0" fontId="36" fillId="15" borderId="46" xfId="9" applyFont="1" applyFill="1" applyBorder="1" applyAlignment="1">
      <alignment horizontal="center" vertical="center" wrapText="1"/>
    </xf>
    <xf numFmtId="4" fontId="23" fillId="16" borderId="11" xfId="13" applyNumberFormat="1" applyFont="1" applyFill="1" applyBorder="1" applyAlignment="1">
      <alignment horizontal="center" vertical="center"/>
    </xf>
    <xf numFmtId="4" fontId="23" fillId="16" borderId="12" xfId="13" applyNumberFormat="1" applyFont="1" applyFill="1" applyBorder="1" applyAlignment="1">
      <alignment horizontal="center" vertical="center"/>
    </xf>
    <xf numFmtId="4" fontId="23" fillId="16" borderId="21" xfId="13" applyNumberFormat="1" applyFont="1" applyFill="1" applyBorder="1" applyAlignment="1">
      <alignment horizontal="center" vertical="center"/>
    </xf>
    <xf numFmtId="0" fontId="29" fillId="16" borderId="68" xfId="12" applyFont="1" applyFill="1" applyBorder="1" applyAlignment="1">
      <alignment horizontal="center"/>
    </xf>
    <xf numFmtId="0" fontId="29" fillId="16" borderId="69" xfId="12" applyFont="1" applyFill="1" applyBorder="1" applyAlignment="1">
      <alignment horizontal="center"/>
    </xf>
    <xf numFmtId="0" fontId="29" fillId="16" borderId="67" xfId="12" applyFont="1" applyFill="1" applyBorder="1" applyAlignment="1">
      <alignment horizontal="center"/>
    </xf>
    <xf numFmtId="0" fontId="10" fillId="11" borderId="61" xfId="12" applyFont="1" applyFill="1" applyBorder="1" applyAlignment="1">
      <alignment horizontal="left" vertical="top" wrapText="1"/>
    </xf>
    <xf numFmtId="0" fontId="34" fillId="11" borderId="59" xfId="12" applyFont="1" applyFill="1" applyBorder="1" applyAlignment="1">
      <alignment horizontal="left" vertical="top"/>
    </xf>
    <xf numFmtId="0" fontId="34" fillId="11" borderId="26" xfId="12" applyFont="1" applyFill="1" applyBorder="1" applyAlignment="1">
      <alignment horizontal="left" vertical="top"/>
    </xf>
    <xf numFmtId="0" fontId="34" fillId="11" borderId="88" xfId="12" applyFont="1" applyFill="1" applyBorder="1" applyAlignment="1">
      <alignment horizontal="left" vertical="top"/>
    </xf>
    <xf numFmtId="0" fontId="34" fillId="11" borderId="0" xfId="12" applyFont="1" applyFill="1" applyBorder="1" applyAlignment="1">
      <alignment horizontal="left" vertical="top"/>
    </xf>
    <xf numFmtId="0" fontId="34" fillId="11" borderId="22" xfId="12" applyFont="1" applyFill="1" applyBorder="1" applyAlignment="1">
      <alignment horizontal="left" vertical="top"/>
    </xf>
    <xf numFmtId="0" fontId="34" fillId="11" borderId="19" xfId="12" applyFont="1" applyFill="1" applyBorder="1" applyAlignment="1">
      <alignment horizontal="left" vertical="top"/>
    </xf>
    <xf numFmtId="0" fontId="34" fillId="11" borderId="89" xfId="12" applyFont="1" applyFill="1" applyBorder="1" applyAlignment="1">
      <alignment horizontal="left" vertical="top"/>
    </xf>
    <xf numFmtId="0" fontId="34" fillId="11" borderId="20" xfId="12" applyFont="1" applyFill="1" applyBorder="1" applyAlignment="1">
      <alignment horizontal="left" vertical="top"/>
    </xf>
    <xf numFmtId="0" fontId="22" fillId="17" borderId="45" xfId="0" applyFont="1" applyFill="1" applyBorder="1" applyAlignment="1">
      <alignment horizontal="center" vertical="center" wrapText="1"/>
    </xf>
    <xf numFmtId="0" fontId="22" fillId="17" borderId="57" xfId="0" applyFont="1" applyFill="1" applyBorder="1" applyAlignment="1">
      <alignment horizontal="center" vertical="center" wrapText="1"/>
    </xf>
    <xf numFmtId="0" fontId="1" fillId="15" borderId="45" xfId="0" applyFont="1" applyFill="1" applyBorder="1" applyAlignment="1">
      <alignment horizontal="center" vertical="center" wrapText="1"/>
    </xf>
    <xf numFmtId="0" fontId="1" fillId="15" borderId="57" xfId="0" applyFont="1" applyFill="1" applyBorder="1" applyAlignment="1">
      <alignment horizontal="center" vertical="center" wrapText="1"/>
    </xf>
    <xf numFmtId="0" fontId="24" fillId="9" borderId="10" xfId="0" applyFont="1" applyFill="1" applyBorder="1" applyAlignment="1">
      <alignment horizontal="center" vertical="center" wrapText="1"/>
    </xf>
    <xf numFmtId="0" fontId="24" fillId="9" borderId="13" xfId="0" applyFont="1" applyFill="1" applyBorder="1" applyAlignment="1">
      <alignment horizontal="center" vertical="center" wrapText="1"/>
    </xf>
    <xf numFmtId="0" fontId="24" fillId="16" borderId="63" xfId="12" applyFont="1" applyFill="1" applyBorder="1" applyAlignment="1">
      <alignment horizontal="center" wrapText="1"/>
    </xf>
    <xf numFmtId="0" fontId="24" fillId="16" borderId="62" xfId="12" applyFont="1" applyFill="1" applyBorder="1" applyAlignment="1">
      <alignment horizontal="center" wrapText="1"/>
    </xf>
    <xf numFmtId="0" fontId="24" fillId="16" borderId="30" xfId="12" applyFont="1" applyFill="1" applyBorder="1" applyAlignment="1">
      <alignment horizontal="center" wrapText="1"/>
    </xf>
    <xf numFmtId="0" fontId="29" fillId="16" borderId="11" xfId="12" applyFont="1" applyFill="1" applyBorder="1" applyAlignment="1">
      <alignment horizontal="center"/>
    </xf>
    <xf numFmtId="0" fontId="29" fillId="16" borderId="12" xfId="12" applyFont="1" applyFill="1" applyBorder="1" applyAlignment="1">
      <alignment horizontal="center"/>
    </xf>
    <xf numFmtId="0" fontId="29" fillId="16" borderId="21" xfId="12" applyFont="1" applyFill="1" applyBorder="1" applyAlignment="1">
      <alignment horizontal="center"/>
    </xf>
    <xf numFmtId="4" fontId="23" fillId="16" borderId="68" xfId="13" applyNumberFormat="1" applyFont="1" applyFill="1" applyBorder="1" applyAlignment="1">
      <alignment horizontal="center" vertical="center"/>
    </xf>
    <xf numFmtId="4" fontId="23" fillId="16" borderId="69" xfId="13" applyNumberFormat="1" applyFont="1" applyFill="1" applyBorder="1" applyAlignment="1">
      <alignment horizontal="center" vertical="center"/>
    </xf>
    <xf numFmtId="4" fontId="23" fillId="16" borderId="67" xfId="13" applyNumberFormat="1" applyFont="1" applyFill="1" applyBorder="1" applyAlignment="1">
      <alignment horizontal="center" vertical="center"/>
    </xf>
    <xf numFmtId="0" fontId="24" fillId="14" borderId="5" xfId="12" applyFont="1" applyFill="1" applyBorder="1" applyAlignment="1">
      <alignment horizontal="left"/>
    </xf>
    <xf numFmtId="0" fontId="30" fillId="17" borderId="16" xfId="12" applyFont="1" applyFill="1" applyBorder="1" applyAlignment="1">
      <alignment horizontal="left"/>
    </xf>
    <xf numFmtId="0" fontId="30" fillId="17" borderId="17" xfId="12" applyFont="1" applyFill="1" applyBorder="1" applyAlignment="1">
      <alignment horizontal="left"/>
    </xf>
    <xf numFmtId="0" fontId="30" fillId="17" borderId="37" xfId="12" applyFont="1" applyFill="1" applyBorder="1" applyAlignment="1">
      <alignment horizontal="left"/>
    </xf>
    <xf numFmtId="0" fontId="30" fillId="15" borderId="45" xfId="12" applyFont="1" applyFill="1" applyBorder="1" applyAlignment="1">
      <alignment horizontal="left" vertical="center"/>
    </xf>
    <xf numFmtId="0" fontId="30" fillId="15" borderId="57" xfId="12" applyFont="1" applyFill="1" applyBorder="1" applyAlignment="1">
      <alignment horizontal="left" vertical="center"/>
    </xf>
    <xf numFmtId="0" fontId="30" fillId="15" borderId="65" xfId="12" applyFont="1" applyFill="1" applyBorder="1" applyAlignment="1">
      <alignment horizontal="left" vertical="center"/>
    </xf>
    <xf numFmtId="0" fontId="11" fillId="8" borderId="31" xfId="0" applyFont="1" applyFill="1" applyBorder="1" applyAlignment="1">
      <alignment horizontal="center" vertical="center"/>
    </xf>
    <xf numFmtId="0" fontId="11" fillId="8" borderId="5" xfId="0" applyFont="1" applyFill="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8" borderId="15" xfId="0" applyFont="1" applyFill="1" applyBorder="1" applyAlignment="1">
      <alignment horizontal="left" wrapText="1"/>
    </xf>
    <xf numFmtId="0" fontId="11" fillId="8" borderId="21" xfId="0" applyFont="1" applyFill="1" applyBorder="1" applyAlignment="1">
      <alignment horizontal="left" wrapText="1"/>
    </xf>
    <xf numFmtId="0" fontId="11" fillId="0" borderId="10" xfId="0" applyFont="1" applyBorder="1" applyAlignment="1">
      <alignment horizontal="center"/>
    </xf>
    <xf numFmtId="0" fontId="11" fillId="0" borderId="13" xfId="0" applyFont="1" applyBorder="1" applyAlignment="1">
      <alignment horizontal="center"/>
    </xf>
    <xf numFmtId="0" fontId="11" fillId="0" borderId="42" xfId="0" applyFont="1" applyBorder="1" applyAlignment="1">
      <alignment horizontal="center"/>
    </xf>
    <xf numFmtId="0" fontId="16" fillId="0" borderId="5" xfId="0" applyFont="1" applyBorder="1" applyAlignment="1">
      <alignment horizontal="center" wrapText="1"/>
    </xf>
    <xf numFmtId="164" fontId="11" fillId="8" borderId="15" xfId="0" applyNumberFormat="1" applyFont="1" applyFill="1" applyBorder="1" applyAlignment="1">
      <alignment horizontal="left" wrapText="1"/>
    </xf>
    <xf numFmtId="164" fontId="11" fillId="8" borderId="21" xfId="0" applyNumberFormat="1" applyFont="1" applyFill="1" applyBorder="1" applyAlignment="1">
      <alignment horizontal="left" wrapText="1"/>
    </xf>
    <xf numFmtId="0" fontId="11" fillId="0" borderId="15" xfId="0" applyFont="1" applyBorder="1" applyAlignment="1">
      <alignment horizontal="left" wrapText="1"/>
    </xf>
    <xf numFmtId="0" fontId="11" fillId="0" borderId="21" xfId="0" applyFont="1" applyBorder="1" applyAlignment="1">
      <alignment horizontal="left" wrapText="1"/>
    </xf>
    <xf numFmtId="0" fontId="11" fillId="8" borderId="33" xfId="0" applyFont="1" applyFill="1" applyBorder="1" applyAlignment="1">
      <alignment horizontal="center" vertical="center" wrapText="1"/>
    </xf>
    <xf numFmtId="0" fontId="11" fillId="8" borderId="84"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1" fillId="8" borderId="85" xfId="0" applyFont="1" applyFill="1" applyBorder="1" applyAlignment="1">
      <alignment horizontal="center" vertical="center" wrapText="1"/>
    </xf>
    <xf numFmtId="9" fontId="11" fillId="8" borderId="23" xfId="0" applyNumberFormat="1" applyFont="1" applyFill="1" applyBorder="1" applyAlignment="1">
      <alignment horizontal="center" vertical="center" wrapText="1"/>
    </xf>
    <xf numFmtId="9" fontId="11" fillId="8" borderId="85" xfId="0" applyNumberFormat="1" applyFont="1" applyFill="1" applyBorder="1" applyAlignment="1">
      <alignment horizontal="center" vertical="center" wrapText="1"/>
    </xf>
    <xf numFmtId="0" fontId="11" fillId="8" borderId="83" xfId="0" applyFont="1" applyFill="1" applyBorder="1" applyAlignment="1">
      <alignment horizontal="center" vertical="center" wrapText="1"/>
    </xf>
    <xf numFmtId="0" fontId="11" fillId="8" borderId="86" xfId="0" applyFont="1" applyFill="1" applyBorder="1" applyAlignment="1">
      <alignment horizontal="center" vertical="center" wrapText="1"/>
    </xf>
    <xf numFmtId="9" fontId="13" fillId="8" borderId="23" xfId="0" applyNumberFormat="1" applyFont="1" applyFill="1" applyBorder="1" applyAlignment="1">
      <alignment horizontal="center" vertical="center" wrapText="1"/>
    </xf>
    <xf numFmtId="9" fontId="13" fillId="8" borderId="85" xfId="0" applyNumberFormat="1" applyFont="1" applyFill="1" applyBorder="1" applyAlignment="1">
      <alignment horizontal="center" vertical="center" wrapText="1"/>
    </xf>
    <xf numFmtId="0" fontId="17" fillId="8" borderId="11" xfId="0" applyFont="1" applyFill="1" applyBorder="1" applyAlignment="1">
      <alignment horizontal="center" vertical="center" wrapText="1"/>
    </xf>
    <xf numFmtId="0" fontId="17" fillId="8" borderId="12" xfId="0" applyFont="1" applyFill="1" applyBorder="1" applyAlignment="1">
      <alignment horizontal="center" vertical="center" wrapText="1"/>
    </xf>
    <xf numFmtId="0" fontId="17" fillId="8" borderId="21" xfId="0" applyFont="1" applyFill="1" applyBorder="1" applyAlignment="1">
      <alignment horizontal="center" vertical="center" wrapText="1"/>
    </xf>
    <xf numFmtId="0" fontId="17" fillId="16" borderId="23" xfId="0" applyFont="1" applyFill="1" applyBorder="1" applyAlignment="1">
      <alignment horizontal="center" vertical="center" wrapText="1"/>
    </xf>
    <xf numFmtId="0" fontId="17" fillId="16" borderId="6" xfId="0" applyFont="1" applyFill="1" applyBorder="1" applyAlignment="1">
      <alignment horizontal="center" vertical="center" wrapText="1"/>
    </xf>
    <xf numFmtId="9" fontId="17" fillId="16" borderId="23" xfId="0" applyNumberFormat="1" applyFont="1" applyFill="1" applyBorder="1" applyAlignment="1">
      <alignment horizontal="center" vertical="center" wrapText="1"/>
    </xf>
    <xf numFmtId="9" fontId="17" fillId="16" borderId="6" xfId="0" applyNumberFormat="1" applyFont="1" applyFill="1" applyBorder="1" applyAlignment="1">
      <alignment horizontal="center" vertical="center" wrapText="1"/>
    </xf>
    <xf numFmtId="44" fontId="17" fillId="16" borderId="23" xfId="2" applyFont="1" applyFill="1" applyBorder="1" applyAlignment="1">
      <alignment horizontal="center" vertical="center" wrapText="1"/>
    </xf>
    <xf numFmtId="44" fontId="17" fillId="16" borderId="6" xfId="2" applyFont="1" applyFill="1" applyBorder="1" applyAlignment="1">
      <alignment horizontal="center" vertical="center" wrapText="1"/>
    </xf>
    <xf numFmtId="0" fontId="20" fillId="10" borderId="0" xfId="0" applyFont="1" applyFill="1" applyBorder="1" applyAlignment="1">
      <alignment horizontal="center" vertical="center"/>
    </xf>
    <xf numFmtId="0" fontId="20" fillId="10" borderId="22" xfId="0" applyFont="1" applyFill="1" applyBorder="1" applyAlignment="1">
      <alignment horizontal="center" vertical="center"/>
    </xf>
    <xf numFmtId="0" fontId="35" fillId="17" borderId="0" xfId="0" applyFont="1" applyFill="1" applyBorder="1" applyAlignment="1">
      <alignment horizontal="center" vertical="center" wrapText="1"/>
    </xf>
    <xf numFmtId="0" fontId="35" fillId="17" borderId="22" xfId="0" applyFont="1" applyFill="1" applyBorder="1" applyAlignment="1">
      <alignment horizontal="center" vertical="center" wrapText="1"/>
    </xf>
    <xf numFmtId="0" fontId="11" fillId="8" borderId="81" xfId="0" applyFont="1" applyFill="1" applyBorder="1" applyAlignment="1">
      <alignment horizontal="center" vertical="center" wrapText="1"/>
    </xf>
    <xf numFmtId="0" fontId="11" fillId="8" borderId="80" xfId="0" applyFont="1" applyFill="1" applyBorder="1" applyAlignment="1">
      <alignment horizontal="center" vertical="center" wrapText="1"/>
    </xf>
    <xf numFmtId="0" fontId="33" fillId="16" borderId="5" xfId="0" applyFont="1" applyFill="1" applyBorder="1" applyAlignment="1">
      <alignment horizontal="center" wrapText="1"/>
    </xf>
    <xf numFmtId="0" fontId="17" fillId="16" borderId="5" xfId="0" applyFont="1" applyFill="1" applyBorder="1" applyAlignment="1">
      <alignment horizontal="center" vertical="center" wrapText="1"/>
    </xf>
    <xf numFmtId="0" fontId="24" fillId="8" borderId="18" xfId="0" applyFont="1" applyFill="1" applyBorder="1" applyAlignment="1">
      <alignment horizontal="center" wrapText="1"/>
    </xf>
    <xf numFmtId="0" fontId="18" fillId="2" borderId="10"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9" fillId="15" borderId="15" xfId="0" applyFont="1" applyFill="1" applyBorder="1" applyAlignment="1">
      <alignment horizontal="center" vertical="center" wrapText="1"/>
    </xf>
    <xf numFmtId="0" fontId="19" fillId="15" borderId="12" xfId="0" applyFont="1" applyFill="1" applyBorder="1" applyAlignment="1">
      <alignment horizontal="center" vertical="center" wrapText="1"/>
    </xf>
    <xf numFmtId="0" fontId="19" fillId="15" borderId="40" xfId="0" applyFont="1" applyFill="1" applyBorder="1" applyAlignment="1">
      <alignment horizontal="center" vertical="center" wrapText="1"/>
    </xf>
    <xf numFmtId="0" fontId="11" fillId="14" borderId="16" xfId="0" applyFont="1" applyFill="1" applyBorder="1" applyAlignment="1">
      <alignment horizontal="center" vertical="center" wrapText="1"/>
    </xf>
    <xf numFmtId="0" fontId="11" fillId="14" borderId="17" xfId="0" applyFont="1" applyFill="1" applyBorder="1" applyAlignment="1">
      <alignment horizontal="center" vertical="center" wrapText="1"/>
    </xf>
    <xf numFmtId="0" fontId="11" fillId="14" borderId="43" xfId="0" applyFont="1" applyFill="1" applyBorder="1" applyAlignment="1">
      <alignment horizontal="center" vertical="center" wrapText="1"/>
    </xf>
    <xf numFmtId="164" fontId="18" fillId="2" borderId="10" xfId="0" applyNumberFormat="1" applyFont="1" applyFill="1" applyBorder="1" applyAlignment="1">
      <alignment horizontal="center" vertical="center" wrapText="1"/>
    </xf>
    <xf numFmtId="164" fontId="18" fillId="2" borderId="13" xfId="0" applyNumberFormat="1" applyFont="1" applyFill="1" applyBorder="1" applyAlignment="1">
      <alignment horizontal="center" vertical="center" wrapText="1"/>
    </xf>
    <xf numFmtId="164" fontId="18" fillId="2" borderId="14" xfId="0" applyNumberFormat="1" applyFont="1" applyFill="1" applyBorder="1" applyAlignment="1">
      <alignment horizontal="center" vertical="center" wrapText="1"/>
    </xf>
    <xf numFmtId="0" fontId="11" fillId="19" borderId="47" xfId="0" applyFont="1" applyFill="1" applyBorder="1" applyAlignment="1">
      <alignment horizontal="center" vertical="center" wrapText="1"/>
    </xf>
    <xf numFmtId="0" fontId="11" fillId="19" borderId="48" xfId="0" applyFont="1" applyFill="1" applyBorder="1" applyAlignment="1">
      <alignment horizontal="center" vertical="center" wrapText="1"/>
    </xf>
    <xf numFmtId="164" fontId="19" fillId="15" borderId="31" xfId="0" applyNumberFormat="1" applyFont="1" applyFill="1" applyBorder="1" applyAlignment="1">
      <alignment horizontal="center" vertical="center" wrapText="1"/>
    </xf>
    <xf numFmtId="164" fontId="19" fillId="15" borderId="5" xfId="0" applyNumberFormat="1" applyFont="1" applyFill="1" applyBorder="1" applyAlignment="1">
      <alignment horizontal="center" vertical="center" wrapText="1"/>
    </xf>
    <xf numFmtId="164" fontId="19" fillId="15" borderId="32" xfId="0" applyNumberFormat="1" applyFont="1" applyFill="1" applyBorder="1" applyAlignment="1">
      <alignment horizontal="center" vertical="center" wrapText="1"/>
    </xf>
    <xf numFmtId="0" fontId="19" fillId="15" borderId="31" xfId="0" applyFont="1" applyFill="1" applyBorder="1" applyAlignment="1">
      <alignment horizontal="center" vertical="center" wrapText="1"/>
    </xf>
    <xf numFmtId="0" fontId="19" fillId="15" borderId="5" xfId="0" applyFont="1" applyFill="1" applyBorder="1" applyAlignment="1">
      <alignment horizontal="center" vertical="center" wrapText="1"/>
    </xf>
    <xf numFmtId="0" fontId="19" fillId="15" borderId="32" xfId="0" applyFont="1" applyFill="1" applyBorder="1" applyAlignment="1">
      <alignment horizontal="center" vertical="center" wrapText="1"/>
    </xf>
    <xf numFmtId="0" fontId="11" fillId="14" borderId="8" xfId="0" applyFont="1" applyFill="1" applyBorder="1" applyAlignment="1">
      <alignment horizontal="center" vertical="center" wrapText="1"/>
    </xf>
    <xf numFmtId="0" fontId="11" fillId="14" borderId="18" xfId="0" applyFont="1" applyFill="1" applyBorder="1" applyAlignment="1">
      <alignment horizontal="center" vertical="center" wrapText="1"/>
    </xf>
    <xf numFmtId="0" fontId="11" fillId="14" borderId="1" xfId="0" applyFont="1" applyFill="1" applyBorder="1" applyAlignment="1">
      <alignment horizontal="center" vertical="center" wrapText="1"/>
    </xf>
    <xf numFmtId="164" fontId="11" fillId="14" borderId="3" xfId="0" applyNumberFormat="1" applyFont="1" applyFill="1" applyBorder="1" applyAlignment="1">
      <alignment horizontal="center" vertical="center" wrapText="1"/>
    </xf>
    <xf numFmtId="164" fontId="11" fillId="14" borderId="0" xfId="0" applyNumberFormat="1" applyFont="1" applyFill="1" applyBorder="1" applyAlignment="1">
      <alignment horizontal="center" vertical="center" wrapText="1"/>
    </xf>
    <xf numFmtId="164" fontId="11" fillId="14" borderId="2" xfId="0" applyNumberFormat="1" applyFont="1" applyFill="1" applyBorder="1" applyAlignment="1">
      <alignment horizontal="center" vertical="center" wrapText="1"/>
    </xf>
  </cellXfs>
  <cellStyles count="16">
    <cellStyle name="Comma" xfId="1" builtinId="3"/>
    <cellStyle name="Comma 2" xfId="7" xr:uid="{00000000-0005-0000-0000-000001000000}"/>
    <cellStyle name="Currency" xfId="2" builtinId="4"/>
    <cellStyle name="Currency 2" xfId="6" xr:uid="{00000000-0005-0000-0000-000003000000}"/>
    <cellStyle name="Currency 2 2" xfId="11" xr:uid="{A104023F-2466-4569-A2C4-16AEEF7550CC}"/>
    <cellStyle name="Currency 2 3" xfId="13" xr:uid="{FF41AD18-A766-4332-ACEC-A8773F311E9A}"/>
    <cellStyle name="Currency 3" xfId="10" xr:uid="{A029661D-930D-47E2-88FE-3ED1808D19D6}"/>
    <cellStyle name="Normal" xfId="0" builtinId="0"/>
    <cellStyle name="Normal 2" xfId="4" xr:uid="{00000000-0005-0000-0000-000006000000}"/>
    <cellStyle name="Normal 2 2" xfId="9" xr:uid="{8BEAD043-729E-42CF-8E7B-F701C32915FF}"/>
    <cellStyle name="Normal 2 3" xfId="12" xr:uid="{52A15186-C456-4F0C-9A4A-F71DD59C635D}"/>
    <cellStyle name="Normal 2 4" xfId="15" xr:uid="{3A46632C-5695-4DDF-9107-B3ADB4A8488D}"/>
    <cellStyle name="Normal 3" xfId="8" xr:uid="{00000000-0005-0000-0000-000007000000}"/>
    <cellStyle name="Percent" xfId="3" builtinId="5"/>
    <cellStyle name="Percent 2" xfId="5" xr:uid="{00000000-0005-0000-0000-000009000000}"/>
    <cellStyle name="Percent 2 2" xfId="14" xr:uid="{EAA9855F-C2FD-4416-B5E2-47AAD3F5314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CCCC"/>
      <color rgb="FFFFFFFF"/>
      <color rgb="FFF9FAD2"/>
      <color rgb="FFF2F4D6"/>
      <color rgb="FFF5F9D3"/>
      <color rgb="FF00FFFF"/>
      <color rgb="FF33CCFF"/>
      <color rgb="FFEDF3F3"/>
      <color rgb="FFE4F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499010</xdr:colOff>
      <xdr:row>2</xdr:row>
      <xdr:rowOff>81049</xdr:rowOff>
    </xdr:from>
    <xdr:ext cx="1718935" cy="965247"/>
    <xdr:pic>
      <xdr:nvPicPr>
        <xdr:cNvPr id="2" name="Picture 1" descr="EPA Seal">
          <a:extLst>
            <a:ext uri="{FF2B5EF4-FFF2-40B4-BE49-F238E27FC236}">
              <a16:creationId xmlns:a16="http://schemas.microsoft.com/office/drawing/2014/main" id="{B6506A0C-F880-4BC5-99E2-9F01297827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12724" y="530085"/>
          <a:ext cx="1718935" cy="96524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E3F55-AA75-4493-BD87-EDA1D4E4DF8F}">
  <dimension ref="A1:P62"/>
  <sheetViews>
    <sheetView showGridLines="0" tabSelected="1" topLeftCell="A15" zoomScale="70" zoomScaleNormal="70" workbookViewId="0">
      <selection activeCell="V22" sqref="V22"/>
    </sheetView>
  </sheetViews>
  <sheetFormatPr defaultRowHeight="14.5" x14ac:dyDescent="0.35"/>
  <cols>
    <col min="1" max="1" width="38.08984375" style="24" customWidth="1"/>
    <col min="2" max="2" width="10.54296875" customWidth="1"/>
    <col min="3" max="3" width="12.453125" customWidth="1"/>
    <col min="4" max="4" width="11" customWidth="1"/>
    <col min="5" max="5" width="11.90625" customWidth="1"/>
    <col min="6" max="6" width="10.54296875" customWidth="1"/>
    <col min="7" max="7" width="12.6328125" customWidth="1"/>
    <col min="8" max="8" width="12.90625" customWidth="1"/>
    <col min="9" max="9" width="10.453125" customWidth="1"/>
    <col min="10" max="10" width="11" customWidth="1"/>
    <col min="11" max="11" width="10.6328125" customWidth="1"/>
    <col min="12" max="13" width="10.54296875" customWidth="1"/>
    <col min="14" max="14" width="11.54296875" customWidth="1"/>
    <col min="15" max="15" width="12.08984375" customWidth="1"/>
  </cols>
  <sheetData>
    <row r="1" spans="1:15" s="24" customFormat="1" ht="20.25" customHeight="1" thickBot="1" x14ac:dyDescent="0.4"/>
    <row r="2" spans="1:15" x14ac:dyDescent="0.35">
      <c r="B2" s="590"/>
      <c r="C2" s="591"/>
      <c r="D2" s="591"/>
      <c r="E2" s="591"/>
      <c r="F2" s="591"/>
      <c r="G2" s="591"/>
      <c r="H2" s="591"/>
      <c r="I2" s="591"/>
      <c r="J2" s="591"/>
      <c r="K2" s="591"/>
      <c r="L2" s="591"/>
      <c r="M2" s="591"/>
      <c r="N2" s="591"/>
      <c r="O2" s="592"/>
    </row>
    <row r="3" spans="1:15" x14ac:dyDescent="0.35">
      <c r="B3" s="18"/>
      <c r="C3" s="267"/>
      <c r="D3" s="267"/>
      <c r="E3" s="267"/>
      <c r="F3" s="267"/>
      <c r="G3" s="267"/>
      <c r="H3" s="267"/>
      <c r="I3" s="267"/>
      <c r="J3" s="267"/>
      <c r="K3" s="267"/>
      <c r="L3" s="267"/>
      <c r="M3" s="267"/>
      <c r="N3" s="599" t="s">
        <v>0</v>
      </c>
      <c r="O3" s="600"/>
    </row>
    <row r="4" spans="1:15" x14ac:dyDescent="0.35">
      <c r="B4" s="18"/>
      <c r="C4" s="267"/>
      <c r="D4" s="267"/>
      <c r="E4" s="267"/>
      <c r="F4" s="267"/>
      <c r="G4" s="267"/>
      <c r="H4" s="267"/>
      <c r="I4" s="267"/>
      <c r="J4" s="267"/>
      <c r="K4" s="267"/>
      <c r="L4" s="267"/>
      <c r="M4" s="267"/>
      <c r="N4" s="267"/>
      <c r="O4" s="19"/>
    </row>
    <row r="5" spans="1:15" x14ac:dyDescent="0.35">
      <c r="B5" s="18"/>
      <c r="C5" s="267"/>
      <c r="D5" s="267"/>
      <c r="E5" s="267"/>
      <c r="F5" s="267"/>
      <c r="G5" s="267"/>
      <c r="H5" s="267"/>
      <c r="I5" s="267"/>
      <c r="J5" s="267"/>
      <c r="K5" s="267"/>
      <c r="L5" s="267"/>
      <c r="M5" s="267"/>
      <c r="N5" s="267"/>
      <c r="O5" s="19"/>
    </row>
    <row r="6" spans="1:15" x14ac:dyDescent="0.35">
      <c r="B6" s="18"/>
      <c r="C6" s="267"/>
      <c r="D6" s="267"/>
      <c r="E6" s="267"/>
      <c r="F6" s="267"/>
      <c r="G6" s="267"/>
      <c r="H6" s="267"/>
      <c r="I6" s="267"/>
      <c r="J6" s="267"/>
      <c r="K6" s="267"/>
      <c r="L6" s="267"/>
      <c r="M6" s="267"/>
      <c r="N6" s="267"/>
      <c r="O6" s="19"/>
    </row>
    <row r="7" spans="1:15" ht="45.75" customHeight="1" x14ac:dyDescent="0.35">
      <c r="B7" s="18"/>
      <c r="C7" s="267"/>
      <c r="D7" s="267"/>
      <c r="E7" s="267"/>
      <c r="F7" s="267"/>
      <c r="G7" s="267"/>
      <c r="H7" s="267"/>
      <c r="I7" s="267"/>
      <c r="J7" s="267"/>
      <c r="K7" s="267"/>
      <c r="L7" s="267"/>
      <c r="M7" s="267"/>
      <c r="N7" s="267"/>
      <c r="O7" s="19"/>
    </row>
    <row r="8" spans="1:15" ht="31.5" customHeight="1" x14ac:dyDescent="0.35">
      <c r="B8" s="593" t="s">
        <v>1</v>
      </c>
      <c r="C8" s="594"/>
      <c r="D8" s="594"/>
      <c r="E8" s="594"/>
      <c r="F8" s="594"/>
      <c r="G8" s="594"/>
      <c r="H8" s="594"/>
      <c r="I8" s="594"/>
      <c r="J8" s="594"/>
      <c r="K8" s="594"/>
      <c r="L8" s="594"/>
      <c r="M8" s="594"/>
      <c r="N8" s="594"/>
      <c r="O8" s="595"/>
    </row>
    <row r="9" spans="1:15" ht="30.75" customHeight="1" x14ac:dyDescent="0.35">
      <c r="B9" s="593" t="s">
        <v>2</v>
      </c>
      <c r="C9" s="594"/>
      <c r="D9" s="594"/>
      <c r="E9" s="594"/>
      <c r="F9" s="594"/>
      <c r="G9" s="594"/>
      <c r="H9" s="594"/>
      <c r="I9" s="594"/>
      <c r="J9" s="594"/>
      <c r="K9" s="594"/>
      <c r="L9" s="594"/>
      <c r="M9" s="594"/>
      <c r="N9" s="594"/>
      <c r="O9" s="595"/>
    </row>
    <row r="10" spans="1:15" ht="91.5" customHeight="1" x14ac:dyDescent="0.35">
      <c r="B10" s="596" t="s">
        <v>3</v>
      </c>
      <c r="C10" s="597"/>
      <c r="D10" s="597"/>
      <c r="E10" s="597"/>
      <c r="F10" s="597"/>
      <c r="G10" s="597"/>
      <c r="H10" s="597"/>
      <c r="I10" s="597"/>
      <c r="J10" s="597"/>
      <c r="K10" s="597"/>
      <c r="L10" s="597"/>
      <c r="M10" s="597"/>
      <c r="N10" s="597"/>
      <c r="O10" s="598"/>
    </row>
    <row r="11" spans="1:15" ht="40.5" customHeight="1" x14ac:dyDescent="0.35">
      <c r="B11" s="601"/>
      <c r="C11" s="602"/>
      <c r="D11" s="602"/>
      <c r="E11" s="602"/>
      <c r="F11" s="602"/>
      <c r="G11" s="602"/>
      <c r="H11" s="602"/>
      <c r="I11" s="602"/>
      <c r="J11" s="602"/>
      <c r="K11" s="602"/>
      <c r="L11" s="602"/>
      <c r="M11" s="602"/>
      <c r="N11" s="602"/>
      <c r="O11" s="603"/>
    </row>
    <row r="12" spans="1:15" ht="32.25" customHeight="1" x14ac:dyDescent="0.35">
      <c r="B12" s="604" t="s">
        <v>4</v>
      </c>
      <c r="C12" s="605"/>
      <c r="D12" s="605"/>
      <c r="E12" s="605"/>
      <c r="F12" s="605"/>
      <c r="G12" s="605"/>
      <c r="H12" s="605"/>
      <c r="I12" s="605"/>
      <c r="J12" s="605"/>
      <c r="K12" s="605"/>
      <c r="L12" s="605"/>
      <c r="M12" s="605"/>
      <c r="N12" s="605"/>
      <c r="O12" s="606"/>
    </row>
    <row r="13" spans="1:15" ht="106.5" customHeight="1" x14ac:dyDescent="0.35">
      <c r="B13" s="607" t="s">
        <v>5</v>
      </c>
      <c r="C13" s="608"/>
      <c r="D13" s="608"/>
      <c r="E13" s="608"/>
      <c r="F13" s="608"/>
      <c r="G13" s="608"/>
      <c r="H13" s="608"/>
      <c r="I13" s="608"/>
      <c r="J13" s="608"/>
      <c r="K13" s="608"/>
      <c r="L13" s="608"/>
      <c r="M13" s="608"/>
      <c r="N13" s="608"/>
      <c r="O13" s="609"/>
    </row>
    <row r="14" spans="1:15" s="264" customFormat="1" ht="68.25" customHeight="1" x14ac:dyDescent="0.35">
      <c r="A14" s="263"/>
      <c r="B14" s="607" t="s">
        <v>6</v>
      </c>
      <c r="C14" s="608"/>
      <c r="D14" s="608"/>
      <c r="E14" s="608"/>
      <c r="F14" s="608"/>
      <c r="G14" s="608"/>
      <c r="H14" s="608"/>
      <c r="I14" s="608"/>
      <c r="J14" s="608"/>
      <c r="K14" s="608"/>
      <c r="L14" s="608"/>
      <c r="M14" s="608"/>
      <c r="N14" s="608"/>
      <c r="O14" s="609"/>
    </row>
    <row r="15" spans="1:15" ht="75.75" customHeight="1" x14ac:dyDescent="0.35">
      <c r="B15" s="607" t="s">
        <v>7</v>
      </c>
      <c r="C15" s="608"/>
      <c r="D15" s="608"/>
      <c r="E15" s="608"/>
      <c r="F15" s="608"/>
      <c r="G15" s="608"/>
      <c r="H15" s="608"/>
      <c r="I15" s="608"/>
      <c r="J15" s="608"/>
      <c r="K15" s="608"/>
      <c r="L15" s="608"/>
      <c r="M15" s="608"/>
      <c r="N15" s="608"/>
      <c r="O15" s="609"/>
    </row>
    <row r="16" spans="1:15" ht="67.5" customHeight="1" x14ac:dyDescent="0.35">
      <c r="B16" s="607" t="s">
        <v>8</v>
      </c>
      <c r="C16" s="608"/>
      <c r="D16" s="608"/>
      <c r="E16" s="608"/>
      <c r="F16" s="608"/>
      <c r="G16" s="608"/>
      <c r="H16" s="608"/>
      <c r="I16" s="608"/>
      <c r="J16" s="608"/>
      <c r="K16" s="608"/>
      <c r="L16" s="608"/>
      <c r="M16" s="608"/>
      <c r="N16" s="608"/>
      <c r="O16" s="609"/>
    </row>
    <row r="17" spans="2:15" ht="97.5" customHeight="1" x14ac:dyDescent="0.35">
      <c r="B17" s="610" t="s">
        <v>9</v>
      </c>
      <c r="C17" s="608"/>
      <c r="D17" s="608"/>
      <c r="E17" s="608"/>
      <c r="F17" s="608"/>
      <c r="G17" s="608"/>
      <c r="H17" s="608"/>
      <c r="I17" s="608"/>
      <c r="J17" s="608"/>
      <c r="K17" s="608"/>
      <c r="L17" s="608"/>
      <c r="M17" s="608"/>
      <c r="N17" s="608"/>
      <c r="O17" s="609"/>
    </row>
    <row r="18" spans="2:15" ht="87.75" customHeight="1" x14ac:dyDescent="0.35">
      <c r="B18" s="607" t="s">
        <v>10</v>
      </c>
      <c r="C18" s="608"/>
      <c r="D18" s="608"/>
      <c r="E18" s="608"/>
      <c r="F18" s="608"/>
      <c r="G18" s="608"/>
      <c r="H18" s="608"/>
      <c r="I18" s="608"/>
      <c r="J18" s="608"/>
      <c r="K18" s="608"/>
      <c r="L18" s="608"/>
      <c r="M18" s="608"/>
      <c r="N18" s="608"/>
      <c r="O18" s="609"/>
    </row>
    <row r="19" spans="2:15" ht="89.25" customHeight="1" x14ac:dyDescent="0.35">
      <c r="B19" s="607" t="s">
        <v>11</v>
      </c>
      <c r="C19" s="608"/>
      <c r="D19" s="608"/>
      <c r="E19" s="608"/>
      <c r="F19" s="608"/>
      <c r="G19" s="608"/>
      <c r="H19" s="608"/>
      <c r="I19" s="608"/>
      <c r="J19" s="608"/>
      <c r="K19" s="608"/>
      <c r="L19" s="608"/>
      <c r="M19" s="608"/>
      <c r="N19" s="608"/>
      <c r="O19" s="609"/>
    </row>
    <row r="20" spans="2:15" ht="63" customHeight="1" x14ac:dyDescent="0.35">
      <c r="B20" s="607" t="s">
        <v>12</v>
      </c>
      <c r="C20" s="612"/>
      <c r="D20" s="612"/>
      <c r="E20" s="612"/>
      <c r="F20" s="612"/>
      <c r="G20" s="612"/>
      <c r="H20" s="612"/>
      <c r="I20" s="612"/>
      <c r="J20" s="612"/>
      <c r="K20" s="612"/>
      <c r="L20" s="612"/>
      <c r="M20" s="612"/>
      <c r="N20" s="612"/>
      <c r="O20" s="609"/>
    </row>
    <row r="21" spans="2:15" ht="67.5" customHeight="1" x14ac:dyDescent="0.35">
      <c r="B21" s="607" t="s">
        <v>13</v>
      </c>
      <c r="C21" s="608"/>
      <c r="D21" s="608"/>
      <c r="E21" s="608"/>
      <c r="F21" s="608"/>
      <c r="G21" s="608"/>
      <c r="H21" s="608"/>
      <c r="I21" s="608"/>
      <c r="J21" s="608"/>
      <c r="K21" s="608"/>
      <c r="L21" s="608"/>
      <c r="M21" s="608"/>
      <c r="N21" s="608"/>
      <c r="O21" s="609"/>
    </row>
    <row r="22" spans="2:15" ht="87" customHeight="1" x14ac:dyDescent="0.35">
      <c r="B22" s="607" t="s">
        <v>14</v>
      </c>
      <c r="C22" s="608"/>
      <c r="D22" s="608"/>
      <c r="E22" s="608"/>
      <c r="F22" s="608"/>
      <c r="G22" s="608"/>
      <c r="H22" s="608"/>
      <c r="I22" s="608"/>
      <c r="J22" s="608"/>
      <c r="K22" s="608"/>
      <c r="L22" s="608"/>
      <c r="M22" s="608"/>
      <c r="N22" s="608"/>
      <c r="O22" s="609"/>
    </row>
    <row r="23" spans="2:15" ht="89.25" customHeight="1" thickBot="1" x14ac:dyDescent="0.4">
      <c r="B23" s="607" t="s">
        <v>15</v>
      </c>
      <c r="C23" s="608"/>
      <c r="D23" s="608"/>
      <c r="E23" s="608"/>
      <c r="F23" s="608"/>
      <c r="G23" s="608"/>
      <c r="H23" s="608"/>
      <c r="I23" s="608"/>
      <c r="J23" s="608"/>
      <c r="K23" s="608"/>
      <c r="L23" s="608"/>
      <c r="M23" s="608"/>
      <c r="N23" s="608"/>
      <c r="O23" s="609"/>
    </row>
    <row r="24" spans="2:15" x14ac:dyDescent="0.35">
      <c r="B24" s="613"/>
      <c r="C24" s="614"/>
      <c r="D24" s="614"/>
      <c r="E24" s="614"/>
      <c r="F24" s="614"/>
      <c r="G24" s="614"/>
      <c r="H24" s="614"/>
      <c r="I24" s="614"/>
      <c r="J24" s="614"/>
      <c r="K24" s="614"/>
      <c r="L24" s="614"/>
      <c r="M24" s="614"/>
      <c r="N24" s="614"/>
      <c r="O24" s="615"/>
    </row>
    <row r="25" spans="2:15" x14ac:dyDescent="0.35">
      <c r="B25" s="503"/>
      <c r="C25" s="265"/>
      <c r="D25" s="265"/>
      <c r="E25" s="265"/>
      <c r="F25" s="265"/>
      <c r="G25" s="265"/>
      <c r="H25" s="265"/>
      <c r="I25" s="265"/>
      <c r="J25" s="265"/>
      <c r="K25" s="265"/>
      <c r="L25" s="265"/>
      <c r="M25" s="265"/>
      <c r="N25" s="265"/>
      <c r="O25" s="504"/>
    </row>
    <row r="26" spans="2:15" ht="18.5" x14ac:dyDescent="0.45">
      <c r="B26" s="616" t="s">
        <v>16</v>
      </c>
      <c r="C26" s="617"/>
      <c r="D26" s="617"/>
      <c r="E26" s="617"/>
      <c r="F26" s="266"/>
      <c r="G26" s="266"/>
      <c r="H26" s="588" t="s">
        <v>17</v>
      </c>
      <c r="I26" s="588"/>
      <c r="J26" s="588"/>
      <c r="K26" s="588"/>
      <c r="L26" s="588"/>
      <c r="M26" s="588"/>
      <c r="N26" s="588"/>
      <c r="O26" s="589"/>
    </row>
    <row r="27" spans="2:15" ht="18.5" x14ac:dyDescent="0.45">
      <c r="B27" s="505"/>
      <c r="C27" s="471"/>
      <c r="D27" s="471"/>
      <c r="E27" s="471"/>
      <c r="F27" s="471"/>
      <c r="G27" s="471"/>
      <c r="H27" s="266"/>
      <c r="I27" s="266"/>
      <c r="J27" s="266"/>
      <c r="K27" s="265"/>
      <c r="L27" s="266"/>
      <c r="M27" s="265"/>
      <c r="N27" s="265"/>
      <c r="O27" s="504"/>
    </row>
    <row r="28" spans="2:15" ht="18.5" x14ac:dyDescent="0.45">
      <c r="B28" s="611" t="s">
        <v>18</v>
      </c>
      <c r="C28" s="578"/>
      <c r="D28" s="578"/>
      <c r="E28" s="578"/>
      <c r="F28" s="578"/>
      <c r="G28" s="578"/>
      <c r="H28" s="578" t="s">
        <v>19</v>
      </c>
      <c r="I28" s="578"/>
      <c r="J28" s="578"/>
      <c r="K28" s="578"/>
      <c r="L28" s="578"/>
      <c r="M28" s="578"/>
      <c r="N28" s="578"/>
      <c r="O28" s="579"/>
    </row>
    <row r="29" spans="2:15" ht="18.5" x14ac:dyDescent="0.45">
      <c r="B29" s="580" t="s">
        <v>20</v>
      </c>
      <c r="C29" s="581"/>
      <c r="D29" s="581"/>
      <c r="E29" s="581"/>
      <c r="F29" s="581"/>
      <c r="G29" s="581"/>
      <c r="H29" s="578" t="s">
        <v>21</v>
      </c>
      <c r="I29" s="578"/>
      <c r="J29" s="578"/>
      <c r="K29" s="578"/>
      <c r="L29" s="578"/>
      <c r="M29" s="578"/>
      <c r="N29" s="578"/>
      <c r="O29" s="579"/>
    </row>
    <row r="30" spans="2:15" ht="18.5" x14ac:dyDescent="0.45">
      <c r="B30" s="580" t="s">
        <v>22</v>
      </c>
      <c r="C30" s="581"/>
      <c r="D30" s="581"/>
      <c r="E30" s="581"/>
      <c r="F30" s="581"/>
      <c r="G30" s="581"/>
      <c r="H30" s="578" t="s">
        <v>23</v>
      </c>
      <c r="I30" s="578"/>
      <c r="J30" s="578"/>
      <c r="K30" s="578"/>
      <c r="L30" s="578"/>
      <c r="M30" s="578"/>
      <c r="N30" s="578"/>
      <c r="O30" s="579"/>
    </row>
    <row r="31" spans="2:15" ht="18.5" x14ac:dyDescent="0.45">
      <c r="B31" s="580" t="s">
        <v>24</v>
      </c>
      <c r="C31" s="581"/>
      <c r="D31" s="581"/>
      <c r="E31" s="581"/>
      <c r="F31" s="581"/>
      <c r="G31" s="581"/>
      <c r="H31" s="578" t="s">
        <v>25</v>
      </c>
      <c r="I31" s="578"/>
      <c r="J31" s="578"/>
      <c r="K31" s="578"/>
      <c r="L31" s="578"/>
      <c r="M31" s="578"/>
      <c r="N31" s="578"/>
      <c r="O31" s="579"/>
    </row>
    <row r="32" spans="2:15" ht="18.5" x14ac:dyDescent="0.45">
      <c r="B32" s="580"/>
      <c r="C32" s="581"/>
      <c r="D32" s="581"/>
      <c r="E32" s="581"/>
      <c r="F32" s="581"/>
      <c r="G32" s="581"/>
      <c r="H32" s="578" t="s">
        <v>26</v>
      </c>
      <c r="I32" s="578"/>
      <c r="J32" s="578"/>
      <c r="K32" s="578"/>
      <c r="L32" s="578"/>
      <c r="M32" s="578"/>
      <c r="N32" s="578"/>
      <c r="O32" s="579"/>
    </row>
    <row r="33" spans="2:15" ht="18.75" customHeight="1" x14ac:dyDescent="0.45">
      <c r="B33" s="580"/>
      <c r="C33" s="581"/>
      <c r="D33" s="581"/>
      <c r="E33" s="581"/>
      <c r="F33" s="581"/>
      <c r="G33" s="581"/>
      <c r="H33" s="586" t="s">
        <v>27</v>
      </c>
      <c r="I33" s="586"/>
      <c r="J33" s="586"/>
      <c r="K33" s="586"/>
      <c r="L33" s="586"/>
      <c r="M33" s="586"/>
      <c r="N33" s="586"/>
      <c r="O33" s="587"/>
    </row>
    <row r="34" spans="2:15" ht="21.75" customHeight="1" x14ac:dyDescent="0.45">
      <c r="B34" s="584"/>
      <c r="C34" s="585"/>
      <c r="D34" s="585"/>
      <c r="E34" s="585"/>
      <c r="F34" s="585"/>
      <c r="G34" s="585"/>
      <c r="H34" s="578" t="s">
        <v>28</v>
      </c>
      <c r="I34" s="578"/>
      <c r="J34" s="578"/>
      <c r="K34" s="578"/>
      <c r="L34" s="578"/>
      <c r="M34" s="578"/>
      <c r="N34" s="578"/>
      <c r="O34" s="579"/>
    </row>
    <row r="35" spans="2:15" ht="18.5" x14ac:dyDescent="0.45">
      <c r="B35" s="582" t="s">
        <v>29</v>
      </c>
      <c r="C35" s="583"/>
      <c r="D35" s="583"/>
      <c r="E35" s="583"/>
      <c r="F35" s="583"/>
      <c r="G35" s="583"/>
      <c r="H35" s="578" t="s">
        <v>30</v>
      </c>
      <c r="I35" s="578"/>
      <c r="J35" s="578"/>
      <c r="K35" s="578"/>
      <c r="L35" s="578"/>
      <c r="M35" s="578"/>
      <c r="N35" s="578"/>
      <c r="O35" s="579"/>
    </row>
    <row r="36" spans="2:15" ht="18.5" x14ac:dyDescent="0.45">
      <c r="B36" s="505"/>
      <c r="C36" s="554"/>
      <c r="D36" s="554"/>
      <c r="E36" s="554"/>
      <c r="F36" s="554"/>
      <c r="G36" s="554"/>
      <c r="H36" s="578" t="s">
        <v>31</v>
      </c>
      <c r="I36" s="578"/>
      <c r="J36" s="578"/>
      <c r="K36" s="578"/>
      <c r="L36" s="578"/>
      <c r="M36" s="578"/>
      <c r="N36" s="578"/>
      <c r="O36" s="579"/>
    </row>
    <row r="37" spans="2:15" ht="18.5" x14ac:dyDescent="0.45">
      <c r="B37" s="553" t="s">
        <v>32</v>
      </c>
      <c r="C37" s="554"/>
      <c r="D37" s="554"/>
      <c r="E37" s="554"/>
      <c r="F37" s="554"/>
      <c r="G37" s="554"/>
      <c r="H37" s="578" t="s">
        <v>33</v>
      </c>
      <c r="I37" s="578"/>
      <c r="J37" s="578"/>
      <c r="K37" s="578"/>
      <c r="L37" s="578"/>
      <c r="M37" s="578"/>
      <c r="N37" s="578"/>
      <c r="O37" s="579"/>
    </row>
    <row r="38" spans="2:15" ht="18.5" x14ac:dyDescent="0.45">
      <c r="B38" s="553" t="s">
        <v>34</v>
      </c>
      <c r="C38" s="554"/>
      <c r="D38" s="554"/>
      <c r="E38" s="554"/>
      <c r="F38" s="554"/>
      <c r="G38" s="554"/>
      <c r="H38" s="578" t="s">
        <v>35</v>
      </c>
      <c r="I38" s="578"/>
      <c r="J38" s="578"/>
      <c r="K38" s="578"/>
      <c r="L38" s="578"/>
      <c r="M38" s="578"/>
      <c r="N38" s="578"/>
      <c r="O38" s="579"/>
    </row>
    <row r="39" spans="2:15" ht="18.5" x14ac:dyDescent="0.45">
      <c r="B39" s="506" t="s">
        <v>36</v>
      </c>
      <c r="C39" s="554"/>
      <c r="D39" s="554"/>
      <c r="E39" s="554"/>
      <c r="F39" s="554"/>
      <c r="G39" s="554"/>
      <c r="H39" s="578" t="s">
        <v>37</v>
      </c>
      <c r="I39" s="578"/>
      <c r="J39" s="578"/>
      <c r="K39" s="578"/>
      <c r="L39" s="578"/>
      <c r="M39" s="578"/>
      <c r="N39" s="578"/>
      <c r="O39" s="579"/>
    </row>
    <row r="40" spans="2:15" ht="18.5" x14ac:dyDescent="0.45">
      <c r="B40" s="553" t="s">
        <v>38</v>
      </c>
      <c r="C40" s="554"/>
      <c r="D40" s="554"/>
      <c r="E40" s="554"/>
      <c r="F40" s="554"/>
      <c r="G40" s="554"/>
      <c r="H40" s="578" t="s">
        <v>39</v>
      </c>
      <c r="I40" s="578"/>
      <c r="J40" s="578"/>
      <c r="K40" s="578"/>
      <c r="L40" s="578"/>
      <c r="M40" s="578"/>
      <c r="N40" s="578"/>
      <c r="O40" s="579"/>
    </row>
    <row r="41" spans="2:15" ht="18.5" x14ac:dyDescent="0.45">
      <c r="B41" s="503"/>
      <c r="C41" s="554"/>
      <c r="D41" s="554"/>
      <c r="E41" s="554"/>
      <c r="F41" s="554"/>
      <c r="G41" s="554"/>
      <c r="H41" s="578" t="s">
        <v>40</v>
      </c>
      <c r="I41" s="578"/>
      <c r="J41" s="578"/>
      <c r="K41" s="578"/>
      <c r="L41" s="578"/>
      <c r="M41" s="578"/>
      <c r="N41" s="578"/>
      <c r="O41" s="579"/>
    </row>
    <row r="42" spans="2:15" ht="18.5" x14ac:dyDescent="0.45">
      <c r="B42" s="580"/>
      <c r="C42" s="581"/>
      <c r="D42" s="581"/>
      <c r="E42" s="581"/>
      <c r="F42" s="581"/>
      <c r="G42" s="581"/>
      <c r="H42" s="578" t="s">
        <v>41</v>
      </c>
      <c r="I42" s="578"/>
      <c r="J42" s="578"/>
      <c r="K42" s="578"/>
      <c r="L42" s="578"/>
      <c r="M42" s="578"/>
      <c r="N42" s="578"/>
      <c r="O42" s="579"/>
    </row>
    <row r="43" spans="2:15" ht="18.5" x14ac:dyDescent="0.45">
      <c r="B43" s="580"/>
      <c r="C43" s="581"/>
      <c r="D43" s="581"/>
      <c r="E43" s="581"/>
      <c r="F43" s="581"/>
      <c r="G43" s="581"/>
      <c r="H43" s="266" t="s">
        <v>42</v>
      </c>
      <c r="I43" s="266"/>
      <c r="J43" s="266"/>
      <c r="K43" s="266"/>
      <c r="L43" s="266"/>
      <c r="M43" s="265"/>
      <c r="N43" s="265"/>
      <c r="O43" s="504"/>
    </row>
    <row r="44" spans="2:15" ht="19" thickBot="1" x14ac:dyDescent="0.4">
      <c r="B44" s="575"/>
      <c r="C44" s="576"/>
      <c r="D44" s="576"/>
      <c r="E44" s="576"/>
      <c r="F44" s="576"/>
      <c r="G44" s="576"/>
      <c r="H44" s="576"/>
      <c r="I44" s="576"/>
      <c r="J44" s="576"/>
      <c r="K44" s="576"/>
      <c r="L44" s="576"/>
      <c r="M44" s="576"/>
      <c r="N44" s="576"/>
      <c r="O44" s="577"/>
    </row>
    <row r="49" spans="7:16" ht="15" customHeight="1" x14ac:dyDescent="0.35">
      <c r="H49" s="261"/>
      <c r="I49" s="261"/>
      <c r="J49" s="261"/>
      <c r="K49" s="261"/>
      <c r="L49" s="261"/>
      <c r="M49" s="261"/>
      <c r="N49" s="261"/>
      <c r="O49" s="261"/>
      <c r="P49" s="261"/>
    </row>
    <row r="50" spans="7:16" x14ac:dyDescent="0.35">
      <c r="H50" s="261"/>
      <c r="I50" s="261"/>
      <c r="J50" s="261"/>
      <c r="K50" s="261"/>
      <c r="L50" s="261"/>
      <c r="M50" s="261"/>
      <c r="N50" s="261"/>
      <c r="O50" s="261"/>
      <c r="P50" s="261"/>
    </row>
    <row r="51" spans="7:16" x14ac:dyDescent="0.35">
      <c r="H51" s="261"/>
      <c r="I51" s="261"/>
      <c r="J51" s="261"/>
      <c r="K51" s="261"/>
      <c r="L51" s="261"/>
      <c r="M51" s="261"/>
      <c r="N51" s="261"/>
      <c r="O51" s="261"/>
      <c r="P51" s="261"/>
    </row>
    <row r="52" spans="7:16" x14ac:dyDescent="0.35">
      <c r="H52" s="261"/>
      <c r="I52" s="261"/>
      <c r="J52" s="261"/>
      <c r="K52" s="261"/>
      <c r="L52" s="261"/>
      <c r="M52" s="261"/>
      <c r="N52" s="261"/>
      <c r="O52" s="261"/>
      <c r="P52" s="261"/>
    </row>
    <row r="53" spans="7:16" x14ac:dyDescent="0.35">
      <c r="H53" s="261"/>
      <c r="I53" s="261"/>
      <c r="J53" s="261"/>
      <c r="K53" s="261"/>
      <c r="L53" s="261"/>
      <c r="M53" s="261"/>
      <c r="N53" s="261"/>
      <c r="O53" s="261"/>
      <c r="P53" s="261"/>
    </row>
    <row r="54" spans="7:16" x14ac:dyDescent="0.35">
      <c r="G54" s="261"/>
      <c r="H54" s="261"/>
      <c r="I54" s="261"/>
      <c r="J54" s="261"/>
      <c r="K54" s="261"/>
      <c r="L54" s="261"/>
      <c r="M54" s="261"/>
      <c r="N54" s="261"/>
      <c r="O54" s="261"/>
      <c r="P54" s="261"/>
    </row>
    <row r="55" spans="7:16" x14ac:dyDescent="0.35">
      <c r="G55" s="261"/>
      <c r="H55" s="261"/>
      <c r="I55" s="261"/>
      <c r="J55" s="261"/>
      <c r="K55" s="261"/>
      <c r="L55" s="261"/>
      <c r="M55" s="261"/>
      <c r="N55" s="261"/>
      <c r="O55" s="261"/>
      <c r="P55" s="261"/>
    </row>
    <row r="56" spans="7:16" x14ac:dyDescent="0.35">
      <c r="G56" s="261"/>
      <c r="H56" s="261"/>
      <c r="I56" s="261"/>
      <c r="J56" s="261"/>
      <c r="K56" s="261"/>
      <c r="L56" s="261"/>
      <c r="M56" s="261"/>
      <c r="N56" s="261"/>
      <c r="O56" s="261"/>
      <c r="P56" s="261"/>
    </row>
    <row r="57" spans="7:16" x14ac:dyDescent="0.35">
      <c r="G57" s="261"/>
      <c r="H57" s="261"/>
      <c r="I57" s="261"/>
      <c r="J57" s="261"/>
      <c r="K57" s="261"/>
      <c r="L57" s="261"/>
      <c r="M57" s="261"/>
      <c r="N57" s="261"/>
      <c r="O57" s="261"/>
      <c r="P57" s="261"/>
    </row>
    <row r="58" spans="7:16" x14ac:dyDescent="0.35">
      <c r="G58" s="261"/>
      <c r="H58" s="261"/>
      <c r="I58" s="261"/>
      <c r="J58" s="261"/>
      <c r="K58" s="261"/>
      <c r="L58" s="261"/>
      <c r="M58" s="261"/>
      <c r="N58" s="261"/>
      <c r="O58" s="261"/>
      <c r="P58" s="261"/>
    </row>
    <row r="59" spans="7:16" x14ac:dyDescent="0.35">
      <c r="G59" s="261"/>
      <c r="H59" s="261"/>
      <c r="I59" s="261"/>
      <c r="J59" s="261"/>
      <c r="K59" s="261"/>
      <c r="L59" s="261"/>
      <c r="M59" s="261"/>
      <c r="N59" s="261"/>
      <c r="O59" s="261"/>
      <c r="P59" s="261"/>
    </row>
    <row r="60" spans="7:16" x14ac:dyDescent="0.35">
      <c r="G60" s="261"/>
      <c r="H60" s="261"/>
      <c r="I60" s="261"/>
      <c r="J60" s="261"/>
      <c r="K60" s="261"/>
      <c r="L60" s="261"/>
      <c r="M60" s="261"/>
      <c r="N60" s="261"/>
      <c r="O60" s="261"/>
      <c r="P60" s="261"/>
    </row>
    <row r="61" spans="7:16" x14ac:dyDescent="0.35">
      <c r="G61" s="261"/>
      <c r="H61" s="261"/>
      <c r="I61" s="261"/>
      <c r="J61" s="261"/>
      <c r="K61" s="261"/>
      <c r="L61" s="261"/>
      <c r="M61" s="261"/>
      <c r="N61" s="261"/>
      <c r="O61" s="261"/>
      <c r="P61" s="261"/>
    </row>
    <row r="62" spans="7:16" x14ac:dyDescent="0.35">
      <c r="G62" s="261"/>
      <c r="H62" s="261"/>
      <c r="I62" s="261"/>
      <c r="J62" s="261"/>
      <c r="K62" s="261"/>
      <c r="L62" s="261"/>
      <c r="M62" s="261"/>
      <c r="N62" s="261"/>
      <c r="O62" s="261"/>
      <c r="P62" s="261"/>
    </row>
  </sheetData>
  <mergeCells count="47">
    <mergeCell ref="B16:O16"/>
    <mergeCell ref="B17:O17"/>
    <mergeCell ref="B18:O18"/>
    <mergeCell ref="B19:O19"/>
    <mergeCell ref="B28:G28"/>
    <mergeCell ref="B20:O20"/>
    <mergeCell ref="B21:O21"/>
    <mergeCell ref="B22:O22"/>
    <mergeCell ref="B23:O23"/>
    <mergeCell ref="B24:O24"/>
    <mergeCell ref="B26:E26"/>
    <mergeCell ref="B11:O11"/>
    <mergeCell ref="B12:O12"/>
    <mergeCell ref="B13:O13"/>
    <mergeCell ref="B14:O14"/>
    <mergeCell ref="B15:O15"/>
    <mergeCell ref="B2:O2"/>
    <mergeCell ref="B8:O8"/>
    <mergeCell ref="B9:O9"/>
    <mergeCell ref="B10:O10"/>
    <mergeCell ref="N3:O3"/>
    <mergeCell ref="B29:G29"/>
    <mergeCell ref="H28:O28"/>
    <mergeCell ref="H29:O29"/>
    <mergeCell ref="H26:O26"/>
    <mergeCell ref="B30:G30"/>
    <mergeCell ref="H30:O30"/>
    <mergeCell ref="B31:G31"/>
    <mergeCell ref="H31:O31"/>
    <mergeCell ref="B32:G32"/>
    <mergeCell ref="H32:O32"/>
    <mergeCell ref="H33:O33"/>
    <mergeCell ref="B33:G33"/>
    <mergeCell ref="H34:O34"/>
    <mergeCell ref="H35:O35"/>
    <mergeCell ref="B35:G35"/>
    <mergeCell ref="B34:G34"/>
    <mergeCell ref="H40:O40"/>
    <mergeCell ref="B44:O44"/>
    <mergeCell ref="H36:O36"/>
    <mergeCell ref="H37:O37"/>
    <mergeCell ref="B42:G42"/>
    <mergeCell ref="H38:O38"/>
    <mergeCell ref="H39:O39"/>
    <mergeCell ref="H41:O41"/>
    <mergeCell ref="B43:G43"/>
    <mergeCell ref="H42:O4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9CE77-2ED5-4D22-A931-60B8B3E8C6D0}">
  <sheetPr>
    <pageSetUpPr fitToPage="1"/>
  </sheetPr>
  <dimension ref="A1:R98"/>
  <sheetViews>
    <sheetView showGridLines="0" topLeftCell="C1" zoomScale="55" zoomScaleNormal="55" workbookViewId="0">
      <pane ySplit="7" topLeftCell="A93" activePane="bottomLeft" state="frozen"/>
      <selection pane="bottomLeft" activeCell="G18" sqref="G18"/>
    </sheetView>
  </sheetViews>
  <sheetFormatPr defaultColWidth="9.08984375" defaultRowHeight="14" outlineLevelRow="1" outlineLevelCol="1" x14ac:dyDescent="0.3"/>
  <cols>
    <col min="1" max="1" width="10.90625" style="149" customWidth="1"/>
    <col min="2" max="2" width="8" style="150" customWidth="1"/>
    <col min="3" max="3" width="113" style="150" customWidth="1"/>
    <col min="4" max="4" width="61.36328125" style="150" bestFit="1" customWidth="1"/>
    <col min="5" max="5" width="20.6328125" style="150" customWidth="1"/>
    <col min="6" max="6" width="21.453125" style="544" customWidth="1"/>
    <col min="7" max="7" width="20.36328125" style="150" customWidth="1"/>
    <col min="8" max="8" width="67.08984375" style="149" customWidth="1" outlineLevel="1"/>
    <col min="9" max="9" width="4.36328125" style="149" customWidth="1" outlineLevel="1"/>
    <col min="10" max="10" width="8.6328125" style="149" customWidth="1"/>
    <col min="11" max="11" width="53.6328125" style="149" hidden="1" customWidth="1" outlineLevel="1"/>
    <col min="12" max="12" width="46" style="150" hidden="1" customWidth="1" outlineLevel="1"/>
    <col min="13" max="13" width="24.90625" style="150" hidden="1" customWidth="1" outlineLevel="1"/>
    <col min="14" max="14" width="26" style="150" hidden="1" customWidth="1" outlineLevel="1"/>
    <col min="15" max="15" width="9.08984375" style="150" collapsed="1"/>
    <col min="16" max="16384" width="9.08984375" style="150"/>
  </cols>
  <sheetData>
    <row r="1" spans="1:18" ht="28.5" customHeight="1" x14ac:dyDescent="0.3">
      <c r="J1" s="618" t="s">
        <v>43</v>
      </c>
      <c r="K1" s="618"/>
      <c r="O1" s="619" t="s">
        <v>44</v>
      </c>
      <c r="P1" s="619"/>
      <c r="Q1" s="619"/>
      <c r="R1" s="619"/>
    </row>
    <row r="2" spans="1:18" s="149" customFormat="1" ht="13.5" customHeight="1" outlineLevel="1" thickBot="1" x14ac:dyDescent="0.35">
      <c r="F2" s="545"/>
      <c r="K2" s="248"/>
      <c r="P2" s="248"/>
      <c r="Q2" s="248"/>
      <c r="R2" s="387"/>
    </row>
    <row r="3" spans="1:18" ht="32.25" customHeight="1" outlineLevel="1" thickBot="1" x14ac:dyDescent="0.35">
      <c r="B3" s="620" t="s">
        <v>45</v>
      </c>
      <c r="C3" s="621"/>
      <c r="D3" s="621"/>
      <c r="E3" s="621"/>
      <c r="F3" s="621"/>
      <c r="G3" s="622"/>
      <c r="H3" s="238"/>
      <c r="I3" s="151"/>
      <c r="K3" s="632" t="str">
        <f>B3</f>
        <v xml:space="preserve"> GENERAL ASSISTANCE PROGRAM </v>
      </c>
      <c r="L3" s="633"/>
      <c r="M3" s="633"/>
      <c r="N3" s="634"/>
    </row>
    <row r="4" spans="1:18" s="151" customFormat="1" ht="10.5" customHeight="1" outlineLevel="1" thickBot="1" x14ac:dyDescent="0.6">
      <c r="B4" s="65"/>
      <c r="C4" s="65"/>
      <c r="D4" s="65"/>
      <c r="E4" s="65"/>
      <c r="F4" s="546"/>
      <c r="G4" s="65"/>
      <c r="K4" s="297"/>
      <c r="L4" s="298"/>
      <c r="M4" s="298"/>
      <c r="N4" s="299"/>
    </row>
    <row r="5" spans="1:18" ht="41.25" customHeight="1" outlineLevel="1" x14ac:dyDescent="0.3">
      <c r="B5" s="623" t="s">
        <v>46</v>
      </c>
      <c r="C5" s="624"/>
      <c r="D5" s="624"/>
      <c r="E5" s="624"/>
      <c r="F5" s="624"/>
      <c r="G5" s="625"/>
      <c r="H5" s="240"/>
      <c r="I5" s="151"/>
      <c r="K5" s="629" t="str">
        <f>B5</f>
        <v>(TRIBE'S NAME _COOPERATIVE AGREEMENT #_Fiscal Year 20xx_Year #)</v>
      </c>
      <c r="L5" s="630"/>
      <c r="M5" s="630"/>
      <c r="N5" s="631"/>
    </row>
    <row r="6" spans="1:18" ht="40.5" customHeight="1" outlineLevel="1" x14ac:dyDescent="0.3">
      <c r="B6" s="636" t="s">
        <v>47</v>
      </c>
      <c r="C6" s="637"/>
      <c r="D6" s="637"/>
      <c r="E6" s="635" t="s">
        <v>48</v>
      </c>
      <c r="F6" s="635"/>
      <c r="G6" s="239" t="s">
        <v>49</v>
      </c>
      <c r="H6" s="241"/>
      <c r="I6" s="151"/>
      <c r="K6" s="626" t="s">
        <v>50</v>
      </c>
      <c r="L6" s="627"/>
      <c r="M6" s="627"/>
      <c r="N6" s="628"/>
    </row>
    <row r="7" spans="1:18" ht="42" customHeight="1" thickBot="1" x14ac:dyDescent="0.35">
      <c r="A7" s="618" t="s">
        <v>51</v>
      </c>
      <c r="B7" s="66" t="s">
        <v>52</v>
      </c>
      <c r="C7" s="67" t="s">
        <v>53</v>
      </c>
      <c r="D7" s="67" t="s">
        <v>54</v>
      </c>
      <c r="E7" s="67" t="s">
        <v>55</v>
      </c>
      <c r="F7" s="547" t="s">
        <v>56</v>
      </c>
      <c r="G7" s="68" t="s">
        <v>57</v>
      </c>
      <c r="H7" s="242" t="s">
        <v>58</v>
      </c>
      <c r="I7" s="289"/>
      <c r="K7" s="300" t="s">
        <v>59</v>
      </c>
      <c r="L7" s="302" t="s">
        <v>60</v>
      </c>
      <c r="M7" s="301" t="s">
        <v>61</v>
      </c>
      <c r="N7" s="303" t="s">
        <v>62</v>
      </c>
    </row>
    <row r="8" spans="1:18" ht="38.25" customHeight="1" x14ac:dyDescent="0.35">
      <c r="A8" s="618"/>
      <c r="B8" s="75">
        <v>1</v>
      </c>
      <c r="C8" s="195" t="s">
        <v>63</v>
      </c>
      <c r="D8" s="453" t="s">
        <v>64</v>
      </c>
      <c r="E8" s="197"/>
      <c r="F8" s="548">
        <f>'Cost Estimator '!AA13</f>
        <v>0</v>
      </c>
      <c r="G8" s="507">
        <f>'Cost Estimator '!AB13</f>
        <v>0</v>
      </c>
      <c r="H8" s="243"/>
      <c r="I8" s="290"/>
      <c r="K8" s="499"/>
      <c r="L8" s="500"/>
      <c r="M8" s="501">
        <f>'Draft Workplan Review (EPA use)'!M6</f>
        <v>0</v>
      </c>
      <c r="N8" s="532">
        <f>'Draft Workplan Review (EPA use)'!N6</f>
        <v>0</v>
      </c>
    </row>
    <row r="9" spans="1:18" ht="43.5" customHeight="1" x14ac:dyDescent="0.35">
      <c r="B9" s="69">
        <v>1.1000000000000001</v>
      </c>
      <c r="C9" s="70" t="s">
        <v>53</v>
      </c>
      <c r="D9" s="71" t="s">
        <v>65</v>
      </c>
      <c r="E9" s="71"/>
      <c r="F9" s="549">
        <f>'Cost Estimator '!AA14</f>
        <v>0</v>
      </c>
      <c r="G9" s="508">
        <f>'Cost Estimator '!AB14</f>
        <v>0</v>
      </c>
      <c r="H9" s="244"/>
      <c r="I9" s="41"/>
      <c r="K9" s="236"/>
      <c r="L9" s="296"/>
      <c r="M9" s="235">
        <f>'Draft Workplan Review (EPA use)'!M7</f>
        <v>0</v>
      </c>
      <c r="N9" s="533">
        <f>'Draft Workplan Review (EPA use)'!N7</f>
        <v>0</v>
      </c>
    </row>
    <row r="10" spans="1:18" ht="48" customHeight="1" x14ac:dyDescent="0.35">
      <c r="B10" s="69">
        <v>1.2</v>
      </c>
      <c r="C10" s="70"/>
      <c r="D10" s="71"/>
      <c r="E10" s="71"/>
      <c r="F10" s="549">
        <f>'Cost Estimator '!AA15</f>
        <v>0</v>
      </c>
      <c r="G10" s="508">
        <f>'Cost Estimator '!AB15</f>
        <v>0</v>
      </c>
      <c r="H10" s="244"/>
      <c r="I10" s="41"/>
      <c r="K10" s="236"/>
      <c r="L10" s="296"/>
      <c r="M10" s="237">
        <f>'Draft Workplan Review (EPA use)'!M8</f>
        <v>0</v>
      </c>
      <c r="N10" s="534">
        <f>'Draft Workplan Review (EPA use)'!N8</f>
        <v>0</v>
      </c>
    </row>
    <row r="11" spans="1:18" ht="42.75" customHeight="1" x14ac:dyDescent="0.35">
      <c r="B11" s="69">
        <v>1.3</v>
      </c>
      <c r="C11" s="70"/>
      <c r="D11" s="71"/>
      <c r="E11" s="234"/>
      <c r="F11" s="549">
        <f>'Cost Estimator '!AA16</f>
        <v>0</v>
      </c>
      <c r="G11" s="508">
        <f>'Cost Estimator '!AB16</f>
        <v>0</v>
      </c>
      <c r="H11" s="244"/>
      <c r="I11" s="41"/>
      <c r="K11" s="236"/>
      <c r="L11" s="295"/>
      <c r="M11" s="235">
        <f>'Draft Workplan Review (EPA use)'!M9</f>
        <v>0</v>
      </c>
      <c r="N11" s="533">
        <f>'Draft Workplan Review (EPA use)'!N9</f>
        <v>0</v>
      </c>
    </row>
    <row r="12" spans="1:18" ht="40.5" customHeight="1" x14ac:dyDescent="0.35">
      <c r="B12" s="69">
        <v>1.4</v>
      </c>
      <c r="C12" s="70"/>
      <c r="D12" s="71"/>
      <c r="E12" s="71"/>
      <c r="F12" s="549">
        <f>'Cost Estimator '!AA17</f>
        <v>0</v>
      </c>
      <c r="G12" s="508">
        <f>'Cost Estimator '!AB17</f>
        <v>0</v>
      </c>
      <c r="H12" s="244"/>
      <c r="I12" s="41"/>
      <c r="K12" s="236"/>
      <c r="L12" s="296"/>
      <c r="M12" s="237">
        <f>'Draft Workplan Review (EPA use)'!M10</f>
        <v>0</v>
      </c>
      <c r="N12" s="534">
        <f>'Draft Workplan Review (EPA use)'!N10</f>
        <v>0</v>
      </c>
    </row>
    <row r="13" spans="1:18" ht="39" customHeight="1" x14ac:dyDescent="0.35">
      <c r="B13" s="69">
        <v>1.5</v>
      </c>
      <c r="C13" s="70"/>
      <c r="D13" s="71"/>
      <c r="E13" s="234"/>
      <c r="F13" s="549">
        <f>'Cost Estimator '!AA18</f>
        <v>0</v>
      </c>
      <c r="G13" s="508">
        <f>'Cost Estimator '!AB18</f>
        <v>0</v>
      </c>
      <c r="H13" s="245"/>
      <c r="I13" s="291"/>
      <c r="K13" s="236"/>
      <c r="L13" s="296"/>
      <c r="M13" s="235">
        <f>'Draft Workplan Review (EPA use)'!M11</f>
        <v>0</v>
      </c>
      <c r="N13" s="533">
        <f>'Draft Workplan Review (EPA use)'!N11</f>
        <v>0</v>
      </c>
    </row>
    <row r="14" spans="1:18" ht="51" customHeight="1" x14ac:dyDescent="0.35">
      <c r="B14" s="69">
        <v>1.6</v>
      </c>
      <c r="C14" s="70"/>
      <c r="D14" s="70"/>
      <c r="E14" s="71"/>
      <c r="F14" s="549">
        <f>'Cost Estimator '!AA19</f>
        <v>0</v>
      </c>
      <c r="G14" s="508">
        <f>'Cost Estimator '!AB19</f>
        <v>0</v>
      </c>
      <c r="H14" s="245"/>
      <c r="I14" s="291"/>
      <c r="K14" s="236"/>
      <c r="L14" s="295"/>
      <c r="M14" s="237">
        <f>'Draft Workplan Review (EPA use)'!M12</f>
        <v>0</v>
      </c>
      <c r="N14" s="534">
        <f>'Draft Workplan Review (EPA use)'!N12</f>
        <v>0</v>
      </c>
    </row>
    <row r="15" spans="1:18" ht="48" customHeight="1" x14ac:dyDescent="0.35">
      <c r="B15" s="69">
        <v>1.7</v>
      </c>
      <c r="C15" s="70"/>
      <c r="D15" s="71"/>
      <c r="E15" s="71"/>
      <c r="F15" s="549">
        <f>'Cost Estimator '!AA20</f>
        <v>0</v>
      </c>
      <c r="G15" s="508">
        <f>'Cost Estimator '!AB20</f>
        <v>0</v>
      </c>
      <c r="H15" s="244"/>
      <c r="I15" s="41"/>
      <c r="K15" s="236"/>
      <c r="L15" s="296"/>
      <c r="M15" s="235">
        <f>'Draft Workplan Review (EPA use)'!M13</f>
        <v>0</v>
      </c>
      <c r="N15" s="533">
        <f>'Draft Workplan Review (EPA use)'!N13</f>
        <v>0</v>
      </c>
    </row>
    <row r="16" spans="1:18" ht="48.75" customHeight="1" x14ac:dyDescent="0.35">
      <c r="B16" s="69">
        <v>1.8</v>
      </c>
      <c r="C16" s="70"/>
      <c r="D16" s="71"/>
      <c r="E16" s="71"/>
      <c r="F16" s="549">
        <f>'Cost Estimator '!AA21</f>
        <v>0</v>
      </c>
      <c r="G16" s="508">
        <f>'Cost Estimator '!AB21</f>
        <v>0</v>
      </c>
      <c r="H16" s="244"/>
      <c r="I16" s="41"/>
      <c r="K16" s="236"/>
      <c r="L16" s="296"/>
      <c r="M16" s="237">
        <f>'Draft Workplan Review (EPA use)'!M14</f>
        <v>0</v>
      </c>
      <c r="N16" s="534">
        <f>'Draft Workplan Review (EPA use)'!N14</f>
        <v>0</v>
      </c>
    </row>
    <row r="17" spans="2:14" ht="45.75" customHeight="1" x14ac:dyDescent="0.35">
      <c r="B17" s="69">
        <v>1.9</v>
      </c>
      <c r="C17" s="233"/>
      <c r="D17" s="71"/>
      <c r="E17" s="71"/>
      <c r="F17" s="549">
        <f>'Cost Estimator '!AA22</f>
        <v>0</v>
      </c>
      <c r="G17" s="508">
        <f>'Cost Estimator '!AB22</f>
        <v>0</v>
      </c>
      <c r="H17" s="244"/>
      <c r="I17" s="41"/>
      <c r="K17" s="236"/>
      <c r="L17" s="295"/>
      <c r="M17" s="235">
        <f>'Draft Workplan Review (EPA use)'!M15</f>
        <v>0</v>
      </c>
      <c r="N17" s="533">
        <f>'Draft Workplan Review (EPA use)'!N15</f>
        <v>0</v>
      </c>
    </row>
    <row r="18" spans="2:14" ht="34.5" customHeight="1" x14ac:dyDescent="0.3">
      <c r="B18" s="72">
        <v>2</v>
      </c>
      <c r="C18" s="208" t="s">
        <v>66</v>
      </c>
      <c r="D18" s="73"/>
      <c r="E18" s="73"/>
      <c r="F18" s="548">
        <f>'Cost Estimator '!AA23</f>
        <v>0</v>
      </c>
      <c r="G18" s="507">
        <f>'Cost Estimator '!AB23</f>
        <v>0</v>
      </c>
      <c r="H18" s="246"/>
      <c r="I18" s="292"/>
      <c r="K18" s="495"/>
      <c r="L18" s="498"/>
      <c r="M18" s="497">
        <f>'Draft Workplan Review (EPA use)'!M16</f>
        <v>0</v>
      </c>
      <c r="N18" s="535">
        <f>'Draft Workplan Review (EPA use)'!N16</f>
        <v>0</v>
      </c>
    </row>
    <row r="19" spans="2:14" ht="22.5" customHeight="1" x14ac:dyDescent="0.35">
      <c r="B19" s="69">
        <v>2.1</v>
      </c>
      <c r="C19" s="70"/>
      <c r="D19" s="70"/>
      <c r="E19" s="71"/>
      <c r="F19" s="549">
        <f>'Cost Estimator '!AA24</f>
        <v>0</v>
      </c>
      <c r="G19" s="508">
        <f>'Cost Estimator '!AB24</f>
        <v>0</v>
      </c>
      <c r="H19" s="245"/>
      <c r="I19" s="291"/>
      <c r="K19" s="236"/>
      <c r="L19" s="296"/>
      <c r="M19" s="235">
        <f>'Draft Workplan Review (EPA use)'!M17</f>
        <v>0</v>
      </c>
      <c r="N19" s="533">
        <f>'Draft Workplan Review (EPA use)'!N17</f>
        <v>0</v>
      </c>
    </row>
    <row r="20" spans="2:14" ht="15.5" x14ac:dyDescent="0.35">
      <c r="B20" s="69">
        <v>2.2000000000000002</v>
      </c>
      <c r="C20" s="70"/>
      <c r="D20" s="71"/>
      <c r="E20" s="71"/>
      <c r="F20" s="549">
        <f>'Cost Estimator '!AA25</f>
        <v>0</v>
      </c>
      <c r="G20" s="508">
        <f>'Cost Estimator '!AB25</f>
        <v>0</v>
      </c>
      <c r="H20" s="245"/>
      <c r="I20" s="291"/>
      <c r="K20" s="236"/>
      <c r="L20" s="295"/>
      <c r="M20" s="237">
        <f>'Draft Workplan Review (EPA use)'!M18</f>
        <v>0</v>
      </c>
      <c r="N20" s="534">
        <f>'Draft Workplan Review (EPA use)'!N18</f>
        <v>0</v>
      </c>
    </row>
    <row r="21" spans="2:14" ht="15.5" x14ac:dyDescent="0.35">
      <c r="B21" s="69">
        <v>2.2999999999999998</v>
      </c>
      <c r="C21" s="70"/>
      <c r="D21" s="70"/>
      <c r="E21" s="70"/>
      <c r="F21" s="549">
        <f>'Cost Estimator '!AA26</f>
        <v>0</v>
      </c>
      <c r="G21" s="508">
        <f>'Cost Estimator '!AB26</f>
        <v>0</v>
      </c>
      <c r="H21" s="244"/>
      <c r="I21" s="41"/>
      <c r="K21" s="236"/>
      <c r="L21" s="296"/>
      <c r="M21" s="235">
        <f>'Draft Workplan Review (EPA use)'!M19</f>
        <v>0</v>
      </c>
      <c r="N21" s="533">
        <f>'Draft Workplan Review (EPA use)'!N19</f>
        <v>0</v>
      </c>
    </row>
    <row r="22" spans="2:14" ht="15.5" x14ac:dyDescent="0.35">
      <c r="B22" s="69">
        <v>2.4</v>
      </c>
      <c r="C22" s="71"/>
      <c r="D22" s="70"/>
      <c r="E22" s="70"/>
      <c r="F22" s="549">
        <f>'Cost Estimator '!AA27</f>
        <v>0</v>
      </c>
      <c r="G22" s="508">
        <f>'Cost Estimator '!AB27</f>
        <v>0</v>
      </c>
      <c r="H22" s="244"/>
      <c r="I22" s="41"/>
      <c r="K22" s="236"/>
      <c r="L22" s="296"/>
      <c r="M22" s="237">
        <f>'Draft Workplan Review (EPA use)'!M20</f>
        <v>0</v>
      </c>
      <c r="N22" s="534">
        <f>'Draft Workplan Review (EPA use)'!N20</f>
        <v>0</v>
      </c>
    </row>
    <row r="23" spans="2:14" ht="15.5" x14ac:dyDescent="0.35">
      <c r="B23" s="69">
        <v>2.5</v>
      </c>
      <c r="C23" s="71"/>
      <c r="D23" s="70"/>
      <c r="E23" s="70"/>
      <c r="F23" s="549">
        <f>'Cost Estimator '!AA28</f>
        <v>0</v>
      </c>
      <c r="G23" s="508">
        <f>'Cost Estimator '!AB28</f>
        <v>0</v>
      </c>
      <c r="H23" s="244"/>
      <c r="I23" s="41"/>
      <c r="K23" s="236"/>
      <c r="L23" s="295"/>
      <c r="M23" s="235">
        <f>'Draft Workplan Review (EPA use)'!M21</f>
        <v>0</v>
      </c>
      <c r="N23" s="533">
        <f>'Draft Workplan Review (EPA use)'!N21</f>
        <v>0</v>
      </c>
    </row>
    <row r="24" spans="2:14" ht="15.5" x14ac:dyDescent="0.35">
      <c r="B24" s="69">
        <v>2.6</v>
      </c>
      <c r="C24" s="71"/>
      <c r="D24" s="70"/>
      <c r="E24" s="70"/>
      <c r="F24" s="549">
        <f>'Cost Estimator '!AA29</f>
        <v>0</v>
      </c>
      <c r="G24" s="508">
        <f>'Cost Estimator '!AB29</f>
        <v>0</v>
      </c>
      <c r="H24" s="244"/>
      <c r="I24" s="41"/>
      <c r="K24" s="236"/>
      <c r="L24" s="296"/>
      <c r="M24" s="237">
        <f>'Draft Workplan Review (EPA use)'!M22</f>
        <v>0</v>
      </c>
      <c r="N24" s="534">
        <f>'Draft Workplan Review (EPA use)'!N22</f>
        <v>0</v>
      </c>
    </row>
    <row r="25" spans="2:14" ht="15.5" x14ac:dyDescent="0.35">
      <c r="B25" s="69">
        <v>2.7</v>
      </c>
      <c r="C25" s="71"/>
      <c r="D25" s="70"/>
      <c r="E25" s="70"/>
      <c r="F25" s="549">
        <f>'Cost Estimator '!AA30</f>
        <v>0</v>
      </c>
      <c r="G25" s="508">
        <f>'Cost Estimator '!AB30</f>
        <v>0</v>
      </c>
      <c r="H25" s="244"/>
      <c r="I25" s="41"/>
      <c r="K25" s="236"/>
      <c r="L25" s="296"/>
      <c r="M25" s="235">
        <f>'Draft Workplan Review (EPA use)'!M23</f>
        <v>0</v>
      </c>
      <c r="N25" s="533">
        <f>'Draft Workplan Review (EPA use)'!N23</f>
        <v>0</v>
      </c>
    </row>
    <row r="26" spans="2:14" ht="15.5" x14ac:dyDescent="0.35">
      <c r="B26" s="69">
        <v>2.8</v>
      </c>
      <c r="C26" s="71"/>
      <c r="D26" s="70"/>
      <c r="E26" s="70"/>
      <c r="F26" s="549">
        <f>'Cost Estimator '!AA31</f>
        <v>0</v>
      </c>
      <c r="G26" s="508">
        <f>'Cost Estimator '!AB31</f>
        <v>0</v>
      </c>
      <c r="H26" s="244"/>
      <c r="I26" s="41"/>
      <c r="K26" s="236"/>
      <c r="L26" s="295"/>
      <c r="M26" s="237">
        <f>'Draft Workplan Review (EPA use)'!M24</f>
        <v>0</v>
      </c>
      <c r="N26" s="534">
        <f>'Draft Workplan Review (EPA use)'!N24</f>
        <v>0</v>
      </c>
    </row>
    <row r="27" spans="2:14" ht="15.5" x14ac:dyDescent="0.35">
      <c r="B27" s="69">
        <v>2.9</v>
      </c>
      <c r="C27" s="71"/>
      <c r="D27" s="70"/>
      <c r="E27" s="70"/>
      <c r="F27" s="549">
        <f>'Cost Estimator '!AA32</f>
        <v>0</v>
      </c>
      <c r="G27" s="508">
        <f>'Cost Estimator '!AB32</f>
        <v>0</v>
      </c>
      <c r="H27" s="244"/>
      <c r="I27" s="41"/>
      <c r="K27" s="236"/>
      <c r="L27" s="296"/>
      <c r="M27" s="235">
        <f>'Draft Workplan Review (EPA use)'!M25</f>
        <v>0</v>
      </c>
      <c r="N27" s="533">
        <f>'Draft Workplan Review (EPA use)'!N25</f>
        <v>0</v>
      </c>
    </row>
    <row r="28" spans="2:14" ht="15" x14ac:dyDescent="0.3">
      <c r="B28" s="72">
        <v>3</v>
      </c>
      <c r="C28" s="73" t="s">
        <v>67</v>
      </c>
      <c r="D28" s="73"/>
      <c r="E28" s="73"/>
      <c r="F28" s="548">
        <f>'Cost Estimator '!AA33</f>
        <v>0</v>
      </c>
      <c r="G28" s="507">
        <f>'Cost Estimator '!AB33</f>
        <v>0</v>
      </c>
      <c r="H28" s="246"/>
      <c r="I28" s="292"/>
      <c r="K28" s="495"/>
      <c r="L28" s="498"/>
      <c r="M28" s="497">
        <f>'Draft Workplan Review (EPA use)'!M26</f>
        <v>0</v>
      </c>
      <c r="N28" s="535">
        <f>'Draft Workplan Review (EPA use)'!N26</f>
        <v>0</v>
      </c>
    </row>
    <row r="29" spans="2:14" ht="15.5" x14ac:dyDescent="0.35">
      <c r="B29" s="69">
        <v>3.1</v>
      </c>
      <c r="C29" s="70"/>
      <c r="D29" s="70"/>
      <c r="E29" s="70"/>
      <c r="F29" s="549">
        <f>'Cost Estimator '!AA34</f>
        <v>0</v>
      </c>
      <c r="G29" s="508">
        <f>'Cost Estimator '!AB34</f>
        <v>0</v>
      </c>
      <c r="H29" s="244"/>
      <c r="I29" s="41"/>
      <c r="K29" s="236"/>
      <c r="L29" s="295"/>
      <c r="M29" s="235">
        <f>'Draft Workplan Review (EPA use)'!M27</f>
        <v>0</v>
      </c>
      <c r="N29" s="533">
        <f>'Draft Workplan Review (EPA use)'!N27</f>
        <v>0</v>
      </c>
    </row>
    <row r="30" spans="2:14" ht="15.5" x14ac:dyDescent="0.35">
      <c r="B30" s="69">
        <v>3.2</v>
      </c>
      <c r="C30" s="70"/>
      <c r="D30" s="70"/>
      <c r="E30" s="70"/>
      <c r="F30" s="549">
        <f>'Cost Estimator '!AA35</f>
        <v>0</v>
      </c>
      <c r="G30" s="508">
        <f>'Cost Estimator '!AB35</f>
        <v>0</v>
      </c>
      <c r="H30" s="244"/>
      <c r="I30" s="41"/>
      <c r="K30" s="236"/>
      <c r="L30" s="296"/>
      <c r="M30" s="237">
        <f>'Draft Workplan Review (EPA use)'!M28</f>
        <v>0</v>
      </c>
      <c r="N30" s="534">
        <f>'Draft Workplan Review (EPA use)'!N28</f>
        <v>0</v>
      </c>
    </row>
    <row r="31" spans="2:14" ht="15.5" x14ac:dyDescent="0.35">
      <c r="B31" s="69">
        <v>3.3</v>
      </c>
      <c r="C31" s="70"/>
      <c r="D31" s="70"/>
      <c r="E31" s="70"/>
      <c r="F31" s="549">
        <f>'Cost Estimator '!AA36</f>
        <v>0</v>
      </c>
      <c r="G31" s="508">
        <f>'Cost Estimator '!AB36</f>
        <v>0</v>
      </c>
      <c r="H31" s="244"/>
      <c r="I31" s="41"/>
      <c r="K31" s="236"/>
      <c r="L31" s="296"/>
      <c r="M31" s="235">
        <f>'Draft Workplan Review (EPA use)'!M29</f>
        <v>0</v>
      </c>
      <c r="N31" s="533">
        <f>'Draft Workplan Review (EPA use)'!N29</f>
        <v>0</v>
      </c>
    </row>
    <row r="32" spans="2:14" ht="15.5" x14ac:dyDescent="0.35">
      <c r="B32" s="69">
        <v>3.4</v>
      </c>
      <c r="C32" s="70"/>
      <c r="D32" s="70"/>
      <c r="E32" s="70"/>
      <c r="F32" s="549">
        <f>'Cost Estimator '!AA37</f>
        <v>0</v>
      </c>
      <c r="G32" s="508">
        <f>'Cost Estimator '!AB37</f>
        <v>0</v>
      </c>
      <c r="H32" s="244"/>
      <c r="I32" s="41"/>
      <c r="K32" s="236"/>
      <c r="L32" s="295"/>
      <c r="M32" s="237">
        <f>'Draft Workplan Review (EPA use)'!M30</f>
        <v>0</v>
      </c>
      <c r="N32" s="534">
        <f>'Draft Workplan Review (EPA use)'!N30</f>
        <v>0</v>
      </c>
    </row>
    <row r="33" spans="2:14" ht="15.5" x14ac:dyDescent="0.35">
      <c r="B33" s="69">
        <v>3.5</v>
      </c>
      <c r="C33" s="70"/>
      <c r="D33" s="70"/>
      <c r="E33" s="70"/>
      <c r="F33" s="549">
        <f>'Cost Estimator '!AA38</f>
        <v>0</v>
      </c>
      <c r="G33" s="508">
        <f>'Cost Estimator '!AB38</f>
        <v>0</v>
      </c>
      <c r="H33" s="244"/>
      <c r="I33" s="41"/>
      <c r="K33" s="236"/>
      <c r="L33" s="296"/>
      <c r="M33" s="235">
        <f>'Draft Workplan Review (EPA use)'!M31</f>
        <v>0</v>
      </c>
      <c r="N33" s="533">
        <f>'Draft Workplan Review (EPA use)'!N31</f>
        <v>0</v>
      </c>
    </row>
    <row r="34" spans="2:14" ht="15.5" x14ac:dyDescent="0.35">
      <c r="B34" s="69">
        <v>3.6</v>
      </c>
      <c r="C34" s="70"/>
      <c r="D34" s="70"/>
      <c r="E34" s="70"/>
      <c r="F34" s="549">
        <f>'Cost Estimator '!AA39</f>
        <v>0</v>
      </c>
      <c r="G34" s="508">
        <f>'Cost Estimator '!AB39</f>
        <v>0</v>
      </c>
      <c r="H34" s="244"/>
      <c r="I34" s="41"/>
      <c r="K34" s="236"/>
      <c r="L34" s="296"/>
      <c r="M34" s="237">
        <f>'Draft Workplan Review (EPA use)'!M32</f>
        <v>0</v>
      </c>
      <c r="N34" s="534">
        <f>'Draft Workplan Review (EPA use)'!N32</f>
        <v>0</v>
      </c>
    </row>
    <row r="35" spans="2:14" ht="15.5" x14ac:dyDescent="0.35">
      <c r="B35" s="69">
        <v>3.7</v>
      </c>
      <c r="C35" s="70"/>
      <c r="D35" s="70"/>
      <c r="E35" s="70"/>
      <c r="F35" s="549">
        <f>'Cost Estimator '!AA40</f>
        <v>0</v>
      </c>
      <c r="G35" s="508">
        <f>'Cost Estimator '!AB40</f>
        <v>0</v>
      </c>
      <c r="H35" s="244"/>
      <c r="I35" s="41"/>
      <c r="K35" s="236"/>
      <c r="L35" s="295"/>
      <c r="M35" s="235">
        <f>'Draft Workplan Review (EPA use)'!M33</f>
        <v>0</v>
      </c>
      <c r="N35" s="533">
        <f>'Draft Workplan Review (EPA use)'!N33</f>
        <v>0</v>
      </c>
    </row>
    <row r="36" spans="2:14" ht="15.5" x14ac:dyDescent="0.35">
      <c r="B36" s="69">
        <v>3.8</v>
      </c>
      <c r="C36" s="70"/>
      <c r="D36" s="70"/>
      <c r="E36" s="70"/>
      <c r="F36" s="549">
        <f>'Cost Estimator '!AA41</f>
        <v>0</v>
      </c>
      <c r="G36" s="508">
        <f>'Cost Estimator '!AB41</f>
        <v>0</v>
      </c>
      <c r="H36" s="244"/>
      <c r="I36" s="41"/>
      <c r="K36" s="236"/>
      <c r="L36" s="296"/>
      <c r="M36" s="237">
        <f>'Draft Workplan Review (EPA use)'!M34</f>
        <v>0</v>
      </c>
      <c r="N36" s="534">
        <f>'Draft Workplan Review (EPA use)'!N34</f>
        <v>0</v>
      </c>
    </row>
    <row r="37" spans="2:14" ht="15.5" x14ac:dyDescent="0.35">
      <c r="B37" s="69">
        <v>3.9</v>
      </c>
      <c r="C37" s="70"/>
      <c r="D37" s="70"/>
      <c r="E37" s="70"/>
      <c r="F37" s="549">
        <f>'Cost Estimator '!AA42</f>
        <v>0</v>
      </c>
      <c r="G37" s="508">
        <f>'Cost Estimator '!AB42</f>
        <v>0</v>
      </c>
      <c r="H37" s="244"/>
      <c r="I37" s="41"/>
      <c r="K37" s="236"/>
      <c r="L37" s="296"/>
      <c r="M37" s="235">
        <f>'Draft Workplan Review (EPA use)'!M35</f>
        <v>0</v>
      </c>
      <c r="N37" s="533">
        <f>'Draft Workplan Review (EPA use)'!N35</f>
        <v>0</v>
      </c>
    </row>
    <row r="38" spans="2:14" ht="15" x14ac:dyDescent="0.3">
      <c r="B38" s="76">
        <v>4</v>
      </c>
      <c r="C38" s="73" t="s">
        <v>68</v>
      </c>
      <c r="D38" s="73"/>
      <c r="E38" s="73"/>
      <c r="F38" s="548">
        <f>'Cost Estimator '!AA43</f>
        <v>0</v>
      </c>
      <c r="G38" s="507">
        <f>'Cost Estimator '!AB43</f>
        <v>0</v>
      </c>
      <c r="H38" s="246"/>
      <c r="I38" s="292"/>
      <c r="K38" s="495"/>
      <c r="L38" s="496"/>
      <c r="M38" s="497">
        <f>'Draft Workplan Review (EPA use)'!M36</f>
        <v>0</v>
      </c>
      <c r="N38" s="535">
        <f>'Draft Workplan Review (EPA use)'!N36</f>
        <v>0</v>
      </c>
    </row>
    <row r="39" spans="2:14" ht="15.5" x14ac:dyDescent="0.35">
      <c r="B39" s="69">
        <v>4.0999999999999996</v>
      </c>
      <c r="C39" s="70"/>
      <c r="D39" s="70"/>
      <c r="E39" s="70"/>
      <c r="F39" s="549">
        <f>'Cost Estimator '!AA44</f>
        <v>0</v>
      </c>
      <c r="G39" s="508">
        <f>'Cost Estimator '!AB44</f>
        <v>0</v>
      </c>
      <c r="H39" s="244"/>
      <c r="I39" s="41"/>
      <c r="K39" s="236"/>
      <c r="L39" s="296"/>
      <c r="M39" s="235">
        <f>'Draft Workplan Review (EPA use)'!M37</f>
        <v>0</v>
      </c>
      <c r="N39" s="533">
        <f>'Draft Workplan Review (EPA use)'!N37</f>
        <v>0</v>
      </c>
    </row>
    <row r="40" spans="2:14" ht="15.5" x14ac:dyDescent="0.35">
      <c r="B40" s="69">
        <v>4.2</v>
      </c>
      <c r="C40" s="70"/>
      <c r="D40" s="70"/>
      <c r="E40" s="70"/>
      <c r="F40" s="549">
        <f>'Cost Estimator '!AA45</f>
        <v>0</v>
      </c>
      <c r="G40" s="508">
        <f>'Cost Estimator '!AB45</f>
        <v>0</v>
      </c>
      <c r="H40" s="244"/>
      <c r="I40" s="41"/>
      <c r="K40" s="236"/>
      <c r="L40" s="296"/>
      <c r="M40" s="237">
        <f>'Draft Workplan Review (EPA use)'!M38</f>
        <v>0</v>
      </c>
      <c r="N40" s="534">
        <f>'Draft Workplan Review (EPA use)'!N38</f>
        <v>0</v>
      </c>
    </row>
    <row r="41" spans="2:14" ht="15.5" x14ac:dyDescent="0.35">
      <c r="B41" s="69">
        <v>4.3</v>
      </c>
      <c r="C41" s="70"/>
      <c r="D41" s="70"/>
      <c r="E41" s="70"/>
      <c r="F41" s="549">
        <f>'Cost Estimator '!AA46</f>
        <v>0</v>
      </c>
      <c r="G41" s="508">
        <f>'Cost Estimator '!AB46</f>
        <v>0</v>
      </c>
      <c r="H41" s="244"/>
      <c r="I41" s="41"/>
      <c r="K41" s="236"/>
      <c r="L41" s="295"/>
      <c r="M41" s="235">
        <f>'Draft Workplan Review (EPA use)'!M39</f>
        <v>0</v>
      </c>
      <c r="N41" s="533">
        <f>'Draft Workplan Review (EPA use)'!N39</f>
        <v>0</v>
      </c>
    </row>
    <row r="42" spans="2:14" ht="15.5" x14ac:dyDescent="0.35">
      <c r="B42" s="69">
        <v>4.4000000000000004</v>
      </c>
      <c r="C42" s="70"/>
      <c r="D42" s="70"/>
      <c r="E42" s="70"/>
      <c r="F42" s="549">
        <f>'Cost Estimator '!AA47</f>
        <v>0</v>
      </c>
      <c r="G42" s="508">
        <f>'Cost Estimator '!AB47</f>
        <v>0</v>
      </c>
      <c r="H42" s="244"/>
      <c r="I42" s="41"/>
      <c r="K42" s="236"/>
      <c r="L42" s="296"/>
      <c r="M42" s="237">
        <f>'Draft Workplan Review (EPA use)'!M40</f>
        <v>0</v>
      </c>
      <c r="N42" s="534">
        <f>'Draft Workplan Review (EPA use)'!N40</f>
        <v>0</v>
      </c>
    </row>
    <row r="43" spans="2:14" ht="15.5" x14ac:dyDescent="0.35">
      <c r="B43" s="69">
        <v>4.5</v>
      </c>
      <c r="C43" s="70"/>
      <c r="D43" s="70"/>
      <c r="E43" s="70"/>
      <c r="F43" s="549">
        <f>'Cost Estimator '!AA48</f>
        <v>0</v>
      </c>
      <c r="G43" s="508">
        <f>'Cost Estimator '!AB48</f>
        <v>0</v>
      </c>
      <c r="H43" s="244"/>
      <c r="I43" s="41"/>
      <c r="K43" s="236"/>
      <c r="L43" s="296"/>
      <c r="M43" s="235">
        <f>'Draft Workplan Review (EPA use)'!M41</f>
        <v>0</v>
      </c>
      <c r="N43" s="533">
        <f>'Draft Workplan Review (EPA use)'!N41</f>
        <v>0</v>
      </c>
    </row>
    <row r="44" spans="2:14" ht="15.5" x14ac:dyDescent="0.35">
      <c r="B44" s="69">
        <v>4.5999999999999996</v>
      </c>
      <c r="C44" s="70"/>
      <c r="D44" s="70"/>
      <c r="E44" s="70"/>
      <c r="F44" s="549">
        <f>'Cost Estimator '!AA49</f>
        <v>0</v>
      </c>
      <c r="G44" s="508">
        <f>'Cost Estimator '!AB49</f>
        <v>0</v>
      </c>
      <c r="H44" s="244"/>
      <c r="I44" s="41"/>
      <c r="K44" s="236"/>
      <c r="L44" s="295"/>
      <c r="M44" s="237">
        <f>'Draft Workplan Review (EPA use)'!M42</f>
        <v>0</v>
      </c>
      <c r="N44" s="534">
        <f>'Draft Workplan Review (EPA use)'!N42</f>
        <v>0</v>
      </c>
    </row>
    <row r="45" spans="2:14" ht="15.5" x14ac:dyDescent="0.35">
      <c r="B45" s="69">
        <v>4.7</v>
      </c>
      <c r="C45" s="70"/>
      <c r="D45" s="70"/>
      <c r="E45" s="70"/>
      <c r="F45" s="549">
        <f>'Cost Estimator '!AA50</f>
        <v>0</v>
      </c>
      <c r="G45" s="508">
        <f>'Cost Estimator '!AB50</f>
        <v>0</v>
      </c>
      <c r="H45" s="244"/>
      <c r="I45" s="41"/>
      <c r="K45" s="236"/>
      <c r="L45" s="296"/>
      <c r="M45" s="235">
        <f>'Draft Workplan Review (EPA use)'!M43</f>
        <v>0</v>
      </c>
      <c r="N45" s="533">
        <f>'Draft Workplan Review (EPA use)'!N43</f>
        <v>0</v>
      </c>
    </row>
    <row r="46" spans="2:14" ht="15.5" x14ac:dyDescent="0.35">
      <c r="B46" s="69">
        <v>4.8</v>
      </c>
      <c r="C46" s="70"/>
      <c r="D46" s="70"/>
      <c r="E46" s="70"/>
      <c r="F46" s="549">
        <f>'Cost Estimator '!AA51</f>
        <v>0</v>
      </c>
      <c r="G46" s="508">
        <f>'Cost Estimator '!AB51</f>
        <v>0</v>
      </c>
      <c r="H46" s="244"/>
      <c r="I46" s="41"/>
      <c r="K46" s="236"/>
      <c r="L46" s="296"/>
      <c r="M46" s="237">
        <f>'Draft Workplan Review (EPA use)'!M44</f>
        <v>0</v>
      </c>
      <c r="N46" s="534">
        <f>'Draft Workplan Review (EPA use)'!N44</f>
        <v>0</v>
      </c>
    </row>
    <row r="47" spans="2:14" ht="15.5" x14ac:dyDescent="0.35">
      <c r="B47" s="69">
        <v>4.9000000000000004</v>
      </c>
      <c r="C47" s="70"/>
      <c r="D47" s="70"/>
      <c r="E47" s="70"/>
      <c r="F47" s="549">
        <f>'Cost Estimator '!AA52</f>
        <v>0</v>
      </c>
      <c r="G47" s="508">
        <f>'Cost Estimator '!AB52</f>
        <v>0</v>
      </c>
      <c r="H47" s="244"/>
      <c r="I47" s="41"/>
      <c r="K47" s="236"/>
      <c r="L47" s="295"/>
      <c r="M47" s="235">
        <f>'Draft Workplan Review (EPA use)'!M45</f>
        <v>0</v>
      </c>
      <c r="N47" s="533">
        <f>'Draft Workplan Review (EPA use)'!N45</f>
        <v>0</v>
      </c>
    </row>
    <row r="48" spans="2:14" ht="15" x14ac:dyDescent="0.3">
      <c r="B48" s="77">
        <v>5</v>
      </c>
      <c r="C48" s="73" t="s">
        <v>69</v>
      </c>
      <c r="D48" s="74"/>
      <c r="E48" s="74"/>
      <c r="F48" s="548">
        <f>'Cost Estimator '!AA53</f>
        <v>0</v>
      </c>
      <c r="G48" s="507">
        <f>'Cost Estimator '!AB53</f>
        <v>0</v>
      </c>
      <c r="H48" s="246"/>
      <c r="I48" s="292"/>
      <c r="K48" s="495"/>
      <c r="L48" s="498"/>
      <c r="M48" s="497">
        <f>'Draft Workplan Review (EPA use)'!M46</f>
        <v>0</v>
      </c>
      <c r="N48" s="535">
        <f>'Draft Workplan Review (EPA use)'!N46</f>
        <v>0</v>
      </c>
    </row>
    <row r="49" spans="2:14" ht="15.5" x14ac:dyDescent="0.35">
      <c r="B49" s="69">
        <v>5.0999999999999996</v>
      </c>
      <c r="C49" s="70"/>
      <c r="D49" s="70"/>
      <c r="E49" s="70"/>
      <c r="F49" s="549">
        <f>'Cost Estimator '!AA54</f>
        <v>0</v>
      </c>
      <c r="G49" s="508">
        <f>'Cost Estimator '!AB54</f>
        <v>0</v>
      </c>
      <c r="H49" s="244"/>
      <c r="I49" s="41"/>
      <c r="K49" s="236"/>
      <c r="L49" s="296"/>
      <c r="M49" s="235">
        <f>'Draft Workplan Review (EPA use)'!M47</f>
        <v>0</v>
      </c>
      <c r="N49" s="533">
        <f>'Draft Workplan Review (EPA use)'!N47</f>
        <v>0</v>
      </c>
    </row>
    <row r="50" spans="2:14" ht="15.5" x14ac:dyDescent="0.35">
      <c r="B50" s="69">
        <v>5.2</v>
      </c>
      <c r="C50" s="70"/>
      <c r="D50" s="70"/>
      <c r="E50" s="70"/>
      <c r="F50" s="549">
        <f>'Cost Estimator '!AA55</f>
        <v>0</v>
      </c>
      <c r="G50" s="508">
        <f>'Cost Estimator '!AB55</f>
        <v>0</v>
      </c>
      <c r="H50" s="244"/>
      <c r="I50" s="41"/>
      <c r="K50" s="236"/>
      <c r="L50" s="295"/>
      <c r="M50" s="237">
        <f>'Draft Workplan Review (EPA use)'!M48</f>
        <v>0</v>
      </c>
      <c r="N50" s="534">
        <f>'Draft Workplan Review (EPA use)'!N48</f>
        <v>0</v>
      </c>
    </row>
    <row r="51" spans="2:14" ht="15.5" x14ac:dyDescent="0.35">
      <c r="B51" s="69">
        <v>5.3</v>
      </c>
      <c r="C51" s="70"/>
      <c r="D51" s="70"/>
      <c r="E51" s="70"/>
      <c r="F51" s="549">
        <f>'Cost Estimator '!AA56</f>
        <v>0</v>
      </c>
      <c r="G51" s="508">
        <f>'Cost Estimator '!AB56</f>
        <v>0</v>
      </c>
      <c r="H51" s="244"/>
      <c r="I51" s="41"/>
      <c r="K51" s="236"/>
      <c r="L51" s="296"/>
      <c r="M51" s="235">
        <f>'Draft Workplan Review (EPA use)'!M49</f>
        <v>0</v>
      </c>
      <c r="N51" s="533">
        <f>'Draft Workplan Review (EPA use)'!N49</f>
        <v>0</v>
      </c>
    </row>
    <row r="52" spans="2:14" ht="15.5" x14ac:dyDescent="0.35">
      <c r="B52" s="69">
        <v>5.4</v>
      </c>
      <c r="C52" s="70"/>
      <c r="D52" s="70"/>
      <c r="E52" s="70"/>
      <c r="F52" s="549">
        <f>'Cost Estimator '!AA57</f>
        <v>0</v>
      </c>
      <c r="G52" s="508">
        <f>'Cost Estimator '!AB57</f>
        <v>0</v>
      </c>
      <c r="H52" s="244"/>
      <c r="I52" s="41"/>
      <c r="K52" s="236"/>
      <c r="L52" s="296"/>
      <c r="M52" s="237">
        <f>'Draft Workplan Review (EPA use)'!M50</f>
        <v>0</v>
      </c>
      <c r="N52" s="534">
        <f>'Draft Workplan Review (EPA use)'!N50</f>
        <v>0</v>
      </c>
    </row>
    <row r="53" spans="2:14" ht="15.5" x14ac:dyDescent="0.35">
      <c r="B53" s="69">
        <v>5.5</v>
      </c>
      <c r="C53" s="70"/>
      <c r="D53" s="70"/>
      <c r="E53" s="70"/>
      <c r="F53" s="549">
        <f>'Cost Estimator '!AA58</f>
        <v>0</v>
      </c>
      <c r="G53" s="508">
        <f>'Cost Estimator '!AB58</f>
        <v>0</v>
      </c>
      <c r="H53" s="244"/>
      <c r="I53" s="41"/>
      <c r="K53" s="236"/>
      <c r="L53" s="295"/>
      <c r="M53" s="235">
        <f>'Draft Workplan Review (EPA use)'!M51</f>
        <v>0</v>
      </c>
      <c r="N53" s="533">
        <f>'Draft Workplan Review (EPA use)'!N51</f>
        <v>0</v>
      </c>
    </row>
    <row r="54" spans="2:14" ht="15.5" x14ac:dyDescent="0.35">
      <c r="B54" s="69">
        <v>5.6</v>
      </c>
      <c r="C54" s="70"/>
      <c r="D54" s="70"/>
      <c r="E54" s="70"/>
      <c r="F54" s="549">
        <f>'Cost Estimator '!AA59</f>
        <v>0</v>
      </c>
      <c r="G54" s="508">
        <f>'Cost Estimator '!AB59</f>
        <v>0</v>
      </c>
      <c r="H54" s="244"/>
      <c r="I54" s="41"/>
      <c r="K54" s="236"/>
      <c r="L54" s="296"/>
      <c r="M54" s="237">
        <f>'Draft Workplan Review (EPA use)'!M52</f>
        <v>0</v>
      </c>
      <c r="N54" s="534">
        <f>'Draft Workplan Review (EPA use)'!N52</f>
        <v>0</v>
      </c>
    </row>
    <row r="55" spans="2:14" ht="15.5" x14ac:dyDescent="0.35">
      <c r="B55" s="69">
        <v>5.7</v>
      </c>
      <c r="C55" s="70"/>
      <c r="D55" s="70"/>
      <c r="E55" s="70"/>
      <c r="F55" s="549">
        <f>'Cost Estimator '!AA60</f>
        <v>0</v>
      </c>
      <c r="G55" s="508">
        <f>'Cost Estimator '!AB60</f>
        <v>0</v>
      </c>
      <c r="H55" s="244"/>
      <c r="I55" s="41"/>
      <c r="K55" s="236"/>
      <c r="L55" s="296"/>
      <c r="M55" s="235">
        <f>'Draft Workplan Review (EPA use)'!M53</f>
        <v>0</v>
      </c>
      <c r="N55" s="533">
        <f>'Draft Workplan Review (EPA use)'!N53</f>
        <v>0</v>
      </c>
    </row>
    <row r="56" spans="2:14" ht="15.5" x14ac:dyDescent="0.35">
      <c r="B56" s="69">
        <v>5.8</v>
      </c>
      <c r="C56" s="70"/>
      <c r="D56" s="70"/>
      <c r="E56" s="70"/>
      <c r="F56" s="549">
        <f>'Cost Estimator '!AA61</f>
        <v>0</v>
      </c>
      <c r="G56" s="508">
        <f>'Cost Estimator '!AB61</f>
        <v>0</v>
      </c>
      <c r="H56" s="244"/>
      <c r="I56" s="41"/>
      <c r="K56" s="236"/>
      <c r="L56" s="295"/>
      <c r="M56" s="237">
        <f>'Draft Workplan Review (EPA use)'!M54</f>
        <v>0</v>
      </c>
      <c r="N56" s="534">
        <f>'Draft Workplan Review (EPA use)'!N54</f>
        <v>0</v>
      </c>
    </row>
    <row r="57" spans="2:14" ht="15.5" x14ac:dyDescent="0.35">
      <c r="B57" s="69">
        <v>5.9</v>
      </c>
      <c r="C57" s="70"/>
      <c r="D57" s="70"/>
      <c r="E57" s="70"/>
      <c r="F57" s="549">
        <f>'Cost Estimator '!AA62</f>
        <v>0</v>
      </c>
      <c r="G57" s="508">
        <f>'Cost Estimator '!AB62</f>
        <v>0</v>
      </c>
      <c r="H57" s="244"/>
      <c r="I57" s="41"/>
      <c r="K57" s="236"/>
      <c r="L57" s="296"/>
      <c r="M57" s="235">
        <f>'Draft Workplan Review (EPA use)'!M55</f>
        <v>0</v>
      </c>
      <c r="N57" s="533">
        <f>'Draft Workplan Review (EPA use)'!N55</f>
        <v>0</v>
      </c>
    </row>
    <row r="58" spans="2:14" ht="15" x14ac:dyDescent="0.3">
      <c r="B58" s="77">
        <v>6</v>
      </c>
      <c r="C58" s="73" t="s">
        <v>70</v>
      </c>
      <c r="D58" s="73"/>
      <c r="E58" s="73"/>
      <c r="F58" s="548">
        <f>'Cost Estimator '!AA63</f>
        <v>0</v>
      </c>
      <c r="G58" s="507">
        <f>'Cost Estimator '!AB63</f>
        <v>0</v>
      </c>
      <c r="H58" s="246"/>
      <c r="I58" s="292"/>
      <c r="K58" s="495"/>
      <c r="L58" s="498"/>
      <c r="M58" s="497">
        <f>'Draft Workplan Review (EPA use)'!M56</f>
        <v>0</v>
      </c>
      <c r="N58" s="535">
        <f>'Draft Workplan Review (EPA use)'!N56</f>
        <v>0</v>
      </c>
    </row>
    <row r="59" spans="2:14" ht="15.5" x14ac:dyDescent="0.35">
      <c r="B59" s="69">
        <v>6.1</v>
      </c>
      <c r="C59" s="70"/>
      <c r="D59" s="70"/>
      <c r="E59" s="70"/>
      <c r="F59" s="549">
        <f>'Cost Estimator '!AA64</f>
        <v>0</v>
      </c>
      <c r="G59" s="508">
        <f>'Cost Estimator '!AB64</f>
        <v>0</v>
      </c>
      <c r="H59" s="244"/>
      <c r="I59" s="41"/>
      <c r="K59" s="236"/>
      <c r="L59" s="295"/>
      <c r="M59" s="235">
        <f>'Draft Workplan Review (EPA use)'!M57</f>
        <v>0</v>
      </c>
      <c r="N59" s="533">
        <f>'Draft Workplan Review (EPA use)'!N57</f>
        <v>0</v>
      </c>
    </row>
    <row r="60" spans="2:14" ht="15.5" x14ac:dyDescent="0.35">
      <c r="B60" s="69">
        <v>6.2</v>
      </c>
      <c r="C60" s="70"/>
      <c r="D60" s="70"/>
      <c r="E60" s="70"/>
      <c r="F60" s="549">
        <f>'Cost Estimator '!AA65</f>
        <v>0</v>
      </c>
      <c r="G60" s="508">
        <f>'Cost Estimator '!AB65</f>
        <v>0</v>
      </c>
      <c r="H60" s="244"/>
      <c r="I60" s="41"/>
      <c r="K60" s="236"/>
      <c r="L60" s="296"/>
      <c r="M60" s="237">
        <f>'Draft Workplan Review (EPA use)'!M58</f>
        <v>0</v>
      </c>
      <c r="N60" s="534">
        <f>'Draft Workplan Review (EPA use)'!N58</f>
        <v>0</v>
      </c>
    </row>
    <row r="61" spans="2:14" ht="15.5" x14ac:dyDescent="0.35">
      <c r="B61" s="69">
        <v>6.3</v>
      </c>
      <c r="C61" s="70"/>
      <c r="D61" s="70"/>
      <c r="E61" s="70"/>
      <c r="F61" s="549">
        <f>'Cost Estimator '!AA66</f>
        <v>0</v>
      </c>
      <c r="G61" s="508">
        <f>'Cost Estimator '!AB66</f>
        <v>0</v>
      </c>
      <c r="H61" s="244"/>
      <c r="I61" s="41"/>
      <c r="K61" s="236"/>
      <c r="L61" s="296"/>
      <c r="M61" s="235">
        <f>'Draft Workplan Review (EPA use)'!M59</f>
        <v>0</v>
      </c>
      <c r="N61" s="533">
        <f>'Draft Workplan Review (EPA use)'!N59</f>
        <v>0</v>
      </c>
    </row>
    <row r="62" spans="2:14" ht="15.5" x14ac:dyDescent="0.35">
      <c r="B62" s="69">
        <v>6.4</v>
      </c>
      <c r="C62" s="70"/>
      <c r="D62" s="70"/>
      <c r="E62" s="70"/>
      <c r="F62" s="549">
        <f>'Cost Estimator '!AA67</f>
        <v>0</v>
      </c>
      <c r="G62" s="508">
        <f>'Cost Estimator '!AB67</f>
        <v>0</v>
      </c>
      <c r="H62" s="244"/>
      <c r="I62" s="41"/>
      <c r="K62" s="236"/>
      <c r="L62" s="295"/>
      <c r="M62" s="237">
        <f>'Draft Workplan Review (EPA use)'!M60</f>
        <v>0</v>
      </c>
      <c r="N62" s="534">
        <f>'Draft Workplan Review (EPA use)'!N60</f>
        <v>0</v>
      </c>
    </row>
    <row r="63" spans="2:14" ht="15.5" x14ac:dyDescent="0.35">
      <c r="B63" s="69">
        <v>6.5</v>
      </c>
      <c r="C63" s="70"/>
      <c r="D63" s="70"/>
      <c r="E63" s="70"/>
      <c r="F63" s="549">
        <f>'Cost Estimator '!AA68</f>
        <v>0</v>
      </c>
      <c r="G63" s="508">
        <f>'Cost Estimator '!AB68</f>
        <v>0</v>
      </c>
      <c r="H63" s="244"/>
      <c r="I63" s="41"/>
      <c r="K63" s="236"/>
      <c r="L63" s="296"/>
      <c r="M63" s="235">
        <f>'Draft Workplan Review (EPA use)'!M61</f>
        <v>0</v>
      </c>
      <c r="N63" s="533">
        <f>'Draft Workplan Review (EPA use)'!N61</f>
        <v>0</v>
      </c>
    </row>
    <row r="64" spans="2:14" ht="15.5" x14ac:dyDescent="0.35">
      <c r="B64" s="69">
        <v>6.6</v>
      </c>
      <c r="C64" s="70"/>
      <c r="D64" s="70"/>
      <c r="E64" s="70"/>
      <c r="F64" s="549">
        <f>'Cost Estimator '!AA69</f>
        <v>0</v>
      </c>
      <c r="G64" s="508">
        <f>'Cost Estimator '!AB69</f>
        <v>0</v>
      </c>
      <c r="H64" s="244"/>
      <c r="I64" s="41"/>
      <c r="K64" s="236"/>
      <c r="L64" s="296"/>
      <c r="M64" s="237">
        <f>'Draft Workplan Review (EPA use)'!M62</f>
        <v>0</v>
      </c>
      <c r="N64" s="534">
        <f>'Draft Workplan Review (EPA use)'!N62</f>
        <v>0</v>
      </c>
    </row>
    <row r="65" spans="2:14" ht="15.5" x14ac:dyDescent="0.35">
      <c r="B65" s="69">
        <v>6.7</v>
      </c>
      <c r="C65" s="70"/>
      <c r="D65" s="70"/>
      <c r="E65" s="70"/>
      <c r="F65" s="549">
        <f>'Cost Estimator '!AA70</f>
        <v>0</v>
      </c>
      <c r="G65" s="508">
        <f>'Cost Estimator '!AB70</f>
        <v>0</v>
      </c>
      <c r="H65" s="244"/>
      <c r="I65" s="41"/>
      <c r="K65" s="236"/>
      <c r="L65" s="295"/>
      <c r="M65" s="235">
        <f>'Draft Workplan Review (EPA use)'!M63</f>
        <v>0</v>
      </c>
      <c r="N65" s="533">
        <f>'Draft Workplan Review (EPA use)'!N63</f>
        <v>0</v>
      </c>
    </row>
    <row r="66" spans="2:14" ht="15.5" x14ac:dyDescent="0.35">
      <c r="B66" s="69">
        <v>6.8</v>
      </c>
      <c r="C66" s="70"/>
      <c r="D66" s="70"/>
      <c r="E66" s="70"/>
      <c r="F66" s="549">
        <f>'Cost Estimator '!AA71</f>
        <v>0</v>
      </c>
      <c r="G66" s="508">
        <f>'Cost Estimator '!AB71</f>
        <v>0</v>
      </c>
      <c r="H66" s="244"/>
      <c r="I66" s="41"/>
      <c r="K66" s="236"/>
      <c r="L66" s="296"/>
      <c r="M66" s="237">
        <f>'Draft Workplan Review (EPA use)'!M64</f>
        <v>0</v>
      </c>
      <c r="N66" s="534">
        <f>'Draft Workplan Review (EPA use)'!N64</f>
        <v>0</v>
      </c>
    </row>
    <row r="67" spans="2:14" ht="15.5" x14ac:dyDescent="0.35">
      <c r="B67" s="69">
        <v>6.9</v>
      </c>
      <c r="C67" s="70"/>
      <c r="D67" s="70"/>
      <c r="E67" s="70"/>
      <c r="F67" s="549">
        <f>'Cost Estimator '!AA72</f>
        <v>0</v>
      </c>
      <c r="G67" s="508">
        <f>'Cost Estimator '!AB72</f>
        <v>0</v>
      </c>
      <c r="H67" s="244"/>
      <c r="I67" s="41"/>
      <c r="K67" s="236"/>
      <c r="L67" s="296"/>
      <c r="M67" s="235">
        <f>'Draft Workplan Review (EPA use)'!M65</f>
        <v>0</v>
      </c>
      <c r="N67" s="533">
        <f>'Draft Workplan Review (EPA use)'!N65</f>
        <v>0</v>
      </c>
    </row>
    <row r="68" spans="2:14" ht="15" x14ac:dyDescent="0.3">
      <c r="B68" s="77">
        <v>7</v>
      </c>
      <c r="C68" s="73" t="s">
        <v>71</v>
      </c>
      <c r="D68" s="73"/>
      <c r="E68" s="73"/>
      <c r="F68" s="548">
        <f>'Cost Estimator '!AA73</f>
        <v>0</v>
      </c>
      <c r="G68" s="507">
        <f>'Cost Estimator '!AB73</f>
        <v>0</v>
      </c>
      <c r="H68" s="246"/>
      <c r="I68" s="292"/>
      <c r="K68" s="495"/>
      <c r="L68" s="496"/>
      <c r="M68" s="497">
        <f>'Draft Workplan Review (EPA use)'!M66</f>
        <v>0</v>
      </c>
      <c r="N68" s="535">
        <f>'Draft Workplan Review (EPA use)'!N66</f>
        <v>0</v>
      </c>
    </row>
    <row r="69" spans="2:14" ht="15.5" x14ac:dyDescent="0.35">
      <c r="B69" s="69">
        <v>7.1</v>
      </c>
      <c r="C69" s="70"/>
      <c r="D69" s="70"/>
      <c r="E69" s="70"/>
      <c r="F69" s="549">
        <f>'Cost Estimator '!AA74</f>
        <v>0</v>
      </c>
      <c r="G69" s="508">
        <f>'Cost Estimator '!AB74</f>
        <v>0</v>
      </c>
      <c r="H69" s="244"/>
      <c r="I69" s="41"/>
      <c r="K69" s="236"/>
      <c r="L69" s="296"/>
      <c r="M69" s="235">
        <f>'Draft Workplan Review (EPA use)'!M67</f>
        <v>0</v>
      </c>
      <c r="N69" s="533">
        <f>'Draft Workplan Review (EPA use)'!N67</f>
        <v>0</v>
      </c>
    </row>
    <row r="70" spans="2:14" ht="15.5" x14ac:dyDescent="0.35">
      <c r="B70" s="69">
        <v>7.2</v>
      </c>
      <c r="C70" s="70"/>
      <c r="D70" s="70"/>
      <c r="E70" s="70"/>
      <c r="F70" s="549">
        <f>'Cost Estimator '!AA75</f>
        <v>0</v>
      </c>
      <c r="G70" s="508">
        <f>'Cost Estimator '!AB75</f>
        <v>0</v>
      </c>
      <c r="H70" s="244"/>
      <c r="I70" s="41"/>
      <c r="K70" s="236"/>
      <c r="L70" s="296"/>
      <c r="M70" s="237">
        <f>'Draft Workplan Review (EPA use)'!M68</f>
        <v>0</v>
      </c>
      <c r="N70" s="534">
        <f>'Draft Workplan Review (EPA use)'!N68</f>
        <v>0</v>
      </c>
    </row>
    <row r="71" spans="2:14" ht="15.5" x14ac:dyDescent="0.35">
      <c r="B71" s="69">
        <v>7.3</v>
      </c>
      <c r="C71" s="70"/>
      <c r="D71" s="70"/>
      <c r="E71" s="70"/>
      <c r="F71" s="549">
        <f>'Cost Estimator '!AA76</f>
        <v>0</v>
      </c>
      <c r="G71" s="508">
        <f>'Cost Estimator '!AB76</f>
        <v>0</v>
      </c>
      <c r="H71" s="244"/>
      <c r="I71" s="41"/>
      <c r="K71" s="236"/>
      <c r="L71" s="295"/>
      <c r="M71" s="235">
        <f>'Draft Workplan Review (EPA use)'!M69</f>
        <v>0</v>
      </c>
      <c r="N71" s="533">
        <f>'Draft Workplan Review (EPA use)'!N69</f>
        <v>0</v>
      </c>
    </row>
    <row r="72" spans="2:14" ht="15.5" x14ac:dyDescent="0.35">
      <c r="B72" s="69">
        <v>7.4</v>
      </c>
      <c r="C72" s="70"/>
      <c r="D72" s="70"/>
      <c r="E72" s="70"/>
      <c r="F72" s="549">
        <f>'Cost Estimator '!AA77</f>
        <v>0</v>
      </c>
      <c r="G72" s="508">
        <f>'Cost Estimator '!AB77</f>
        <v>0</v>
      </c>
      <c r="H72" s="244"/>
      <c r="I72" s="41"/>
      <c r="K72" s="236"/>
      <c r="L72" s="296"/>
      <c r="M72" s="237">
        <f>'Draft Workplan Review (EPA use)'!M70</f>
        <v>0</v>
      </c>
      <c r="N72" s="534">
        <f>'Draft Workplan Review (EPA use)'!N70</f>
        <v>0</v>
      </c>
    </row>
    <row r="73" spans="2:14" ht="15.5" x14ac:dyDescent="0.35">
      <c r="B73" s="69">
        <v>7.5</v>
      </c>
      <c r="C73" s="70"/>
      <c r="D73" s="70"/>
      <c r="E73" s="70"/>
      <c r="F73" s="549">
        <f>'Cost Estimator '!AA78</f>
        <v>0</v>
      </c>
      <c r="G73" s="508">
        <f>'Cost Estimator '!AB78</f>
        <v>0</v>
      </c>
      <c r="H73" s="244"/>
      <c r="I73" s="41"/>
      <c r="K73" s="236"/>
      <c r="L73" s="296"/>
      <c r="M73" s="235">
        <f>'Draft Workplan Review (EPA use)'!M71</f>
        <v>0</v>
      </c>
      <c r="N73" s="533">
        <f>'Draft Workplan Review (EPA use)'!N71</f>
        <v>0</v>
      </c>
    </row>
    <row r="74" spans="2:14" ht="15.5" x14ac:dyDescent="0.35">
      <c r="B74" s="69">
        <v>7.6</v>
      </c>
      <c r="C74" s="70"/>
      <c r="D74" s="70"/>
      <c r="E74" s="70"/>
      <c r="F74" s="549">
        <f>'Cost Estimator '!AA79</f>
        <v>0</v>
      </c>
      <c r="G74" s="508">
        <f>'Cost Estimator '!AB79</f>
        <v>0</v>
      </c>
      <c r="H74" s="244"/>
      <c r="I74" s="41"/>
      <c r="K74" s="236"/>
      <c r="L74" s="295"/>
      <c r="M74" s="237">
        <f>'Draft Workplan Review (EPA use)'!M72</f>
        <v>0</v>
      </c>
      <c r="N74" s="534">
        <f>'Draft Workplan Review (EPA use)'!N72</f>
        <v>0</v>
      </c>
    </row>
    <row r="75" spans="2:14" ht="15.5" x14ac:dyDescent="0.35">
      <c r="B75" s="69">
        <v>7.7</v>
      </c>
      <c r="C75" s="70"/>
      <c r="D75" s="70"/>
      <c r="E75" s="70"/>
      <c r="F75" s="549">
        <f>'Cost Estimator '!AA80</f>
        <v>0</v>
      </c>
      <c r="G75" s="508">
        <f>'Cost Estimator '!AB80</f>
        <v>0</v>
      </c>
      <c r="H75" s="244"/>
      <c r="I75" s="41"/>
      <c r="K75" s="236"/>
      <c r="L75" s="296"/>
      <c r="M75" s="235">
        <f>'Draft Workplan Review (EPA use)'!M73</f>
        <v>0</v>
      </c>
      <c r="N75" s="533">
        <f>'Draft Workplan Review (EPA use)'!N73</f>
        <v>0</v>
      </c>
    </row>
    <row r="76" spans="2:14" ht="15.5" x14ac:dyDescent="0.35">
      <c r="B76" s="69">
        <v>7.8</v>
      </c>
      <c r="C76" s="70"/>
      <c r="D76" s="70"/>
      <c r="E76" s="70"/>
      <c r="F76" s="549">
        <f>'Cost Estimator '!AA81</f>
        <v>0</v>
      </c>
      <c r="G76" s="508">
        <f>'Cost Estimator '!AB81</f>
        <v>0</v>
      </c>
      <c r="H76" s="244"/>
      <c r="I76" s="41"/>
      <c r="K76" s="236"/>
      <c r="L76" s="296"/>
      <c r="M76" s="237">
        <f>'Draft Workplan Review (EPA use)'!M74</f>
        <v>0</v>
      </c>
      <c r="N76" s="534">
        <f>'Draft Workplan Review (EPA use)'!N74</f>
        <v>0</v>
      </c>
    </row>
    <row r="77" spans="2:14" ht="15.5" x14ac:dyDescent="0.35">
      <c r="B77" s="69">
        <v>7.9</v>
      </c>
      <c r="C77" s="70"/>
      <c r="D77" s="70"/>
      <c r="E77" s="70"/>
      <c r="F77" s="549">
        <f>'Cost Estimator '!AA82</f>
        <v>0</v>
      </c>
      <c r="G77" s="508">
        <f>'Cost Estimator '!AB82</f>
        <v>0</v>
      </c>
      <c r="H77" s="244"/>
      <c r="I77" s="41"/>
      <c r="K77" s="236"/>
      <c r="L77" s="295"/>
      <c r="M77" s="235">
        <f>'Draft Workplan Review (EPA use)'!M75</f>
        <v>0</v>
      </c>
      <c r="N77" s="533">
        <f>'Draft Workplan Review (EPA use)'!N75</f>
        <v>0</v>
      </c>
    </row>
    <row r="78" spans="2:14" ht="15" x14ac:dyDescent="0.3">
      <c r="B78" s="77">
        <v>8</v>
      </c>
      <c r="C78" s="73" t="s">
        <v>72</v>
      </c>
      <c r="D78" s="73"/>
      <c r="E78" s="73"/>
      <c r="F78" s="548">
        <f>'Cost Estimator '!AA83</f>
        <v>0</v>
      </c>
      <c r="G78" s="507">
        <f>'Cost Estimator '!AB83</f>
        <v>0</v>
      </c>
      <c r="H78" s="246"/>
      <c r="I78" s="292"/>
      <c r="K78" s="495"/>
      <c r="L78" s="498"/>
      <c r="M78" s="497">
        <f>'Draft Workplan Review (EPA use)'!M76</f>
        <v>0</v>
      </c>
      <c r="N78" s="535">
        <f>'Draft Workplan Review (EPA use)'!N76</f>
        <v>0</v>
      </c>
    </row>
    <row r="79" spans="2:14" ht="15.5" x14ac:dyDescent="0.35">
      <c r="B79" s="69">
        <v>8.1</v>
      </c>
      <c r="C79" s="70"/>
      <c r="D79" s="70"/>
      <c r="E79" s="70"/>
      <c r="F79" s="549">
        <f>'Cost Estimator '!AA84</f>
        <v>0</v>
      </c>
      <c r="G79" s="508">
        <f>'Cost Estimator '!AB84</f>
        <v>0</v>
      </c>
      <c r="H79" s="244"/>
      <c r="I79" s="41"/>
      <c r="K79" s="236"/>
      <c r="L79" s="296"/>
      <c r="M79" s="235">
        <f>'Draft Workplan Review (EPA use)'!M77</f>
        <v>0</v>
      </c>
      <c r="N79" s="533">
        <f>'Draft Workplan Review (EPA use)'!N77</f>
        <v>0</v>
      </c>
    </row>
    <row r="80" spans="2:14" ht="15.5" x14ac:dyDescent="0.35">
      <c r="B80" s="69">
        <v>8.1999999999999993</v>
      </c>
      <c r="C80" s="70"/>
      <c r="D80" s="70"/>
      <c r="E80" s="70"/>
      <c r="F80" s="549">
        <f>'Cost Estimator '!AA85</f>
        <v>0</v>
      </c>
      <c r="G80" s="508">
        <f>'Cost Estimator '!AB85</f>
        <v>0</v>
      </c>
      <c r="H80" s="244"/>
      <c r="I80" s="41"/>
      <c r="K80" s="236"/>
      <c r="L80" s="295"/>
      <c r="M80" s="237">
        <f>'Draft Workplan Review (EPA use)'!M78</f>
        <v>0</v>
      </c>
      <c r="N80" s="534">
        <f>'Draft Workplan Review (EPA use)'!N78</f>
        <v>0</v>
      </c>
    </row>
    <row r="81" spans="2:14" ht="15.5" x14ac:dyDescent="0.35">
      <c r="B81" s="69">
        <v>8.3000000000000007</v>
      </c>
      <c r="C81" s="70"/>
      <c r="D81" s="70"/>
      <c r="E81" s="70"/>
      <c r="F81" s="549">
        <f>'Cost Estimator '!AA86</f>
        <v>0</v>
      </c>
      <c r="G81" s="508">
        <f>'Cost Estimator '!AB86</f>
        <v>0</v>
      </c>
      <c r="H81" s="244"/>
      <c r="I81" s="41"/>
      <c r="K81" s="236"/>
      <c r="L81" s="296"/>
      <c r="M81" s="235">
        <f>'Draft Workplan Review (EPA use)'!M79</f>
        <v>0</v>
      </c>
      <c r="N81" s="533">
        <f>'Draft Workplan Review (EPA use)'!N79</f>
        <v>0</v>
      </c>
    </row>
    <row r="82" spans="2:14" ht="15.5" x14ac:dyDescent="0.35">
      <c r="B82" s="69">
        <v>8.4</v>
      </c>
      <c r="C82" s="70"/>
      <c r="D82" s="70"/>
      <c r="E82" s="70"/>
      <c r="F82" s="549">
        <f>'Cost Estimator '!AA87</f>
        <v>0</v>
      </c>
      <c r="G82" s="508">
        <f>'Cost Estimator '!AB87</f>
        <v>0</v>
      </c>
      <c r="H82" s="244"/>
      <c r="I82" s="41"/>
      <c r="K82" s="236"/>
      <c r="L82" s="296"/>
      <c r="M82" s="237">
        <f>'Draft Workplan Review (EPA use)'!M80</f>
        <v>0</v>
      </c>
      <c r="N82" s="534">
        <f>'Draft Workplan Review (EPA use)'!N80</f>
        <v>0</v>
      </c>
    </row>
    <row r="83" spans="2:14" ht="15.5" x14ac:dyDescent="0.35">
      <c r="B83" s="69">
        <v>8.5</v>
      </c>
      <c r="C83" s="70"/>
      <c r="D83" s="70"/>
      <c r="E83" s="70"/>
      <c r="F83" s="549">
        <f>'Cost Estimator '!AA88</f>
        <v>0</v>
      </c>
      <c r="G83" s="508">
        <f>'Cost Estimator '!AB88</f>
        <v>0</v>
      </c>
      <c r="H83" s="244"/>
      <c r="I83" s="41"/>
      <c r="K83" s="236"/>
      <c r="L83" s="295"/>
      <c r="M83" s="235">
        <f>'Draft Workplan Review (EPA use)'!M81</f>
        <v>0</v>
      </c>
      <c r="N83" s="533">
        <f>'Draft Workplan Review (EPA use)'!N81</f>
        <v>0</v>
      </c>
    </row>
    <row r="84" spans="2:14" ht="15.5" x14ac:dyDescent="0.35">
      <c r="B84" s="69">
        <v>8.6</v>
      </c>
      <c r="C84" s="70"/>
      <c r="D84" s="70"/>
      <c r="E84" s="70"/>
      <c r="F84" s="549">
        <f>'Cost Estimator '!AA89</f>
        <v>0</v>
      </c>
      <c r="G84" s="508">
        <f>'Cost Estimator '!AB89</f>
        <v>0</v>
      </c>
      <c r="H84" s="244"/>
      <c r="I84" s="41"/>
      <c r="K84" s="236"/>
      <c r="L84" s="296"/>
      <c r="M84" s="237">
        <f>'Draft Workplan Review (EPA use)'!M82</f>
        <v>0</v>
      </c>
      <c r="N84" s="534">
        <f>'Draft Workplan Review (EPA use)'!N82</f>
        <v>0</v>
      </c>
    </row>
    <row r="85" spans="2:14" ht="15.5" x14ac:dyDescent="0.35">
      <c r="B85" s="69">
        <v>8.6999999999999993</v>
      </c>
      <c r="C85" s="70"/>
      <c r="D85" s="70"/>
      <c r="E85" s="70"/>
      <c r="F85" s="549">
        <f>'Cost Estimator '!AA90</f>
        <v>0</v>
      </c>
      <c r="G85" s="508">
        <f>'Cost Estimator '!AB90</f>
        <v>0</v>
      </c>
      <c r="H85" s="244"/>
      <c r="I85" s="41"/>
      <c r="K85" s="236"/>
      <c r="L85" s="296"/>
      <c r="M85" s="235">
        <f>'Draft Workplan Review (EPA use)'!M83</f>
        <v>0</v>
      </c>
      <c r="N85" s="533">
        <f>'Draft Workplan Review (EPA use)'!N83</f>
        <v>0</v>
      </c>
    </row>
    <row r="86" spans="2:14" ht="15.5" x14ac:dyDescent="0.35">
      <c r="B86" s="69">
        <v>8.8000000000000007</v>
      </c>
      <c r="C86" s="70"/>
      <c r="D86" s="70"/>
      <c r="E86" s="70"/>
      <c r="F86" s="549">
        <f>'Cost Estimator '!AA91</f>
        <v>0</v>
      </c>
      <c r="G86" s="508">
        <f>'Cost Estimator '!AB91</f>
        <v>0</v>
      </c>
      <c r="H86" s="244"/>
      <c r="I86" s="41"/>
      <c r="K86" s="236"/>
      <c r="L86" s="295"/>
      <c r="M86" s="237">
        <f>'Draft Workplan Review (EPA use)'!M84</f>
        <v>0</v>
      </c>
      <c r="N86" s="534">
        <f>'Draft Workplan Review (EPA use)'!N84</f>
        <v>0</v>
      </c>
    </row>
    <row r="87" spans="2:14" ht="15.5" x14ac:dyDescent="0.35">
      <c r="B87" s="69">
        <v>8.9</v>
      </c>
      <c r="C87" s="70"/>
      <c r="D87" s="70"/>
      <c r="E87" s="70"/>
      <c r="F87" s="549">
        <f>'Cost Estimator '!AA92</f>
        <v>0</v>
      </c>
      <c r="G87" s="508">
        <f>'Cost Estimator '!AB92</f>
        <v>0</v>
      </c>
      <c r="H87" s="244"/>
      <c r="I87" s="41"/>
      <c r="K87" s="236"/>
      <c r="L87" s="296"/>
      <c r="M87" s="235">
        <f>'Draft Workplan Review (EPA use)'!M85</f>
        <v>0</v>
      </c>
      <c r="N87" s="533">
        <f>'Draft Workplan Review (EPA use)'!N85</f>
        <v>0</v>
      </c>
    </row>
    <row r="88" spans="2:14" ht="15" x14ac:dyDescent="0.3">
      <c r="B88" s="77">
        <v>9</v>
      </c>
      <c r="C88" s="73" t="s">
        <v>73</v>
      </c>
      <c r="D88" s="73"/>
      <c r="E88" s="73"/>
      <c r="F88" s="548">
        <f>'Cost Estimator '!AA93</f>
        <v>0</v>
      </c>
      <c r="G88" s="507">
        <f>'Cost Estimator '!AB93</f>
        <v>0</v>
      </c>
      <c r="H88" s="246"/>
      <c r="I88" s="292"/>
      <c r="K88" s="495"/>
      <c r="L88" s="498"/>
      <c r="M88" s="497">
        <f>'Draft Workplan Review (EPA use)'!M86</f>
        <v>0</v>
      </c>
      <c r="N88" s="535">
        <f>'Draft Workplan Review (EPA use)'!N86</f>
        <v>0</v>
      </c>
    </row>
    <row r="89" spans="2:14" ht="15.5" x14ac:dyDescent="0.35">
      <c r="B89" s="69">
        <v>9.1</v>
      </c>
      <c r="C89" s="70"/>
      <c r="D89" s="70"/>
      <c r="E89" s="70"/>
      <c r="F89" s="549">
        <f>'Cost Estimator '!AA94</f>
        <v>0</v>
      </c>
      <c r="G89" s="508">
        <f>'Cost Estimator '!AB94</f>
        <v>0</v>
      </c>
      <c r="H89" s="244"/>
      <c r="I89" s="41"/>
      <c r="K89" s="236"/>
      <c r="L89" s="295"/>
      <c r="M89" s="235">
        <f>'Draft Workplan Review (EPA use)'!M87</f>
        <v>0</v>
      </c>
      <c r="N89" s="533">
        <f>'Draft Workplan Review (EPA use)'!N87</f>
        <v>0</v>
      </c>
    </row>
    <row r="90" spans="2:14" ht="15.5" x14ac:dyDescent="0.35">
      <c r="B90" s="69">
        <v>9.1999999999999993</v>
      </c>
      <c r="C90" s="70"/>
      <c r="D90" s="70"/>
      <c r="E90" s="70"/>
      <c r="F90" s="549">
        <f>'Cost Estimator '!AA95</f>
        <v>0</v>
      </c>
      <c r="G90" s="508">
        <f>'Cost Estimator '!AB95</f>
        <v>0</v>
      </c>
      <c r="H90" s="244"/>
      <c r="I90" s="41"/>
      <c r="K90" s="236"/>
      <c r="L90" s="296"/>
      <c r="M90" s="237">
        <f>'Draft Workplan Review (EPA use)'!M88</f>
        <v>0</v>
      </c>
      <c r="N90" s="534">
        <f>'Draft Workplan Review (EPA use)'!N88</f>
        <v>0</v>
      </c>
    </row>
    <row r="91" spans="2:14" ht="15.5" x14ac:dyDescent="0.35">
      <c r="B91" s="69">
        <v>9.3000000000000007</v>
      </c>
      <c r="C91" s="70"/>
      <c r="D91" s="70"/>
      <c r="E91" s="70"/>
      <c r="F91" s="549">
        <f>'Cost Estimator '!AA96</f>
        <v>0</v>
      </c>
      <c r="G91" s="508">
        <f>'Cost Estimator '!AB96</f>
        <v>0</v>
      </c>
      <c r="H91" s="244"/>
      <c r="I91" s="41"/>
      <c r="K91" s="236"/>
      <c r="L91" s="296"/>
      <c r="M91" s="235">
        <f>'Draft Workplan Review (EPA use)'!M89</f>
        <v>0</v>
      </c>
      <c r="N91" s="533">
        <f>'Draft Workplan Review (EPA use)'!N89</f>
        <v>0</v>
      </c>
    </row>
    <row r="92" spans="2:14" ht="15.5" x14ac:dyDescent="0.35">
      <c r="B92" s="69">
        <v>9.4</v>
      </c>
      <c r="C92" s="70"/>
      <c r="D92" s="70"/>
      <c r="E92" s="70"/>
      <c r="F92" s="549">
        <f>'Cost Estimator '!AA97</f>
        <v>0</v>
      </c>
      <c r="G92" s="508">
        <f>'Cost Estimator '!AB97</f>
        <v>0</v>
      </c>
      <c r="H92" s="244"/>
      <c r="I92" s="41"/>
      <c r="K92" s="236"/>
      <c r="L92" s="295"/>
      <c r="M92" s="237">
        <f>'Draft Workplan Review (EPA use)'!M90</f>
        <v>0</v>
      </c>
      <c r="N92" s="534">
        <f>'Draft Workplan Review (EPA use)'!N90</f>
        <v>0</v>
      </c>
    </row>
    <row r="93" spans="2:14" ht="15.5" x14ac:dyDescent="0.35">
      <c r="B93" s="69">
        <v>9.5</v>
      </c>
      <c r="C93" s="70"/>
      <c r="D93" s="70"/>
      <c r="E93" s="70"/>
      <c r="F93" s="549">
        <f>'Cost Estimator '!AA98</f>
        <v>0</v>
      </c>
      <c r="G93" s="508">
        <f>'Cost Estimator '!AB98</f>
        <v>0</v>
      </c>
      <c r="H93" s="244"/>
      <c r="I93" s="41"/>
      <c r="K93" s="236"/>
      <c r="L93" s="296"/>
      <c r="M93" s="235">
        <f>'Draft Workplan Review (EPA use)'!M91</f>
        <v>0</v>
      </c>
      <c r="N93" s="533">
        <f>'Draft Workplan Review (EPA use)'!N91</f>
        <v>0</v>
      </c>
    </row>
    <row r="94" spans="2:14" ht="15.5" x14ac:dyDescent="0.35">
      <c r="B94" s="69">
        <v>9.6</v>
      </c>
      <c r="C94" s="70"/>
      <c r="D94" s="70"/>
      <c r="E94" s="70"/>
      <c r="F94" s="549">
        <f>'Cost Estimator '!AA99</f>
        <v>0</v>
      </c>
      <c r="G94" s="508">
        <f>'Cost Estimator '!AB99</f>
        <v>0</v>
      </c>
      <c r="H94" s="244"/>
      <c r="I94" s="41"/>
      <c r="K94" s="236"/>
      <c r="L94" s="296"/>
      <c r="M94" s="237">
        <f>'Draft Workplan Review (EPA use)'!M92</f>
        <v>0</v>
      </c>
      <c r="N94" s="534">
        <f>'Draft Workplan Review (EPA use)'!N92</f>
        <v>0</v>
      </c>
    </row>
    <row r="95" spans="2:14" ht="15.5" x14ac:dyDescent="0.35">
      <c r="B95" s="69">
        <v>9.6999999999999993</v>
      </c>
      <c r="C95" s="70"/>
      <c r="D95" s="70"/>
      <c r="E95" s="70"/>
      <c r="F95" s="549">
        <f>'Cost Estimator '!AA100</f>
        <v>0</v>
      </c>
      <c r="G95" s="508">
        <f>'Cost Estimator '!AB100</f>
        <v>0</v>
      </c>
      <c r="H95" s="244"/>
      <c r="I95" s="41"/>
      <c r="K95" s="236"/>
      <c r="L95" s="295"/>
      <c r="M95" s="235">
        <f>'Draft Workplan Review (EPA use)'!M93</f>
        <v>0</v>
      </c>
      <c r="N95" s="533">
        <f>'Draft Workplan Review (EPA use)'!N93</f>
        <v>0</v>
      </c>
    </row>
    <row r="96" spans="2:14" ht="15.5" x14ac:dyDescent="0.35">
      <c r="B96" s="69">
        <v>9.8000000000000007</v>
      </c>
      <c r="C96" s="70"/>
      <c r="D96" s="70"/>
      <c r="E96" s="70"/>
      <c r="F96" s="549">
        <f>'Cost Estimator '!AA101</f>
        <v>0</v>
      </c>
      <c r="G96" s="508">
        <f>'Cost Estimator '!AB101</f>
        <v>0</v>
      </c>
      <c r="H96" s="244"/>
      <c r="I96" s="41"/>
      <c r="K96" s="236"/>
      <c r="L96" s="296"/>
      <c r="M96" s="237">
        <f>'Draft Workplan Review (EPA use)'!M94</f>
        <v>0</v>
      </c>
      <c r="N96" s="534">
        <f>'Draft Workplan Review (EPA use)'!N94</f>
        <v>0</v>
      </c>
    </row>
    <row r="97" spans="2:14" ht="15.5" x14ac:dyDescent="0.35">
      <c r="B97" s="69">
        <v>9.9</v>
      </c>
      <c r="C97" s="70"/>
      <c r="D97" s="70"/>
      <c r="E97" s="70"/>
      <c r="F97" s="549">
        <f>'Cost Estimator '!AA102</f>
        <v>0</v>
      </c>
      <c r="G97" s="508">
        <f>'Cost Estimator '!AB102</f>
        <v>0</v>
      </c>
      <c r="H97" s="244"/>
      <c r="I97" s="41"/>
      <c r="K97" s="236"/>
      <c r="L97" s="296"/>
      <c r="M97" s="235">
        <f>'Draft Workplan Review (EPA use)'!M95</f>
        <v>0</v>
      </c>
      <c r="N97" s="533">
        <f>'Draft Workplan Review (EPA use)'!N95</f>
        <v>0</v>
      </c>
    </row>
    <row r="98" spans="2:14" ht="18" thickBot="1" x14ac:dyDescent="0.4">
      <c r="B98" s="57"/>
      <c r="C98" s="58" t="s">
        <v>74</v>
      </c>
      <c r="D98" s="209"/>
      <c r="E98" s="210"/>
      <c r="F98" s="550">
        <f>'Cost Estimator '!AA103</f>
        <v>0</v>
      </c>
      <c r="G98" s="509">
        <f>'Cost Estimator '!AB103</f>
        <v>0</v>
      </c>
      <c r="H98" s="247"/>
      <c r="I98" s="41"/>
      <c r="K98" s="493"/>
      <c r="L98" s="502"/>
      <c r="M98" s="494">
        <v>0</v>
      </c>
      <c r="N98" s="536">
        <v>0</v>
      </c>
    </row>
  </sheetData>
  <mergeCells count="10">
    <mergeCell ref="J1:K1"/>
    <mergeCell ref="O1:R1"/>
    <mergeCell ref="A7:A8"/>
    <mergeCell ref="B3:G3"/>
    <mergeCell ref="B5:G5"/>
    <mergeCell ref="K6:N6"/>
    <mergeCell ref="K5:N5"/>
    <mergeCell ref="K3:N3"/>
    <mergeCell ref="E6:F6"/>
    <mergeCell ref="B6:D6"/>
  </mergeCells>
  <pageMargins left="0.7" right="0.7" top="0.75" bottom="0.75" header="0.3" footer="0.3"/>
  <pageSetup scale="24"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C805B-C5BB-4847-9CD9-546CD7FCAD0B}">
  <dimension ref="A1:AD620"/>
  <sheetViews>
    <sheetView zoomScale="55" zoomScaleNormal="55" workbookViewId="0">
      <pane xSplit="3" ySplit="12" topLeftCell="E216" activePane="bottomRight" state="frozen"/>
      <selection pane="topRight" activeCell="C1" sqref="C1"/>
      <selection pane="bottomLeft" activeCell="A2" sqref="A2"/>
      <selection pane="bottomRight" activeCell="J5" sqref="J5"/>
    </sheetView>
  </sheetViews>
  <sheetFormatPr defaultColWidth="9.08984375" defaultRowHeight="13" outlineLevelRow="1" outlineLevelCol="1" x14ac:dyDescent="0.3"/>
  <cols>
    <col min="1" max="1" width="5.54296875" style="156" customWidth="1"/>
    <col min="2" max="2" width="11.90625" style="167" customWidth="1"/>
    <col min="3" max="3" width="77.6328125" style="167" hidden="1" customWidth="1" outlineLevel="1"/>
    <col min="4" max="4" width="53.54296875" style="167" hidden="1" customWidth="1" outlineLevel="1"/>
    <col min="5" max="5" width="18.36328125" style="166" customWidth="1" collapsed="1"/>
    <col min="6" max="6" width="16.90625" style="166" customWidth="1"/>
    <col min="7" max="7" width="16.08984375" style="166" customWidth="1"/>
    <col min="8" max="8" width="18.54296875" style="166" customWidth="1"/>
    <col min="9" max="9" width="16.6328125" style="168" customWidth="1"/>
    <col min="10" max="10" width="18.08984375" style="166" customWidth="1"/>
    <col min="11" max="11" width="19.08984375" style="166" customWidth="1"/>
    <col min="12" max="12" width="17.453125" style="168" customWidth="1"/>
    <col min="13" max="13" width="17" style="166" customWidth="1"/>
    <col min="14" max="14" width="18" style="166" customWidth="1"/>
    <col min="15" max="15" width="18.36328125" style="166" customWidth="1"/>
    <col min="16" max="16" width="17.36328125" style="166" customWidth="1"/>
    <col min="17" max="17" width="20.54296875" style="166" customWidth="1"/>
    <col min="18" max="19" width="16" style="427" customWidth="1"/>
    <col min="20" max="20" width="17" style="427" customWidth="1"/>
    <col min="21" max="22" width="21.6328125" style="427" customWidth="1"/>
    <col min="23" max="23" width="15.6328125" style="427" customWidth="1"/>
    <col min="24" max="24" width="17.90625" style="427" customWidth="1"/>
    <col min="25" max="25" width="17" style="427" customWidth="1"/>
    <col min="26" max="26" width="18.6328125" style="427" customWidth="1"/>
    <col min="27" max="27" width="19" style="166" customWidth="1"/>
    <col min="28" max="28" width="22.54296875" style="168" customWidth="1"/>
    <col min="29" max="29" width="11.54296875" style="166" bestFit="1" customWidth="1"/>
    <col min="30" max="16384" width="9.08984375" style="166"/>
  </cols>
  <sheetData>
    <row r="1" spans="1:28" s="156" customFormat="1" ht="23.25" customHeight="1" thickBot="1" x14ac:dyDescent="0.5">
      <c r="A1" s="152"/>
      <c r="B1" s="152"/>
      <c r="C1" s="153"/>
      <c r="D1" s="154"/>
      <c r="E1" s="648" t="s">
        <v>75</v>
      </c>
      <c r="F1" s="648"/>
      <c r="G1" s="648"/>
      <c r="H1" s="155"/>
      <c r="I1" s="155"/>
      <c r="K1" s="157"/>
      <c r="M1" s="386"/>
      <c r="Q1" s="386"/>
      <c r="R1" s="414"/>
      <c r="S1" s="414"/>
      <c r="T1" s="414"/>
      <c r="U1" s="414"/>
      <c r="V1" s="414"/>
      <c r="W1" s="414"/>
      <c r="X1" s="414"/>
      <c r="Y1" s="414"/>
      <c r="Z1" s="415"/>
      <c r="AA1" s="157"/>
    </row>
    <row r="2" spans="1:28" s="156" customFormat="1" ht="26.25" customHeight="1" outlineLevel="1" x14ac:dyDescent="0.45">
      <c r="A2" s="158"/>
      <c r="C2" s="159"/>
      <c r="E2" s="638" t="s">
        <v>76</v>
      </c>
      <c r="F2" s="639"/>
      <c r="G2" s="639"/>
      <c r="H2" s="639"/>
      <c r="I2" s="640"/>
      <c r="R2" s="415"/>
      <c r="S2" s="415"/>
      <c r="T2" s="414"/>
      <c r="U2" s="414"/>
      <c r="V2" s="414"/>
      <c r="W2" s="414"/>
      <c r="X2" s="414"/>
      <c r="Y2" s="414"/>
      <c r="Z2" s="414"/>
    </row>
    <row r="3" spans="1:28" s="156" customFormat="1" ht="27.75" customHeight="1" outlineLevel="1" x14ac:dyDescent="0.45">
      <c r="A3" s="158"/>
      <c r="E3" s="189" t="s">
        <v>77</v>
      </c>
      <c r="F3" s="190" t="s">
        <v>78</v>
      </c>
      <c r="G3" s="190" t="s">
        <v>79</v>
      </c>
      <c r="H3" s="391" t="s">
        <v>80</v>
      </c>
      <c r="I3" s="364" t="s">
        <v>81</v>
      </c>
      <c r="R3" s="414"/>
      <c r="S3" s="414"/>
      <c r="T3" s="414"/>
      <c r="U3" s="414"/>
      <c r="V3" s="414"/>
      <c r="W3" s="414"/>
      <c r="X3" s="415"/>
      <c r="Y3" s="414"/>
      <c r="Z3" s="414"/>
    </row>
    <row r="4" spans="1:28" s="156" customFormat="1" ht="27.75" customHeight="1" outlineLevel="1" x14ac:dyDescent="0.45">
      <c r="A4" s="158"/>
      <c r="E4" s="78" t="s">
        <v>82</v>
      </c>
      <c r="F4" s="438"/>
      <c r="G4" s="79">
        <f>F4/2080</f>
        <v>0</v>
      </c>
      <c r="H4" s="440"/>
      <c r="I4" s="441"/>
      <c r="R4" s="414"/>
      <c r="S4" s="414"/>
      <c r="T4" s="414"/>
      <c r="U4" s="414"/>
      <c r="V4" s="414"/>
      <c r="W4" s="414"/>
      <c r="X4" s="415"/>
      <c r="Y4" s="414"/>
      <c r="Z4" s="414"/>
    </row>
    <row r="5" spans="1:28" s="156" customFormat="1" ht="29.25" customHeight="1" outlineLevel="1" x14ac:dyDescent="0.45">
      <c r="A5" s="158"/>
      <c r="E5" s="80" t="s">
        <v>83</v>
      </c>
      <c r="F5" s="438"/>
      <c r="G5" s="389">
        <f>F5/2080</f>
        <v>0</v>
      </c>
      <c r="H5" s="442"/>
      <c r="I5" s="443"/>
      <c r="R5" s="414"/>
      <c r="S5" s="414"/>
      <c r="T5" s="414"/>
      <c r="U5" s="414"/>
      <c r="V5" s="414"/>
      <c r="W5" s="414"/>
      <c r="X5" s="415"/>
      <c r="Y5" s="414"/>
      <c r="Z5" s="414"/>
    </row>
    <row r="6" spans="1:28" s="156" customFormat="1" ht="28.5" customHeight="1" outlineLevel="1" x14ac:dyDescent="0.45">
      <c r="A6" s="158"/>
      <c r="E6" s="80" t="s">
        <v>84</v>
      </c>
      <c r="F6" s="438"/>
      <c r="G6" s="389">
        <f>F6/2080</f>
        <v>0</v>
      </c>
      <c r="H6" s="442"/>
      <c r="I6" s="443"/>
      <c r="R6" s="414"/>
      <c r="S6" s="414"/>
      <c r="T6" s="414"/>
      <c r="U6" s="414"/>
      <c r="V6" s="414"/>
      <c r="W6" s="414"/>
      <c r="X6" s="415"/>
      <c r="Y6" s="414"/>
      <c r="Z6" s="414"/>
    </row>
    <row r="7" spans="1:28" s="156" customFormat="1" ht="35.25" customHeight="1" outlineLevel="1" thickBot="1" x14ac:dyDescent="0.5">
      <c r="A7" s="158"/>
      <c r="E7" s="81" t="s">
        <v>85</v>
      </c>
      <c r="F7" s="439"/>
      <c r="G7" s="390">
        <f>F7/2080</f>
        <v>0</v>
      </c>
      <c r="H7" s="444"/>
      <c r="I7" s="445"/>
      <c r="R7" s="414"/>
      <c r="S7" s="414"/>
      <c r="T7" s="414"/>
      <c r="U7" s="414"/>
      <c r="V7" s="414"/>
      <c r="W7" s="414"/>
      <c r="X7" s="415"/>
      <c r="Y7" s="414"/>
      <c r="Z7" s="414"/>
    </row>
    <row r="8" spans="1:28" s="156" customFormat="1" ht="10.5" customHeight="1" outlineLevel="1" thickBot="1" x14ac:dyDescent="0.5">
      <c r="A8" s="158"/>
      <c r="E8" s="366"/>
      <c r="F8" s="363"/>
      <c r="G8" s="363"/>
      <c r="R8" s="414"/>
      <c r="S8" s="414"/>
      <c r="T8" s="414"/>
      <c r="U8" s="414"/>
      <c r="V8" s="414"/>
      <c r="W8" s="414"/>
      <c r="X8" s="415"/>
      <c r="Y8" s="414"/>
      <c r="Z8" s="414"/>
    </row>
    <row r="9" spans="1:28" s="156" customFormat="1" ht="66" customHeight="1" thickTop="1" thickBot="1" x14ac:dyDescent="0.4">
      <c r="A9" s="657" t="s">
        <v>86</v>
      </c>
      <c r="B9" s="657"/>
      <c r="C9" s="657"/>
      <c r="D9" s="160"/>
      <c r="E9" s="641" t="s">
        <v>87</v>
      </c>
      <c r="F9" s="642"/>
      <c r="G9" s="643"/>
      <c r="H9" s="644" t="s">
        <v>88</v>
      </c>
      <c r="I9" s="645"/>
      <c r="J9" s="646"/>
      <c r="K9" s="409"/>
      <c r="L9" s="647" t="s">
        <v>89</v>
      </c>
      <c r="M9" s="645"/>
      <c r="N9" s="646"/>
      <c r="O9" s="406">
        <f>K9*52</f>
        <v>0</v>
      </c>
      <c r="P9" s="658" t="s">
        <v>90</v>
      </c>
      <c r="Q9" s="659"/>
      <c r="R9" s="414"/>
      <c r="S9" s="414"/>
      <c r="T9" s="414"/>
      <c r="U9" s="414"/>
      <c r="V9" s="414"/>
      <c r="W9" s="414"/>
      <c r="X9" s="414"/>
      <c r="Y9" s="415"/>
      <c r="Z9" s="414"/>
    </row>
    <row r="10" spans="1:28" s="156" customFormat="1" ht="10.5" customHeight="1" thickBot="1" x14ac:dyDescent="0.4">
      <c r="A10" s="388"/>
      <c r="B10" s="388"/>
      <c r="C10" s="388"/>
      <c r="D10" s="160"/>
      <c r="E10" s="160"/>
      <c r="F10" s="161"/>
      <c r="G10" s="365"/>
      <c r="H10" s="365"/>
      <c r="I10" s="365"/>
      <c r="J10" s="365"/>
      <c r="K10" s="365"/>
      <c r="L10" s="365"/>
      <c r="M10" s="367"/>
      <c r="N10" s="365"/>
      <c r="O10" s="365"/>
      <c r="P10" s="365"/>
      <c r="Q10" s="367"/>
      <c r="R10" s="416"/>
      <c r="S10" s="416"/>
      <c r="T10" s="417"/>
      <c r="U10" s="417"/>
      <c r="V10" s="417"/>
      <c r="W10" s="414"/>
      <c r="X10" s="414"/>
      <c r="Y10" s="414"/>
      <c r="Z10" s="414"/>
      <c r="AB10" s="157"/>
    </row>
    <row r="11" spans="1:28" s="156" customFormat="1" ht="27" customHeight="1" thickBot="1" x14ac:dyDescent="0.35">
      <c r="B11" s="654" t="s">
        <v>91</v>
      </c>
      <c r="C11" s="655"/>
      <c r="D11" s="655"/>
      <c r="E11" s="655"/>
      <c r="F11" s="655"/>
      <c r="G11" s="655"/>
      <c r="H11" s="655"/>
      <c r="I11" s="655"/>
      <c r="J11" s="655"/>
      <c r="K11" s="655"/>
      <c r="L11" s="655"/>
      <c r="M11" s="655"/>
      <c r="N11" s="655"/>
      <c r="O11" s="655"/>
      <c r="P11" s="655"/>
      <c r="Q11" s="655"/>
      <c r="R11" s="655"/>
      <c r="S11" s="655"/>
      <c r="T11" s="655"/>
      <c r="U11" s="655"/>
      <c r="V11" s="655"/>
      <c r="W11" s="655"/>
      <c r="X11" s="655"/>
      <c r="Y11" s="655"/>
      <c r="Z11" s="655"/>
      <c r="AA11" s="655"/>
      <c r="AB11" s="656"/>
    </row>
    <row r="12" spans="1:28" s="163" customFormat="1" ht="48.75" customHeight="1" thickBot="1" x14ac:dyDescent="0.35">
      <c r="A12" s="162"/>
      <c r="B12" s="191" t="s">
        <v>52</v>
      </c>
      <c r="C12" s="192" t="s">
        <v>92</v>
      </c>
      <c r="D12" s="192" t="s">
        <v>93</v>
      </c>
      <c r="E12" s="192" t="s">
        <v>94</v>
      </c>
      <c r="F12" s="192" t="s">
        <v>95</v>
      </c>
      <c r="G12" s="192" t="s">
        <v>96</v>
      </c>
      <c r="H12" s="192" t="s">
        <v>97</v>
      </c>
      <c r="I12" s="192" t="s">
        <v>98</v>
      </c>
      <c r="J12" s="192" t="s">
        <v>99</v>
      </c>
      <c r="K12" s="192" t="s">
        <v>100</v>
      </c>
      <c r="L12" s="192" t="s">
        <v>101</v>
      </c>
      <c r="M12" s="192" t="s">
        <v>102</v>
      </c>
      <c r="N12" s="192" t="s">
        <v>103</v>
      </c>
      <c r="O12" s="192" t="s">
        <v>104</v>
      </c>
      <c r="P12" s="192" t="s">
        <v>105</v>
      </c>
      <c r="Q12" s="192" t="s">
        <v>106</v>
      </c>
      <c r="R12" s="437" t="s">
        <v>107</v>
      </c>
      <c r="S12" s="437" t="s">
        <v>108</v>
      </c>
      <c r="T12" s="437" t="s">
        <v>109</v>
      </c>
      <c r="U12" s="437" t="s">
        <v>110</v>
      </c>
      <c r="V12" s="437" t="s">
        <v>111</v>
      </c>
      <c r="W12" s="437" t="s">
        <v>112</v>
      </c>
      <c r="X12" s="418" t="s">
        <v>113</v>
      </c>
      <c r="Y12" s="437" t="s">
        <v>114</v>
      </c>
      <c r="Z12" s="437" t="s">
        <v>115</v>
      </c>
      <c r="AA12" s="192" t="s">
        <v>116</v>
      </c>
      <c r="AB12" s="193" t="s">
        <v>117</v>
      </c>
    </row>
    <row r="13" spans="1:28" s="165" customFormat="1" ht="40.5" customHeight="1" thickBot="1" x14ac:dyDescent="0.35">
      <c r="A13" s="164"/>
      <c r="B13" s="397">
        <v>1</v>
      </c>
      <c r="C13" s="398" t="str">
        <f>'Draft Workplan'!C8</f>
        <v>Component 1:</v>
      </c>
      <c r="D13" s="399" t="str">
        <f>'Draft Workplan'!D8</f>
        <v xml:space="preserve">Environmental Outcomes:
</v>
      </c>
      <c r="E13" s="400">
        <f t="shared" ref="E13:K13" si="0">SUM(E14:E22)</f>
        <v>0</v>
      </c>
      <c r="F13" s="401">
        <f t="shared" si="0"/>
        <v>0</v>
      </c>
      <c r="G13" s="401">
        <f t="shared" si="0"/>
        <v>0</v>
      </c>
      <c r="H13" s="400">
        <f t="shared" si="0"/>
        <v>0</v>
      </c>
      <c r="I13" s="402">
        <f t="shared" si="0"/>
        <v>0</v>
      </c>
      <c r="J13" s="402">
        <f t="shared" si="0"/>
        <v>0</v>
      </c>
      <c r="K13" s="400">
        <f t="shared" si="0"/>
        <v>0</v>
      </c>
      <c r="L13" s="402">
        <f t="shared" ref="L13:R13" si="1">SUM(L14:L22)</f>
        <v>0</v>
      </c>
      <c r="M13" s="402">
        <f t="shared" si="1"/>
        <v>0</v>
      </c>
      <c r="N13" s="402">
        <f t="shared" si="1"/>
        <v>0</v>
      </c>
      <c r="O13" s="402">
        <f t="shared" si="1"/>
        <v>0</v>
      </c>
      <c r="P13" s="402">
        <f t="shared" si="1"/>
        <v>0</v>
      </c>
      <c r="Q13" s="402">
        <f t="shared" si="1"/>
        <v>0</v>
      </c>
      <c r="R13" s="419">
        <f t="shared" si="1"/>
        <v>0</v>
      </c>
      <c r="S13" s="419"/>
      <c r="T13" s="419">
        <f>SUM(T14:T22)</f>
        <v>0</v>
      </c>
      <c r="U13" s="419"/>
      <c r="V13" s="419"/>
      <c r="W13" s="419">
        <f t="shared" ref="W13:AB13" si="2">SUM(W14:W22)</f>
        <v>0</v>
      </c>
      <c r="X13" s="419">
        <f t="shared" si="2"/>
        <v>0</v>
      </c>
      <c r="Y13" s="419">
        <f t="shared" si="2"/>
        <v>0</v>
      </c>
      <c r="Z13" s="420">
        <f t="shared" si="2"/>
        <v>0</v>
      </c>
      <c r="AA13" s="510">
        <f t="shared" si="2"/>
        <v>0</v>
      </c>
      <c r="AB13" s="408">
        <f t="shared" si="2"/>
        <v>0</v>
      </c>
    </row>
    <row r="14" spans="1:28" s="165" customFormat="1" ht="31.5" customHeight="1" x14ac:dyDescent="0.3">
      <c r="A14" s="164"/>
      <c r="B14" s="82">
        <v>1.1000000000000001</v>
      </c>
      <c r="C14" s="83" t="str">
        <f>'Draft Workplan'!C9</f>
        <v>Activity Descriptions</v>
      </c>
      <c r="D14" s="83" t="str">
        <f>'Draft Workplan'!D9</f>
        <v>Outputs:
Deliverables:</v>
      </c>
      <c r="E14" s="392"/>
      <c r="F14" s="84">
        <f>ROUND((E14*$G$4),0)</f>
        <v>0</v>
      </c>
      <c r="G14" s="84">
        <f>ROUND((F14*$I$4),0)</f>
        <v>0</v>
      </c>
      <c r="H14" s="392"/>
      <c r="I14" s="84">
        <f>ROUND((H14*$G$5),0)</f>
        <v>0</v>
      </c>
      <c r="J14" s="84">
        <f>ROUND((I14*$I$5),0)</f>
        <v>0</v>
      </c>
      <c r="K14" s="392"/>
      <c r="L14" s="84">
        <f>ROUND((K14*$G$6),0)</f>
        <v>0</v>
      </c>
      <c r="M14" s="84">
        <f>ROUND((L14*$I$6),0)</f>
        <v>0</v>
      </c>
      <c r="N14" s="396"/>
      <c r="O14" s="84">
        <f>ROUND((N14*$G$7),0)</f>
        <v>0</v>
      </c>
      <c r="P14" s="84">
        <f>ROUND((O14*$I$7),0)</f>
        <v>0</v>
      </c>
      <c r="Q14" s="84">
        <f>SUM(F14:G14,I14:J14,L14:M14,O14:P14)</f>
        <v>0</v>
      </c>
      <c r="R14" s="435"/>
      <c r="S14" s="435"/>
      <c r="T14" s="435"/>
      <c r="U14" s="435"/>
      <c r="V14" s="435"/>
      <c r="W14" s="435"/>
      <c r="X14" s="421">
        <f>SUM(Q14:W14)*H$4</f>
        <v>0</v>
      </c>
      <c r="Y14" s="435"/>
      <c r="Z14" s="435"/>
      <c r="AA14" s="511">
        <f>SUM(E14,H14,K14,N14)/2080</f>
        <v>0</v>
      </c>
      <c r="AB14" s="407">
        <f>SUM(Q14:Z14)</f>
        <v>0</v>
      </c>
    </row>
    <row r="15" spans="1:28" s="165" customFormat="1" ht="27" customHeight="1" x14ac:dyDescent="0.3">
      <c r="A15" s="164"/>
      <c r="B15" s="82">
        <v>1.2</v>
      </c>
      <c r="C15" s="83">
        <f>'Draft Workplan'!C10</f>
        <v>0</v>
      </c>
      <c r="D15" s="83">
        <f>'Draft Workplan'!D10</f>
        <v>0</v>
      </c>
      <c r="E15" s="392"/>
      <c r="F15" s="84">
        <f>ROUND((E15*$G$4),0)</f>
        <v>0</v>
      </c>
      <c r="G15" s="84">
        <f>ROUND((F15*$I$4),0)</f>
        <v>0</v>
      </c>
      <c r="H15" s="392"/>
      <c r="I15" s="84">
        <f>ROUND((H15*$G$5),0)</f>
        <v>0</v>
      </c>
      <c r="J15" s="84">
        <f>ROUND((I15*$I$5),0)</f>
        <v>0</v>
      </c>
      <c r="K15" s="392"/>
      <c r="L15" s="84">
        <f>ROUND((K15*$G$6),0)</f>
        <v>0</v>
      </c>
      <c r="M15" s="84">
        <f>ROUND((L15*$I$6),0)</f>
        <v>0</v>
      </c>
      <c r="N15" s="396"/>
      <c r="O15" s="84">
        <f>ROUND((N15*$G$7),0)</f>
        <v>0</v>
      </c>
      <c r="P15" s="84">
        <f>ROUND((O15*$I$7),0)</f>
        <v>0</v>
      </c>
      <c r="Q15" s="84">
        <f t="shared" ref="Q15:Q31" si="3">SUM(F15:G15,I15:J15,L15:M15,O15:P15)</f>
        <v>0</v>
      </c>
      <c r="R15" s="435"/>
      <c r="S15" s="435"/>
      <c r="T15" s="435"/>
      <c r="U15" s="435"/>
      <c r="V15" s="435"/>
      <c r="W15" s="435"/>
      <c r="X15" s="421">
        <f t="shared" ref="X15:X78" si="4">SUM(Q15:W15)*H$4</f>
        <v>0</v>
      </c>
      <c r="Y15" s="435"/>
      <c r="Z15" s="435"/>
      <c r="AA15" s="512">
        <f t="shared" ref="AA15:AA21" si="5">SUM(E15,H15,K15,N15)/2080</f>
        <v>0</v>
      </c>
      <c r="AB15" s="378">
        <f t="shared" ref="AB15:AB32" si="6">SUM(Q15:Z15)</f>
        <v>0</v>
      </c>
    </row>
    <row r="16" spans="1:28" s="165" customFormat="1" ht="15.5" x14ac:dyDescent="0.3">
      <c r="A16" s="164"/>
      <c r="B16" s="82">
        <v>1.3</v>
      </c>
      <c r="C16" s="83">
        <f>'Draft Workplan'!C11</f>
        <v>0</v>
      </c>
      <c r="D16" s="83">
        <f>'Draft Workplan'!D11</f>
        <v>0</v>
      </c>
      <c r="E16" s="392"/>
      <c r="F16" s="84">
        <f t="shared" ref="F16:F21" si="7">ROUND((E16*$G$4),0)</f>
        <v>0</v>
      </c>
      <c r="G16" s="84">
        <f t="shared" ref="G16:G22" si="8">ROUND((F16*$I$4),0)</f>
        <v>0</v>
      </c>
      <c r="H16" s="392"/>
      <c r="I16" s="84">
        <f t="shared" ref="I16:I22" si="9">ROUND((H16*$G$5),0)</f>
        <v>0</v>
      </c>
      <c r="J16" s="84">
        <f t="shared" ref="J16:J22" si="10">ROUND((I16*$I$5),0)</f>
        <v>0</v>
      </c>
      <c r="K16" s="392"/>
      <c r="L16" s="84">
        <f t="shared" ref="L16:L22" si="11">ROUND((K16*$G$6),0)</f>
        <v>0</v>
      </c>
      <c r="M16" s="84">
        <f t="shared" ref="M16:M22" si="12">ROUND((L16*$I$6),0)</f>
        <v>0</v>
      </c>
      <c r="N16" s="396"/>
      <c r="O16" s="84">
        <f t="shared" ref="O16:O22" si="13">ROUND((N16*$G$7),0)</f>
        <v>0</v>
      </c>
      <c r="P16" s="84">
        <f t="shared" ref="P16:P22" si="14">ROUND((O16*$I$7),0)</f>
        <v>0</v>
      </c>
      <c r="Q16" s="84">
        <f t="shared" si="3"/>
        <v>0</v>
      </c>
      <c r="R16" s="435"/>
      <c r="S16" s="435"/>
      <c r="T16" s="435"/>
      <c r="U16" s="435"/>
      <c r="V16" s="435"/>
      <c r="W16" s="435"/>
      <c r="X16" s="421">
        <f t="shared" si="4"/>
        <v>0</v>
      </c>
      <c r="Y16" s="435"/>
      <c r="Z16" s="435"/>
      <c r="AA16" s="512">
        <f t="shared" si="5"/>
        <v>0</v>
      </c>
      <c r="AB16" s="378">
        <f t="shared" si="6"/>
        <v>0</v>
      </c>
    </row>
    <row r="17" spans="1:30" s="165" customFormat="1" ht="15.5" x14ac:dyDescent="0.3">
      <c r="A17" s="164"/>
      <c r="B17" s="82">
        <v>1.4</v>
      </c>
      <c r="C17" s="83">
        <f>'Draft Workplan'!C12</f>
        <v>0</v>
      </c>
      <c r="D17" s="83">
        <f>'Draft Workplan'!D12</f>
        <v>0</v>
      </c>
      <c r="E17" s="392"/>
      <c r="F17" s="84">
        <f t="shared" si="7"/>
        <v>0</v>
      </c>
      <c r="G17" s="84">
        <f t="shared" si="8"/>
        <v>0</v>
      </c>
      <c r="H17" s="392"/>
      <c r="I17" s="84">
        <f t="shared" si="9"/>
        <v>0</v>
      </c>
      <c r="J17" s="84">
        <f t="shared" si="10"/>
        <v>0</v>
      </c>
      <c r="K17" s="392"/>
      <c r="L17" s="84">
        <f t="shared" si="11"/>
        <v>0</v>
      </c>
      <c r="M17" s="84">
        <f t="shared" si="12"/>
        <v>0</v>
      </c>
      <c r="N17" s="396"/>
      <c r="O17" s="84">
        <f t="shared" si="13"/>
        <v>0</v>
      </c>
      <c r="P17" s="84">
        <f t="shared" si="14"/>
        <v>0</v>
      </c>
      <c r="Q17" s="84">
        <f t="shared" si="3"/>
        <v>0</v>
      </c>
      <c r="R17" s="435"/>
      <c r="S17" s="435"/>
      <c r="T17" s="435"/>
      <c r="U17" s="435"/>
      <c r="V17" s="435"/>
      <c r="W17" s="435"/>
      <c r="X17" s="421">
        <f t="shared" si="4"/>
        <v>0</v>
      </c>
      <c r="Y17" s="435"/>
      <c r="Z17" s="435"/>
      <c r="AA17" s="512">
        <f t="shared" si="5"/>
        <v>0</v>
      </c>
      <c r="AB17" s="378">
        <f t="shared" si="6"/>
        <v>0</v>
      </c>
    </row>
    <row r="18" spans="1:30" s="165" customFormat="1" ht="15.5" x14ac:dyDescent="0.3">
      <c r="A18" s="164"/>
      <c r="B18" s="82">
        <v>1.5</v>
      </c>
      <c r="C18" s="83">
        <f>'Draft Workplan'!C13</f>
        <v>0</v>
      </c>
      <c r="D18" s="83">
        <f>'Draft Workplan'!D13</f>
        <v>0</v>
      </c>
      <c r="E18" s="392"/>
      <c r="F18" s="84">
        <f t="shared" si="7"/>
        <v>0</v>
      </c>
      <c r="G18" s="84">
        <f t="shared" si="8"/>
        <v>0</v>
      </c>
      <c r="H18" s="392"/>
      <c r="I18" s="84">
        <f t="shared" si="9"/>
        <v>0</v>
      </c>
      <c r="J18" s="84">
        <f t="shared" si="10"/>
        <v>0</v>
      </c>
      <c r="K18" s="395"/>
      <c r="L18" s="84">
        <f t="shared" si="11"/>
        <v>0</v>
      </c>
      <c r="M18" s="84">
        <f t="shared" si="12"/>
        <v>0</v>
      </c>
      <c r="N18" s="396"/>
      <c r="O18" s="84">
        <f t="shared" si="13"/>
        <v>0</v>
      </c>
      <c r="P18" s="84">
        <f t="shared" si="14"/>
        <v>0</v>
      </c>
      <c r="Q18" s="84">
        <f t="shared" si="3"/>
        <v>0</v>
      </c>
      <c r="R18" s="435"/>
      <c r="S18" s="435"/>
      <c r="T18" s="435"/>
      <c r="U18" s="435"/>
      <c r="V18" s="435"/>
      <c r="W18" s="435"/>
      <c r="X18" s="421">
        <f t="shared" si="4"/>
        <v>0</v>
      </c>
      <c r="Y18" s="435"/>
      <c r="Z18" s="435"/>
      <c r="AA18" s="512">
        <f t="shared" si="5"/>
        <v>0</v>
      </c>
      <c r="AB18" s="378">
        <f t="shared" si="6"/>
        <v>0</v>
      </c>
    </row>
    <row r="19" spans="1:30" s="165" customFormat="1" ht="15.5" x14ac:dyDescent="0.3">
      <c r="A19" s="164"/>
      <c r="B19" s="82">
        <v>1.6</v>
      </c>
      <c r="C19" s="83">
        <f>'Draft Workplan'!C14</f>
        <v>0</v>
      </c>
      <c r="D19" s="83">
        <f>'Draft Workplan'!D14</f>
        <v>0</v>
      </c>
      <c r="E19" s="392"/>
      <c r="F19" s="84">
        <f t="shared" si="7"/>
        <v>0</v>
      </c>
      <c r="G19" s="84">
        <f t="shared" si="8"/>
        <v>0</v>
      </c>
      <c r="H19" s="392"/>
      <c r="I19" s="84">
        <f t="shared" si="9"/>
        <v>0</v>
      </c>
      <c r="J19" s="84">
        <f t="shared" si="10"/>
        <v>0</v>
      </c>
      <c r="K19" s="395"/>
      <c r="L19" s="84">
        <f t="shared" si="11"/>
        <v>0</v>
      </c>
      <c r="M19" s="84">
        <f t="shared" si="12"/>
        <v>0</v>
      </c>
      <c r="N19" s="396"/>
      <c r="O19" s="84">
        <f t="shared" si="13"/>
        <v>0</v>
      </c>
      <c r="P19" s="84">
        <f t="shared" si="14"/>
        <v>0</v>
      </c>
      <c r="Q19" s="84">
        <f t="shared" si="3"/>
        <v>0</v>
      </c>
      <c r="R19" s="435"/>
      <c r="S19" s="435"/>
      <c r="T19" s="435"/>
      <c r="U19" s="435"/>
      <c r="V19" s="435"/>
      <c r="W19" s="435"/>
      <c r="X19" s="421">
        <f t="shared" si="4"/>
        <v>0</v>
      </c>
      <c r="Y19" s="435"/>
      <c r="Z19" s="435"/>
      <c r="AA19" s="512">
        <f t="shared" si="5"/>
        <v>0</v>
      </c>
      <c r="AB19" s="378">
        <f t="shared" si="6"/>
        <v>0</v>
      </c>
    </row>
    <row r="20" spans="1:30" s="165" customFormat="1" ht="15.5" x14ac:dyDescent="0.3">
      <c r="A20" s="164"/>
      <c r="B20" s="82">
        <v>1.7</v>
      </c>
      <c r="C20" s="83">
        <f>'Draft Workplan'!C15</f>
        <v>0</v>
      </c>
      <c r="D20" s="83">
        <f>'Draft Workplan'!D15</f>
        <v>0</v>
      </c>
      <c r="E20" s="392"/>
      <c r="F20" s="84">
        <f t="shared" si="7"/>
        <v>0</v>
      </c>
      <c r="G20" s="84">
        <f t="shared" si="8"/>
        <v>0</v>
      </c>
      <c r="H20" s="392"/>
      <c r="I20" s="84">
        <f t="shared" si="9"/>
        <v>0</v>
      </c>
      <c r="J20" s="84">
        <f t="shared" si="10"/>
        <v>0</v>
      </c>
      <c r="K20" s="395"/>
      <c r="L20" s="84">
        <f t="shared" si="11"/>
        <v>0</v>
      </c>
      <c r="M20" s="84">
        <f t="shared" si="12"/>
        <v>0</v>
      </c>
      <c r="N20" s="396"/>
      <c r="O20" s="84">
        <f t="shared" si="13"/>
        <v>0</v>
      </c>
      <c r="P20" s="84">
        <f t="shared" si="14"/>
        <v>0</v>
      </c>
      <c r="Q20" s="84">
        <f t="shared" si="3"/>
        <v>0</v>
      </c>
      <c r="R20" s="435"/>
      <c r="S20" s="435"/>
      <c r="T20" s="435"/>
      <c r="U20" s="435"/>
      <c r="V20" s="435"/>
      <c r="W20" s="435"/>
      <c r="X20" s="421">
        <f t="shared" si="4"/>
        <v>0</v>
      </c>
      <c r="Y20" s="435"/>
      <c r="Z20" s="435"/>
      <c r="AA20" s="512">
        <f t="shared" si="5"/>
        <v>0</v>
      </c>
      <c r="AB20" s="378">
        <f t="shared" si="6"/>
        <v>0</v>
      </c>
    </row>
    <row r="21" spans="1:30" s="165" customFormat="1" ht="15.5" x14ac:dyDescent="0.3">
      <c r="A21" s="164"/>
      <c r="B21" s="82">
        <v>1.8</v>
      </c>
      <c r="C21" s="83">
        <f>'Draft Workplan'!C16</f>
        <v>0</v>
      </c>
      <c r="D21" s="83">
        <f>'Draft Workplan'!D16</f>
        <v>0</v>
      </c>
      <c r="E21" s="392"/>
      <c r="F21" s="84">
        <f t="shared" si="7"/>
        <v>0</v>
      </c>
      <c r="G21" s="84">
        <f t="shared" si="8"/>
        <v>0</v>
      </c>
      <c r="H21" s="392"/>
      <c r="I21" s="84">
        <f t="shared" si="9"/>
        <v>0</v>
      </c>
      <c r="J21" s="84">
        <f t="shared" si="10"/>
        <v>0</v>
      </c>
      <c r="K21" s="395"/>
      <c r="L21" s="84">
        <f t="shared" si="11"/>
        <v>0</v>
      </c>
      <c r="M21" s="84">
        <f t="shared" si="12"/>
        <v>0</v>
      </c>
      <c r="N21" s="396"/>
      <c r="O21" s="84">
        <f t="shared" si="13"/>
        <v>0</v>
      </c>
      <c r="P21" s="84">
        <f t="shared" si="14"/>
        <v>0</v>
      </c>
      <c r="Q21" s="84">
        <f t="shared" si="3"/>
        <v>0</v>
      </c>
      <c r="R21" s="435"/>
      <c r="S21" s="435"/>
      <c r="T21" s="435"/>
      <c r="U21" s="435"/>
      <c r="V21" s="435"/>
      <c r="W21" s="435"/>
      <c r="X21" s="421">
        <f t="shared" si="4"/>
        <v>0</v>
      </c>
      <c r="Y21" s="435"/>
      <c r="Z21" s="435"/>
      <c r="AA21" s="512">
        <f t="shared" si="5"/>
        <v>0</v>
      </c>
      <c r="AB21" s="378">
        <f t="shared" si="6"/>
        <v>0</v>
      </c>
      <c r="AD21" s="165" t="s">
        <v>118</v>
      </c>
    </row>
    <row r="22" spans="1:30" s="165" customFormat="1" ht="16" thickBot="1" x14ac:dyDescent="0.4">
      <c r="A22" s="164"/>
      <c r="B22" s="85">
        <v>1.9</v>
      </c>
      <c r="C22" s="83">
        <f>'Draft Workplan'!C17</f>
        <v>0</v>
      </c>
      <c r="D22" s="83">
        <f>'Draft Workplan'!D17</f>
        <v>0</v>
      </c>
      <c r="E22" s="392"/>
      <c r="F22" s="84">
        <f>ROUND((E22*$G$4),0)</f>
        <v>0</v>
      </c>
      <c r="G22" s="84">
        <f t="shared" si="8"/>
        <v>0</v>
      </c>
      <c r="H22" s="392"/>
      <c r="I22" s="84">
        <f t="shared" si="9"/>
        <v>0</v>
      </c>
      <c r="J22" s="84">
        <f t="shared" si="10"/>
        <v>0</v>
      </c>
      <c r="K22" s="394"/>
      <c r="L22" s="84">
        <f t="shared" si="11"/>
        <v>0</v>
      </c>
      <c r="M22" s="84">
        <f t="shared" si="12"/>
        <v>0</v>
      </c>
      <c r="N22" s="396"/>
      <c r="O22" s="84">
        <f t="shared" si="13"/>
        <v>0</v>
      </c>
      <c r="P22" s="84">
        <f t="shared" si="14"/>
        <v>0</v>
      </c>
      <c r="Q22" s="84">
        <f t="shared" si="3"/>
        <v>0</v>
      </c>
      <c r="R22" s="436"/>
      <c r="S22" s="436"/>
      <c r="T22" s="436"/>
      <c r="U22" s="436"/>
      <c r="V22" s="436"/>
      <c r="W22" s="436"/>
      <c r="X22" s="421">
        <f t="shared" si="4"/>
        <v>0</v>
      </c>
      <c r="Y22" s="436"/>
      <c r="Z22" s="436"/>
      <c r="AA22" s="513">
        <f>SUM(E22,H22,K22,N22)/2080</f>
        <v>0</v>
      </c>
      <c r="AB22" s="429">
        <f t="shared" si="6"/>
        <v>0</v>
      </c>
    </row>
    <row r="23" spans="1:30" ht="31.5" customHeight="1" thickBot="1" x14ac:dyDescent="0.35">
      <c r="B23" s="403">
        <v>2</v>
      </c>
      <c r="C23" s="398" t="str">
        <f>'Draft Workplan'!C18</f>
        <v>Component #2:</v>
      </c>
      <c r="D23" s="399">
        <f>'Draft Workplan'!D18</f>
        <v>0</v>
      </c>
      <c r="E23" s="404">
        <f>SUM(E24:E32)</f>
        <v>0</v>
      </c>
      <c r="F23" s="401">
        <f t="shared" ref="F23:G23" si="15">SUM(F24:F32)</f>
        <v>0</v>
      </c>
      <c r="G23" s="401">
        <f t="shared" si="15"/>
        <v>0</v>
      </c>
      <c r="H23" s="404">
        <f t="shared" ref="H23:Z23" si="16">SUM(H24:H32)</f>
        <v>0</v>
      </c>
      <c r="I23" s="402">
        <f t="shared" si="16"/>
        <v>0</v>
      </c>
      <c r="J23" s="402">
        <f t="shared" si="16"/>
        <v>0</v>
      </c>
      <c r="K23" s="404">
        <f t="shared" si="16"/>
        <v>0</v>
      </c>
      <c r="L23" s="400">
        <f t="shared" ref="L23" si="17">K23*20</f>
        <v>0</v>
      </c>
      <c r="M23" s="402">
        <f t="shared" ref="M23" si="18">SUM(M24:M32)</f>
        <v>0</v>
      </c>
      <c r="N23" s="405"/>
      <c r="O23" s="402">
        <f t="shared" ref="O23:P23" si="19">SUM(O24:O32)</f>
        <v>0</v>
      </c>
      <c r="P23" s="402">
        <f t="shared" si="19"/>
        <v>0</v>
      </c>
      <c r="Q23" s="384">
        <f>SUM(Q24:Q32)</f>
        <v>0</v>
      </c>
      <c r="R23" s="422">
        <f t="shared" si="16"/>
        <v>0</v>
      </c>
      <c r="S23" s="422"/>
      <c r="T23" s="422">
        <f t="shared" si="16"/>
        <v>0</v>
      </c>
      <c r="U23" s="422"/>
      <c r="V23" s="422"/>
      <c r="W23" s="422">
        <f t="shared" si="16"/>
        <v>0</v>
      </c>
      <c r="X23" s="423">
        <f t="shared" si="16"/>
        <v>0</v>
      </c>
      <c r="Y23" s="422">
        <f t="shared" si="16"/>
        <v>0</v>
      </c>
      <c r="Z23" s="428">
        <f t="shared" si="16"/>
        <v>0</v>
      </c>
      <c r="AA23" s="514">
        <f>SUM(AA24:AA32)</f>
        <v>0</v>
      </c>
      <c r="AB23" s="430">
        <f>SUM(AB24:AB32)</f>
        <v>0</v>
      </c>
    </row>
    <row r="24" spans="1:30" ht="15.5" x14ac:dyDescent="0.35">
      <c r="B24" s="86">
        <v>2.1</v>
      </c>
      <c r="C24" s="83">
        <f>'Draft Workplan'!C19</f>
        <v>0</v>
      </c>
      <c r="D24" s="83">
        <f>'Draft Workplan'!D19</f>
        <v>0</v>
      </c>
      <c r="E24" s="392"/>
      <c r="F24" s="84">
        <f t="shared" ref="F24:F87" si="20">ROUND((E24*$G$4),0)</f>
        <v>0</v>
      </c>
      <c r="G24" s="84">
        <f t="shared" ref="G24:G87" si="21">ROUND((F24*$I$4),0)</f>
        <v>0</v>
      </c>
      <c r="H24" s="392"/>
      <c r="I24" s="84">
        <f t="shared" ref="I24:I87" si="22">ROUND((H24*$G$5),0)</f>
        <v>0</v>
      </c>
      <c r="J24" s="84">
        <f t="shared" ref="J24:J87" si="23">ROUND((I24*$I$5),0)</f>
        <v>0</v>
      </c>
      <c r="K24" s="392"/>
      <c r="L24" s="84">
        <f t="shared" ref="L24:L87" si="24">ROUND((K24*$G$6),0)</f>
        <v>0</v>
      </c>
      <c r="M24" s="84">
        <f t="shared" ref="M24:M87" si="25">ROUND((L24*$I$6),0)</f>
        <v>0</v>
      </c>
      <c r="N24" s="396"/>
      <c r="O24" s="84">
        <f t="shared" ref="O24:O87" si="26">ROUND((N24*$G$7),0)</f>
        <v>0</v>
      </c>
      <c r="P24" s="84">
        <f t="shared" ref="P24:P87" si="27">ROUND((O24*$I$7),0)</f>
        <v>0</v>
      </c>
      <c r="Q24" s="84">
        <f t="shared" si="3"/>
        <v>0</v>
      </c>
      <c r="R24" s="436"/>
      <c r="S24" s="436"/>
      <c r="T24" s="436"/>
      <c r="U24" s="436"/>
      <c r="V24" s="436"/>
      <c r="W24" s="436"/>
      <c r="X24" s="421">
        <f t="shared" si="4"/>
        <v>0</v>
      </c>
      <c r="Y24" s="436"/>
      <c r="Z24" s="436"/>
      <c r="AA24" s="511">
        <f t="shared" ref="AA24:AA31" si="28">SUM(E24,H24,K24,N24)/2080</f>
        <v>0</v>
      </c>
      <c r="AB24" s="407">
        <f>SUM(Q24:Z24)</f>
        <v>0</v>
      </c>
    </row>
    <row r="25" spans="1:30" ht="18.75" customHeight="1" x14ac:dyDescent="0.35">
      <c r="B25" s="86">
        <v>2.2000000000000002</v>
      </c>
      <c r="C25" s="83">
        <f>'Draft Workplan'!C20</f>
        <v>0</v>
      </c>
      <c r="D25" s="83">
        <f>'Draft Workplan'!D20</f>
        <v>0</v>
      </c>
      <c r="E25" s="392"/>
      <c r="F25" s="84">
        <f t="shared" si="20"/>
        <v>0</v>
      </c>
      <c r="G25" s="84">
        <f t="shared" si="21"/>
        <v>0</v>
      </c>
      <c r="H25" s="392"/>
      <c r="I25" s="84">
        <f t="shared" si="22"/>
        <v>0</v>
      </c>
      <c r="J25" s="84">
        <f t="shared" si="23"/>
        <v>0</v>
      </c>
      <c r="K25" s="392"/>
      <c r="L25" s="84">
        <f t="shared" si="24"/>
        <v>0</v>
      </c>
      <c r="M25" s="84">
        <f t="shared" si="25"/>
        <v>0</v>
      </c>
      <c r="N25" s="396"/>
      <c r="O25" s="84">
        <f t="shared" si="26"/>
        <v>0</v>
      </c>
      <c r="P25" s="84">
        <f t="shared" si="27"/>
        <v>0</v>
      </c>
      <c r="Q25" s="84">
        <f t="shared" si="3"/>
        <v>0</v>
      </c>
      <c r="R25" s="436"/>
      <c r="S25" s="436"/>
      <c r="T25" s="436"/>
      <c r="U25" s="436"/>
      <c r="V25" s="436"/>
      <c r="W25" s="436"/>
      <c r="X25" s="421">
        <f t="shared" si="4"/>
        <v>0</v>
      </c>
      <c r="Y25" s="436"/>
      <c r="Z25" s="436"/>
      <c r="AA25" s="512">
        <f t="shared" si="28"/>
        <v>0</v>
      </c>
      <c r="AB25" s="378">
        <f t="shared" si="6"/>
        <v>0</v>
      </c>
    </row>
    <row r="26" spans="1:30" ht="15.5" x14ac:dyDescent="0.35">
      <c r="B26" s="86">
        <v>2.2999999999999998</v>
      </c>
      <c r="C26" s="83">
        <f>'Draft Workplan'!C21</f>
        <v>0</v>
      </c>
      <c r="D26" s="83">
        <f>'Draft Workplan'!D21</f>
        <v>0</v>
      </c>
      <c r="E26" s="392"/>
      <c r="F26" s="84">
        <f t="shared" si="20"/>
        <v>0</v>
      </c>
      <c r="G26" s="84">
        <f t="shared" si="21"/>
        <v>0</v>
      </c>
      <c r="H26" s="392"/>
      <c r="I26" s="84">
        <f t="shared" si="22"/>
        <v>0</v>
      </c>
      <c r="J26" s="84">
        <f t="shared" si="23"/>
        <v>0</v>
      </c>
      <c r="K26" s="392"/>
      <c r="L26" s="84">
        <f t="shared" si="24"/>
        <v>0</v>
      </c>
      <c r="M26" s="84">
        <f t="shared" si="25"/>
        <v>0</v>
      </c>
      <c r="N26" s="396"/>
      <c r="O26" s="84">
        <f t="shared" si="26"/>
        <v>0</v>
      </c>
      <c r="P26" s="84">
        <f t="shared" si="27"/>
        <v>0</v>
      </c>
      <c r="Q26" s="84">
        <f t="shared" si="3"/>
        <v>0</v>
      </c>
      <c r="R26" s="436"/>
      <c r="S26" s="436"/>
      <c r="T26" s="436"/>
      <c r="U26" s="436"/>
      <c r="V26" s="436"/>
      <c r="W26" s="436"/>
      <c r="X26" s="421">
        <f t="shared" si="4"/>
        <v>0</v>
      </c>
      <c r="Y26" s="436"/>
      <c r="Z26" s="436"/>
      <c r="AA26" s="512">
        <f t="shared" si="28"/>
        <v>0</v>
      </c>
      <c r="AB26" s="378">
        <f t="shared" si="6"/>
        <v>0</v>
      </c>
    </row>
    <row r="27" spans="1:30" ht="15.5" x14ac:dyDescent="0.35">
      <c r="B27" s="86">
        <v>2.4</v>
      </c>
      <c r="C27" s="83">
        <f>'Draft Workplan'!C22</f>
        <v>0</v>
      </c>
      <c r="D27" s="83">
        <f>'Draft Workplan'!D22</f>
        <v>0</v>
      </c>
      <c r="E27" s="392"/>
      <c r="F27" s="84">
        <f t="shared" si="20"/>
        <v>0</v>
      </c>
      <c r="G27" s="84">
        <f t="shared" si="21"/>
        <v>0</v>
      </c>
      <c r="H27" s="392"/>
      <c r="I27" s="84">
        <f t="shared" si="22"/>
        <v>0</v>
      </c>
      <c r="J27" s="84">
        <f t="shared" si="23"/>
        <v>0</v>
      </c>
      <c r="K27" s="392"/>
      <c r="L27" s="84">
        <f t="shared" si="24"/>
        <v>0</v>
      </c>
      <c r="M27" s="84">
        <f t="shared" si="25"/>
        <v>0</v>
      </c>
      <c r="N27" s="396"/>
      <c r="O27" s="84">
        <f t="shared" si="26"/>
        <v>0</v>
      </c>
      <c r="P27" s="84">
        <f t="shared" si="27"/>
        <v>0</v>
      </c>
      <c r="Q27" s="84">
        <f t="shared" si="3"/>
        <v>0</v>
      </c>
      <c r="R27" s="436"/>
      <c r="S27" s="436"/>
      <c r="T27" s="436"/>
      <c r="U27" s="436"/>
      <c r="V27" s="436"/>
      <c r="W27" s="436"/>
      <c r="X27" s="421">
        <f t="shared" si="4"/>
        <v>0</v>
      </c>
      <c r="Y27" s="436"/>
      <c r="Z27" s="436"/>
      <c r="AA27" s="512">
        <f t="shared" si="28"/>
        <v>0</v>
      </c>
      <c r="AB27" s="378">
        <f t="shared" si="6"/>
        <v>0</v>
      </c>
    </row>
    <row r="28" spans="1:30" ht="15.5" x14ac:dyDescent="0.35">
      <c r="B28" s="86">
        <v>2.5</v>
      </c>
      <c r="C28" s="83">
        <f>'Draft Workplan'!C23</f>
        <v>0</v>
      </c>
      <c r="D28" s="83">
        <f>'Draft Workplan'!D23</f>
        <v>0</v>
      </c>
      <c r="E28" s="392"/>
      <c r="F28" s="84">
        <f t="shared" si="20"/>
        <v>0</v>
      </c>
      <c r="G28" s="84">
        <f t="shared" si="21"/>
        <v>0</v>
      </c>
      <c r="H28" s="392"/>
      <c r="I28" s="84">
        <f t="shared" si="22"/>
        <v>0</v>
      </c>
      <c r="J28" s="84">
        <f t="shared" si="23"/>
        <v>0</v>
      </c>
      <c r="K28" s="392"/>
      <c r="L28" s="84">
        <f t="shared" si="24"/>
        <v>0</v>
      </c>
      <c r="M28" s="84">
        <f t="shared" si="25"/>
        <v>0</v>
      </c>
      <c r="N28" s="396"/>
      <c r="O28" s="84">
        <f t="shared" si="26"/>
        <v>0</v>
      </c>
      <c r="P28" s="84">
        <f t="shared" si="27"/>
        <v>0</v>
      </c>
      <c r="Q28" s="84">
        <f t="shared" si="3"/>
        <v>0</v>
      </c>
      <c r="R28" s="436"/>
      <c r="S28" s="436"/>
      <c r="T28" s="436"/>
      <c r="U28" s="436"/>
      <c r="V28" s="436"/>
      <c r="W28" s="436"/>
      <c r="X28" s="421">
        <f t="shared" si="4"/>
        <v>0</v>
      </c>
      <c r="Y28" s="436"/>
      <c r="Z28" s="436"/>
      <c r="AA28" s="512">
        <f t="shared" si="28"/>
        <v>0</v>
      </c>
      <c r="AB28" s="378">
        <f t="shared" si="6"/>
        <v>0</v>
      </c>
    </row>
    <row r="29" spans="1:30" ht="15.5" x14ac:dyDescent="0.35">
      <c r="B29" s="86">
        <v>2.6</v>
      </c>
      <c r="C29" s="83">
        <f>'Draft Workplan'!C24</f>
        <v>0</v>
      </c>
      <c r="D29" s="83">
        <f>'Draft Workplan'!D24</f>
        <v>0</v>
      </c>
      <c r="E29" s="392"/>
      <c r="F29" s="84">
        <f t="shared" si="20"/>
        <v>0</v>
      </c>
      <c r="G29" s="84">
        <f t="shared" si="21"/>
        <v>0</v>
      </c>
      <c r="H29" s="392"/>
      <c r="I29" s="84">
        <f t="shared" si="22"/>
        <v>0</v>
      </c>
      <c r="J29" s="84">
        <f t="shared" si="23"/>
        <v>0</v>
      </c>
      <c r="K29" s="392"/>
      <c r="L29" s="84">
        <f t="shared" si="24"/>
        <v>0</v>
      </c>
      <c r="M29" s="84">
        <f t="shared" si="25"/>
        <v>0</v>
      </c>
      <c r="N29" s="396"/>
      <c r="O29" s="84">
        <f t="shared" si="26"/>
        <v>0</v>
      </c>
      <c r="P29" s="84">
        <f t="shared" si="27"/>
        <v>0</v>
      </c>
      <c r="Q29" s="84">
        <f t="shared" si="3"/>
        <v>0</v>
      </c>
      <c r="R29" s="436"/>
      <c r="S29" s="436"/>
      <c r="T29" s="436"/>
      <c r="U29" s="436"/>
      <c r="V29" s="436"/>
      <c r="W29" s="436"/>
      <c r="X29" s="421">
        <f t="shared" si="4"/>
        <v>0</v>
      </c>
      <c r="Y29" s="436"/>
      <c r="Z29" s="436"/>
      <c r="AA29" s="512">
        <f t="shared" si="28"/>
        <v>0</v>
      </c>
      <c r="AB29" s="378">
        <f t="shared" si="6"/>
        <v>0</v>
      </c>
    </row>
    <row r="30" spans="1:30" ht="15.5" x14ac:dyDescent="0.35">
      <c r="B30" s="86">
        <v>2.7</v>
      </c>
      <c r="C30" s="83">
        <f>'Draft Workplan'!C25</f>
        <v>0</v>
      </c>
      <c r="D30" s="83">
        <f>'Draft Workplan'!D25</f>
        <v>0</v>
      </c>
      <c r="E30" s="392"/>
      <c r="F30" s="84">
        <f t="shared" si="20"/>
        <v>0</v>
      </c>
      <c r="G30" s="84">
        <f t="shared" si="21"/>
        <v>0</v>
      </c>
      <c r="H30" s="392"/>
      <c r="I30" s="84">
        <f t="shared" si="22"/>
        <v>0</v>
      </c>
      <c r="J30" s="84">
        <f t="shared" si="23"/>
        <v>0</v>
      </c>
      <c r="K30" s="392"/>
      <c r="L30" s="84">
        <f t="shared" si="24"/>
        <v>0</v>
      </c>
      <c r="M30" s="84">
        <f t="shared" si="25"/>
        <v>0</v>
      </c>
      <c r="N30" s="396"/>
      <c r="O30" s="84">
        <f t="shared" si="26"/>
        <v>0</v>
      </c>
      <c r="P30" s="84">
        <f t="shared" si="27"/>
        <v>0</v>
      </c>
      <c r="Q30" s="84">
        <f t="shared" si="3"/>
        <v>0</v>
      </c>
      <c r="R30" s="436"/>
      <c r="S30" s="436"/>
      <c r="T30" s="436"/>
      <c r="U30" s="436"/>
      <c r="V30" s="436"/>
      <c r="W30" s="436"/>
      <c r="X30" s="421">
        <f t="shared" si="4"/>
        <v>0</v>
      </c>
      <c r="Y30" s="436"/>
      <c r="Z30" s="436"/>
      <c r="AA30" s="512">
        <f t="shared" si="28"/>
        <v>0</v>
      </c>
      <c r="AB30" s="378">
        <f t="shared" si="6"/>
        <v>0</v>
      </c>
    </row>
    <row r="31" spans="1:30" ht="15.5" x14ac:dyDescent="0.35">
      <c r="B31" s="86">
        <v>2.8</v>
      </c>
      <c r="C31" s="83">
        <f>'Draft Workplan'!C26</f>
        <v>0</v>
      </c>
      <c r="D31" s="83">
        <f>'Draft Workplan'!D26</f>
        <v>0</v>
      </c>
      <c r="E31" s="392"/>
      <c r="F31" s="84">
        <f t="shared" si="20"/>
        <v>0</v>
      </c>
      <c r="G31" s="84">
        <f t="shared" si="21"/>
        <v>0</v>
      </c>
      <c r="H31" s="392"/>
      <c r="I31" s="84">
        <f t="shared" si="22"/>
        <v>0</v>
      </c>
      <c r="J31" s="84">
        <f t="shared" si="23"/>
        <v>0</v>
      </c>
      <c r="K31" s="392"/>
      <c r="L31" s="84">
        <f t="shared" si="24"/>
        <v>0</v>
      </c>
      <c r="M31" s="84">
        <f t="shared" si="25"/>
        <v>0</v>
      </c>
      <c r="N31" s="396"/>
      <c r="O31" s="84">
        <f t="shared" si="26"/>
        <v>0</v>
      </c>
      <c r="P31" s="84">
        <f t="shared" si="27"/>
        <v>0</v>
      </c>
      <c r="Q31" s="84">
        <f t="shared" si="3"/>
        <v>0</v>
      </c>
      <c r="R31" s="436"/>
      <c r="S31" s="436"/>
      <c r="T31" s="436"/>
      <c r="U31" s="436"/>
      <c r="V31" s="436"/>
      <c r="W31" s="436"/>
      <c r="X31" s="421">
        <f t="shared" si="4"/>
        <v>0</v>
      </c>
      <c r="Y31" s="436"/>
      <c r="Z31" s="436"/>
      <c r="AA31" s="512">
        <f t="shared" si="28"/>
        <v>0</v>
      </c>
      <c r="AB31" s="378">
        <f t="shared" si="6"/>
        <v>0</v>
      </c>
    </row>
    <row r="32" spans="1:30" ht="16" thickBot="1" x14ac:dyDescent="0.4">
      <c r="B32" s="86">
        <v>2.9</v>
      </c>
      <c r="C32" s="83">
        <f>'Draft Workplan'!C27</f>
        <v>0</v>
      </c>
      <c r="D32" s="83">
        <f>'Draft Workplan'!D27</f>
        <v>0</v>
      </c>
      <c r="E32" s="392"/>
      <c r="F32" s="84">
        <f t="shared" si="20"/>
        <v>0</v>
      </c>
      <c r="G32" s="84">
        <f t="shared" si="21"/>
        <v>0</v>
      </c>
      <c r="H32" s="392"/>
      <c r="I32" s="84">
        <f t="shared" si="22"/>
        <v>0</v>
      </c>
      <c r="J32" s="84">
        <f t="shared" si="23"/>
        <v>0</v>
      </c>
      <c r="K32" s="392"/>
      <c r="L32" s="84">
        <f t="shared" si="24"/>
        <v>0</v>
      </c>
      <c r="M32" s="84">
        <f t="shared" si="25"/>
        <v>0</v>
      </c>
      <c r="N32" s="396"/>
      <c r="O32" s="84">
        <f t="shared" si="26"/>
        <v>0</v>
      </c>
      <c r="P32" s="84">
        <f t="shared" si="27"/>
        <v>0</v>
      </c>
      <c r="Q32" s="84">
        <f>SUM(F32:G32,I32:J32,L32:M32,O32:P32)</f>
        <v>0</v>
      </c>
      <c r="R32" s="436"/>
      <c r="S32" s="436"/>
      <c r="T32" s="436"/>
      <c r="U32" s="436"/>
      <c r="V32" s="436"/>
      <c r="W32" s="436"/>
      <c r="X32" s="421">
        <f t="shared" si="4"/>
        <v>0</v>
      </c>
      <c r="Y32" s="436"/>
      <c r="Z32" s="436"/>
      <c r="AA32" s="513">
        <f>SUM(E32,H32,K32,N32)/2080</f>
        <v>0</v>
      </c>
      <c r="AB32" s="429">
        <f t="shared" si="6"/>
        <v>0</v>
      </c>
    </row>
    <row r="33" spans="2:28" ht="15.5" thickBot="1" x14ac:dyDescent="0.35">
      <c r="B33" s="379">
        <v>3</v>
      </c>
      <c r="C33" s="380" t="str">
        <f>'Draft Workplan'!C28</f>
        <v xml:space="preserve">Component #3: </v>
      </c>
      <c r="D33" s="381">
        <f>'Draft Workplan'!D28</f>
        <v>0</v>
      </c>
      <c r="E33" s="404">
        <f t="shared" ref="E33:AB33" si="29">SUM(E34:E42)</f>
        <v>0</v>
      </c>
      <c r="F33" s="401">
        <f t="shared" si="29"/>
        <v>0</v>
      </c>
      <c r="G33" s="401">
        <f t="shared" si="29"/>
        <v>0</v>
      </c>
      <c r="H33" s="404">
        <f t="shared" si="29"/>
        <v>0</v>
      </c>
      <c r="I33" s="402">
        <f t="shared" si="29"/>
        <v>0</v>
      </c>
      <c r="J33" s="402">
        <f t="shared" si="29"/>
        <v>0</v>
      </c>
      <c r="K33" s="404">
        <f t="shared" si="29"/>
        <v>0</v>
      </c>
      <c r="L33" s="400">
        <f t="shared" ref="L33" si="30">K33*20</f>
        <v>0</v>
      </c>
      <c r="M33" s="402">
        <f t="shared" ref="M33" si="31">SUM(M34:M42)</f>
        <v>0</v>
      </c>
      <c r="N33" s="405"/>
      <c r="O33" s="402">
        <f t="shared" ref="O33:P33" si="32">SUM(O34:O42)</f>
        <v>0</v>
      </c>
      <c r="P33" s="402">
        <f t="shared" si="32"/>
        <v>0</v>
      </c>
      <c r="Q33" s="384">
        <f t="shared" si="29"/>
        <v>0</v>
      </c>
      <c r="R33" s="422">
        <f t="shared" si="29"/>
        <v>0</v>
      </c>
      <c r="S33" s="422"/>
      <c r="T33" s="422">
        <f t="shared" si="29"/>
        <v>0</v>
      </c>
      <c r="U33" s="422"/>
      <c r="V33" s="422"/>
      <c r="W33" s="422">
        <f t="shared" si="29"/>
        <v>0</v>
      </c>
      <c r="X33" s="423">
        <f t="shared" si="29"/>
        <v>0</v>
      </c>
      <c r="Y33" s="422">
        <f t="shared" si="29"/>
        <v>0</v>
      </c>
      <c r="Z33" s="428">
        <f t="shared" si="29"/>
        <v>0</v>
      </c>
      <c r="AA33" s="514">
        <f>SUM(AA34:AA42)</f>
        <v>0</v>
      </c>
      <c r="AB33" s="430">
        <f t="shared" si="29"/>
        <v>0</v>
      </c>
    </row>
    <row r="34" spans="2:28" ht="15.5" x14ac:dyDescent="0.35">
      <c r="B34" s="86">
        <v>3.1</v>
      </c>
      <c r="C34" s="83">
        <f>'Draft Workplan'!C29</f>
        <v>0</v>
      </c>
      <c r="D34" s="83">
        <f>'Draft Workplan'!D29</f>
        <v>0</v>
      </c>
      <c r="E34" s="392"/>
      <c r="F34" s="84">
        <f t="shared" ref="F34:F35" si="33">ROUND((E34*$G$4),0)</f>
        <v>0</v>
      </c>
      <c r="G34" s="84">
        <f t="shared" ref="G34:G35" si="34">ROUND((F34*$I$4),0)</f>
        <v>0</v>
      </c>
      <c r="H34" s="392"/>
      <c r="I34" s="84">
        <f t="shared" ref="I34:I35" si="35">ROUND((H34*$G$5),0)</f>
        <v>0</v>
      </c>
      <c r="J34" s="84">
        <f t="shared" ref="J34:J35" si="36">ROUND((I34*$I$5),0)</f>
        <v>0</v>
      </c>
      <c r="K34" s="392"/>
      <c r="L34" s="84">
        <f t="shared" ref="L34:L35" si="37">ROUND((K34*$G$6),0)</f>
        <v>0</v>
      </c>
      <c r="M34" s="84">
        <f t="shared" ref="M34:M35" si="38">ROUND((L34*$I$6),0)</f>
        <v>0</v>
      </c>
      <c r="N34" s="396"/>
      <c r="O34" s="84">
        <f t="shared" ref="O34:O35" si="39">ROUND((N34*$G$7),0)</f>
        <v>0</v>
      </c>
      <c r="P34" s="84">
        <f t="shared" ref="P34:P35" si="40">ROUND((O34*$I$7),0)</f>
        <v>0</v>
      </c>
      <c r="Q34" s="84">
        <f t="shared" ref="Q34:Q71" si="41">SUM(F34:G34,I34:J34,L34:M34,O34:P34)</f>
        <v>0</v>
      </c>
      <c r="R34" s="436"/>
      <c r="S34" s="436"/>
      <c r="T34" s="436"/>
      <c r="U34" s="436"/>
      <c r="V34" s="436"/>
      <c r="W34" s="436"/>
      <c r="X34" s="421">
        <f t="shared" si="4"/>
        <v>0</v>
      </c>
      <c r="Y34" s="436"/>
      <c r="Z34" s="436"/>
      <c r="AA34" s="511">
        <f t="shared" ref="AA34:AA41" si="42">SUM(E34,H34,K34,N34)/2080</f>
        <v>0</v>
      </c>
      <c r="AB34" s="407">
        <f t="shared" ref="AB34:AB42" si="43">SUM(Q34:Z34)</f>
        <v>0</v>
      </c>
    </row>
    <row r="35" spans="2:28" ht="15.5" x14ac:dyDescent="0.35">
      <c r="B35" s="86">
        <v>3.2</v>
      </c>
      <c r="C35" s="83">
        <f>'Draft Workplan'!C30</f>
        <v>0</v>
      </c>
      <c r="D35" s="83">
        <f>'Draft Workplan'!D30</f>
        <v>0</v>
      </c>
      <c r="E35" s="392"/>
      <c r="F35" s="84">
        <f t="shared" si="33"/>
        <v>0</v>
      </c>
      <c r="G35" s="84">
        <f t="shared" si="34"/>
        <v>0</v>
      </c>
      <c r="H35" s="392"/>
      <c r="I35" s="84">
        <f t="shared" si="35"/>
        <v>0</v>
      </c>
      <c r="J35" s="84">
        <f t="shared" si="36"/>
        <v>0</v>
      </c>
      <c r="K35" s="392"/>
      <c r="L35" s="84">
        <f t="shared" si="37"/>
        <v>0</v>
      </c>
      <c r="M35" s="84">
        <f t="shared" si="38"/>
        <v>0</v>
      </c>
      <c r="N35" s="396"/>
      <c r="O35" s="84">
        <f t="shared" si="39"/>
        <v>0</v>
      </c>
      <c r="P35" s="84">
        <f t="shared" si="40"/>
        <v>0</v>
      </c>
      <c r="Q35" s="84">
        <f t="shared" si="41"/>
        <v>0</v>
      </c>
      <c r="R35" s="436"/>
      <c r="S35" s="436"/>
      <c r="T35" s="436"/>
      <c r="U35" s="436"/>
      <c r="V35" s="436"/>
      <c r="W35" s="436"/>
      <c r="X35" s="421">
        <f t="shared" si="4"/>
        <v>0</v>
      </c>
      <c r="Y35" s="436"/>
      <c r="Z35" s="436"/>
      <c r="AA35" s="512">
        <f t="shared" si="42"/>
        <v>0</v>
      </c>
      <c r="AB35" s="378">
        <f t="shared" si="43"/>
        <v>0</v>
      </c>
    </row>
    <row r="36" spans="2:28" ht="15.5" x14ac:dyDescent="0.35">
      <c r="B36" s="86">
        <v>3.3</v>
      </c>
      <c r="C36" s="83">
        <f>'Draft Workplan'!C31</f>
        <v>0</v>
      </c>
      <c r="D36" s="83">
        <f>'Draft Workplan'!D31</f>
        <v>0</v>
      </c>
      <c r="E36" s="392"/>
      <c r="F36" s="84">
        <f t="shared" si="20"/>
        <v>0</v>
      </c>
      <c r="G36" s="84">
        <f t="shared" si="21"/>
        <v>0</v>
      </c>
      <c r="H36" s="392"/>
      <c r="I36" s="84">
        <f t="shared" si="22"/>
        <v>0</v>
      </c>
      <c r="J36" s="84">
        <f t="shared" si="23"/>
        <v>0</v>
      </c>
      <c r="K36" s="392"/>
      <c r="L36" s="84">
        <f t="shared" si="24"/>
        <v>0</v>
      </c>
      <c r="M36" s="84">
        <f t="shared" si="25"/>
        <v>0</v>
      </c>
      <c r="N36" s="396"/>
      <c r="O36" s="84">
        <f t="shared" si="26"/>
        <v>0</v>
      </c>
      <c r="P36" s="84">
        <f t="shared" si="27"/>
        <v>0</v>
      </c>
      <c r="Q36" s="84">
        <f t="shared" si="41"/>
        <v>0</v>
      </c>
      <c r="R36" s="436"/>
      <c r="S36" s="436"/>
      <c r="T36" s="436"/>
      <c r="U36" s="436"/>
      <c r="V36" s="436"/>
      <c r="W36" s="436"/>
      <c r="X36" s="421">
        <f t="shared" si="4"/>
        <v>0</v>
      </c>
      <c r="Y36" s="436"/>
      <c r="Z36" s="436"/>
      <c r="AA36" s="512">
        <f t="shared" si="42"/>
        <v>0</v>
      </c>
      <c r="AB36" s="378">
        <f t="shared" si="43"/>
        <v>0</v>
      </c>
    </row>
    <row r="37" spans="2:28" ht="15.5" x14ac:dyDescent="0.35">
      <c r="B37" s="86">
        <v>3.4</v>
      </c>
      <c r="C37" s="83">
        <f>'Draft Workplan'!C32</f>
        <v>0</v>
      </c>
      <c r="D37" s="83">
        <f>'Draft Workplan'!D32</f>
        <v>0</v>
      </c>
      <c r="E37" s="392"/>
      <c r="F37" s="84">
        <f t="shared" si="20"/>
        <v>0</v>
      </c>
      <c r="G37" s="84">
        <f t="shared" si="21"/>
        <v>0</v>
      </c>
      <c r="H37" s="392"/>
      <c r="I37" s="84">
        <f t="shared" si="22"/>
        <v>0</v>
      </c>
      <c r="J37" s="84">
        <f t="shared" si="23"/>
        <v>0</v>
      </c>
      <c r="K37" s="392"/>
      <c r="L37" s="84">
        <f t="shared" si="24"/>
        <v>0</v>
      </c>
      <c r="M37" s="84">
        <f t="shared" si="25"/>
        <v>0</v>
      </c>
      <c r="N37" s="396"/>
      <c r="O37" s="84">
        <f t="shared" si="26"/>
        <v>0</v>
      </c>
      <c r="P37" s="84">
        <f t="shared" si="27"/>
        <v>0</v>
      </c>
      <c r="Q37" s="84">
        <f t="shared" si="41"/>
        <v>0</v>
      </c>
      <c r="R37" s="436"/>
      <c r="S37" s="436"/>
      <c r="T37" s="436"/>
      <c r="U37" s="436"/>
      <c r="V37" s="436"/>
      <c r="W37" s="436"/>
      <c r="X37" s="421">
        <f t="shared" si="4"/>
        <v>0</v>
      </c>
      <c r="Y37" s="436"/>
      <c r="Z37" s="436"/>
      <c r="AA37" s="512">
        <f t="shared" si="42"/>
        <v>0</v>
      </c>
      <c r="AB37" s="378">
        <f t="shared" si="43"/>
        <v>0</v>
      </c>
    </row>
    <row r="38" spans="2:28" ht="15.5" x14ac:dyDescent="0.35">
      <c r="B38" s="86">
        <v>3.5</v>
      </c>
      <c r="C38" s="83">
        <f>'Draft Workplan'!C33</f>
        <v>0</v>
      </c>
      <c r="D38" s="83">
        <f>'Draft Workplan'!D33</f>
        <v>0</v>
      </c>
      <c r="E38" s="392"/>
      <c r="F38" s="84">
        <f t="shared" si="20"/>
        <v>0</v>
      </c>
      <c r="G38" s="84">
        <f t="shared" si="21"/>
        <v>0</v>
      </c>
      <c r="H38" s="392"/>
      <c r="I38" s="84">
        <f t="shared" si="22"/>
        <v>0</v>
      </c>
      <c r="J38" s="84">
        <f t="shared" si="23"/>
        <v>0</v>
      </c>
      <c r="K38" s="392"/>
      <c r="L38" s="84">
        <f t="shared" si="24"/>
        <v>0</v>
      </c>
      <c r="M38" s="84">
        <f t="shared" si="25"/>
        <v>0</v>
      </c>
      <c r="N38" s="396"/>
      <c r="O38" s="84">
        <f t="shared" si="26"/>
        <v>0</v>
      </c>
      <c r="P38" s="84">
        <f t="shared" si="27"/>
        <v>0</v>
      </c>
      <c r="Q38" s="84">
        <f t="shared" si="41"/>
        <v>0</v>
      </c>
      <c r="R38" s="436"/>
      <c r="S38" s="436"/>
      <c r="T38" s="436"/>
      <c r="U38" s="436"/>
      <c r="V38" s="436"/>
      <c r="W38" s="436"/>
      <c r="X38" s="421">
        <f t="shared" si="4"/>
        <v>0</v>
      </c>
      <c r="Y38" s="436"/>
      <c r="Z38" s="436"/>
      <c r="AA38" s="512">
        <f t="shared" si="42"/>
        <v>0</v>
      </c>
      <c r="AB38" s="378">
        <f t="shared" si="43"/>
        <v>0</v>
      </c>
    </row>
    <row r="39" spans="2:28" ht="15.5" x14ac:dyDescent="0.35">
      <c r="B39" s="86">
        <v>3.6</v>
      </c>
      <c r="C39" s="83">
        <f>'Draft Workplan'!C34</f>
        <v>0</v>
      </c>
      <c r="D39" s="83">
        <f>'Draft Workplan'!D34</f>
        <v>0</v>
      </c>
      <c r="E39" s="392"/>
      <c r="F39" s="84">
        <f t="shared" si="20"/>
        <v>0</v>
      </c>
      <c r="G39" s="84">
        <f t="shared" si="21"/>
        <v>0</v>
      </c>
      <c r="H39" s="392"/>
      <c r="I39" s="84">
        <f t="shared" si="22"/>
        <v>0</v>
      </c>
      <c r="J39" s="84">
        <f t="shared" si="23"/>
        <v>0</v>
      </c>
      <c r="K39" s="392"/>
      <c r="L39" s="84">
        <f t="shared" si="24"/>
        <v>0</v>
      </c>
      <c r="M39" s="84">
        <f t="shared" si="25"/>
        <v>0</v>
      </c>
      <c r="N39" s="396"/>
      <c r="O39" s="84">
        <f t="shared" si="26"/>
        <v>0</v>
      </c>
      <c r="P39" s="84">
        <f t="shared" si="27"/>
        <v>0</v>
      </c>
      <c r="Q39" s="84">
        <f t="shared" si="41"/>
        <v>0</v>
      </c>
      <c r="R39" s="436"/>
      <c r="S39" s="436"/>
      <c r="T39" s="436"/>
      <c r="U39" s="436"/>
      <c r="V39" s="436"/>
      <c r="W39" s="436"/>
      <c r="X39" s="421">
        <f t="shared" si="4"/>
        <v>0</v>
      </c>
      <c r="Y39" s="436"/>
      <c r="Z39" s="436"/>
      <c r="AA39" s="512">
        <f t="shared" si="42"/>
        <v>0</v>
      </c>
      <c r="AB39" s="378">
        <f t="shared" si="43"/>
        <v>0</v>
      </c>
    </row>
    <row r="40" spans="2:28" ht="15.5" x14ac:dyDescent="0.35">
      <c r="B40" s="86">
        <v>3.7</v>
      </c>
      <c r="C40" s="83">
        <f>'Draft Workplan'!C35</f>
        <v>0</v>
      </c>
      <c r="D40" s="83">
        <f>'Draft Workplan'!D35</f>
        <v>0</v>
      </c>
      <c r="E40" s="392"/>
      <c r="F40" s="84">
        <f t="shared" si="20"/>
        <v>0</v>
      </c>
      <c r="G40" s="84">
        <f t="shared" si="21"/>
        <v>0</v>
      </c>
      <c r="H40" s="392"/>
      <c r="I40" s="84">
        <f t="shared" si="22"/>
        <v>0</v>
      </c>
      <c r="J40" s="84">
        <f t="shared" si="23"/>
        <v>0</v>
      </c>
      <c r="K40" s="392"/>
      <c r="L40" s="84">
        <f t="shared" si="24"/>
        <v>0</v>
      </c>
      <c r="M40" s="84">
        <f t="shared" si="25"/>
        <v>0</v>
      </c>
      <c r="N40" s="396"/>
      <c r="O40" s="84">
        <f t="shared" si="26"/>
        <v>0</v>
      </c>
      <c r="P40" s="84">
        <f t="shared" si="27"/>
        <v>0</v>
      </c>
      <c r="Q40" s="84">
        <f t="shared" si="41"/>
        <v>0</v>
      </c>
      <c r="R40" s="436"/>
      <c r="S40" s="436"/>
      <c r="T40" s="436"/>
      <c r="U40" s="436"/>
      <c r="V40" s="436"/>
      <c r="W40" s="436"/>
      <c r="X40" s="421">
        <f t="shared" si="4"/>
        <v>0</v>
      </c>
      <c r="Y40" s="436"/>
      <c r="Z40" s="436"/>
      <c r="AA40" s="512">
        <f t="shared" si="42"/>
        <v>0</v>
      </c>
      <c r="AB40" s="378">
        <f t="shared" si="43"/>
        <v>0</v>
      </c>
    </row>
    <row r="41" spans="2:28" ht="15.5" x14ac:dyDescent="0.35">
      <c r="B41" s="86">
        <v>3.8</v>
      </c>
      <c r="C41" s="83">
        <f>'Draft Workplan'!C36</f>
        <v>0</v>
      </c>
      <c r="D41" s="83">
        <f>'Draft Workplan'!D36</f>
        <v>0</v>
      </c>
      <c r="E41" s="392"/>
      <c r="F41" s="84">
        <f t="shared" si="20"/>
        <v>0</v>
      </c>
      <c r="G41" s="84">
        <f t="shared" si="21"/>
        <v>0</v>
      </c>
      <c r="H41" s="392"/>
      <c r="I41" s="84">
        <f t="shared" si="22"/>
        <v>0</v>
      </c>
      <c r="J41" s="84">
        <f t="shared" si="23"/>
        <v>0</v>
      </c>
      <c r="K41" s="392"/>
      <c r="L41" s="84">
        <f t="shared" si="24"/>
        <v>0</v>
      </c>
      <c r="M41" s="84">
        <f t="shared" si="25"/>
        <v>0</v>
      </c>
      <c r="N41" s="396"/>
      <c r="O41" s="84">
        <f t="shared" si="26"/>
        <v>0</v>
      </c>
      <c r="P41" s="84">
        <f t="shared" si="27"/>
        <v>0</v>
      </c>
      <c r="Q41" s="84">
        <f t="shared" si="41"/>
        <v>0</v>
      </c>
      <c r="R41" s="436"/>
      <c r="S41" s="436"/>
      <c r="T41" s="436"/>
      <c r="U41" s="436"/>
      <c r="V41" s="436"/>
      <c r="W41" s="436"/>
      <c r="X41" s="421">
        <f t="shared" si="4"/>
        <v>0</v>
      </c>
      <c r="Y41" s="436"/>
      <c r="Z41" s="436"/>
      <c r="AA41" s="512">
        <f t="shared" si="42"/>
        <v>0</v>
      </c>
      <c r="AB41" s="378">
        <f t="shared" si="43"/>
        <v>0</v>
      </c>
    </row>
    <row r="42" spans="2:28" ht="16" thickBot="1" x14ac:dyDescent="0.4">
      <c r="B42" s="86">
        <v>3.9</v>
      </c>
      <c r="C42" s="83">
        <f>'Draft Workplan'!C37</f>
        <v>0</v>
      </c>
      <c r="D42" s="83">
        <f>'Draft Workplan'!D37</f>
        <v>0</v>
      </c>
      <c r="E42" s="392"/>
      <c r="F42" s="84">
        <f t="shared" si="20"/>
        <v>0</v>
      </c>
      <c r="G42" s="84">
        <f t="shared" si="21"/>
        <v>0</v>
      </c>
      <c r="H42" s="392"/>
      <c r="I42" s="84">
        <f t="shared" si="22"/>
        <v>0</v>
      </c>
      <c r="J42" s="84">
        <f t="shared" si="23"/>
        <v>0</v>
      </c>
      <c r="K42" s="392"/>
      <c r="L42" s="84">
        <f t="shared" si="24"/>
        <v>0</v>
      </c>
      <c r="M42" s="84">
        <f t="shared" si="25"/>
        <v>0</v>
      </c>
      <c r="N42" s="396"/>
      <c r="O42" s="84">
        <f t="shared" si="26"/>
        <v>0</v>
      </c>
      <c r="P42" s="84">
        <f t="shared" si="27"/>
        <v>0</v>
      </c>
      <c r="Q42" s="84">
        <f t="shared" si="41"/>
        <v>0</v>
      </c>
      <c r="R42" s="436"/>
      <c r="S42" s="436"/>
      <c r="T42" s="436"/>
      <c r="U42" s="436"/>
      <c r="V42" s="436"/>
      <c r="W42" s="436"/>
      <c r="X42" s="421">
        <f t="shared" si="4"/>
        <v>0</v>
      </c>
      <c r="Y42" s="436"/>
      <c r="Z42" s="436"/>
      <c r="AA42" s="513">
        <f>SUM(E42,H42,K42,N42)/2080</f>
        <v>0</v>
      </c>
      <c r="AB42" s="429">
        <f t="shared" si="43"/>
        <v>0</v>
      </c>
    </row>
    <row r="43" spans="2:28" ht="15.5" thickBot="1" x14ac:dyDescent="0.35">
      <c r="B43" s="379">
        <v>4</v>
      </c>
      <c r="C43" s="380" t="str">
        <f>'Draft Workplan'!C38</f>
        <v xml:space="preserve">Component #4: </v>
      </c>
      <c r="D43" s="381">
        <f>'Draft Workplan'!D38</f>
        <v>0</v>
      </c>
      <c r="E43" s="404">
        <f t="shared" ref="E43:AB43" si="44">SUM(E44:E52)</f>
        <v>0</v>
      </c>
      <c r="F43" s="401">
        <f t="shared" si="44"/>
        <v>0</v>
      </c>
      <c r="G43" s="401">
        <f t="shared" si="44"/>
        <v>0</v>
      </c>
      <c r="H43" s="404">
        <f t="shared" si="44"/>
        <v>0</v>
      </c>
      <c r="I43" s="402">
        <f t="shared" si="44"/>
        <v>0</v>
      </c>
      <c r="J43" s="402">
        <f t="shared" si="44"/>
        <v>0</v>
      </c>
      <c r="K43" s="404">
        <f t="shared" si="44"/>
        <v>0</v>
      </c>
      <c r="L43" s="400">
        <f t="shared" ref="L43" si="45">K43*20</f>
        <v>0</v>
      </c>
      <c r="M43" s="402">
        <f t="shared" ref="M43" si="46">SUM(M44:M52)</f>
        <v>0</v>
      </c>
      <c r="N43" s="405"/>
      <c r="O43" s="402">
        <f t="shared" ref="O43:P43" si="47">SUM(O44:O52)</f>
        <v>0</v>
      </c>
      <c r="P43" s="402">
        <f t="shared" si="47"/>
        <v>0</v>
      </c>
      <c r="Q43" s="384">
        <f t="shared" si="44"/>
        <v>0</v>
      </c>
      <c r="R43" s="422">
        <f t="shared" si="44"/>
        <v>0</v>
      </c>
      <c r="S43" s="422"/>
      <c r="T43" s="422">
        <f t="shared" si="44"/>
        <v>0</v>
      </c>
      <c r="U43" s="422"/>
      <c r="V43" s="422"/>
      <c r="W43" s="422">
        <f t="shared" si="44"/>
        <v>0</v>
      </c>
      <c r="X43" s="423">
        <f t="shared" si="44"/>
        <v>0</v>
      </c>
      <c r="Y43" s="422">
        <f t="shared" si="44"/>
        <v>0</v>
      </c>
      <c r="Z43" s="428">
        <f t="shared" si="44"/>
        <v>0</v>
      </c>
      <c r="AA43" s="514">
        <f>SUM(AA44:AA52)</f>
        <v>0</v>
      </c>
      <c r="AB43" s="430">
        <f t="shared" si="44"/>
        <v>0</v>
      </c>
    </row>
    <row r="44" spans="2:28" ht="15.5" x14ac:dyDescent="0.35">
      <c r="B44" s="86">
        <v>4.0999999999999996</v>
      </c>
      <c r="C44" s="83">
        <f>'Draft Workplan'!C39</f>
        <v>0</v>
      </c>
      <c r="D44" s="83">
        <f>'Draft Workplan'!D39</f>
        <v>0</v>
      </c>
      <c r="E44" s="392"/>
      <c r="F44" s="84">
        <f t="shared" ref="F44:F45" si="48">ROUND((E44*$G$4),0)</f>
        <v>0</v>
      </c>
      <c r="G44" s="84">
        <f t="shared" ref="G44:G45" si="49">ROUND((F44*$I$4),0)</f>
        <v>0</v>
      </c>
      <c r="H44" s="392"/>
      <c r="I44" s="84">
        <f t="shared" ref="I44:I45" si="50">ROUND((H44*$G$5),0)</f>
        <v>0</v>
      </c>
      <c r="J44" s="84">
        <f t="shared" ref="J44:J45" si="51">ROUND((I44*$I$5),0)</f>
        <v>0</v>
      </c>
      <c r="K44" s="392"/>
      <c r="L44" s="84">
        <f t="shared" ref="L44:L45" si="52">ROUND((K44*$G$6),0)</f>
        <v>0</v>
      </c>
      <c r="M44" s="84">
        <f t="shared" ref="M44:M45" si="53">ROUND((L44*$I$6),0)</f>
        <v>0</v>
      </c>
      <c r="N44" s="396"/>
      <c r="O44" s="84">
        <f t="shared" ref="O44:O45" si="54">ROUND((N44*$G$7),0)</f>
        <v>0</v>
      </c>
      <c r="P44" s="84">
        <f t="shared" ref="P44:P45" si="55">ROUND((O44*$I$7),0)</f>
        <v>0</v>
      </c>
      <c r="Q44" s="84">
        <f t="shared" si="41"/>
        <v>0</v>
      </c>
      <c r="R44" s="436"/>
      <c r="S44" s="436"/>
      <c r="T44" s="436"/>
      <c r="U44" s="436"/>
      <c r="V44" s="436"/>
      <c r="W44" s="436"/>
      <c r="X44" s="421">
        <f t="shared" si="4"/>
        <v>0</v>
      </c>
      <c r="Y44" s="436"/>
      <c r="Z44" s="436"/>
      <c r="AA44" s="511">
        <f>SUM(E44,H44,K44,N44)/2080</f>
        <v>0</v>
      </c>
      <c r="AB44" s="407">
        <f t="shared" ref="AB44:AB52" si="56">SUM(Q44:Z44)</f>
        <v>0</v>
      </c>
    </row>
    <row r="45" spans="2:28" ht="15.5" x14ac:dyDescent="0.35">
      <c r="B45" s="86">
        <v>4.2</v>
      </c>
      <c r="C45" s="83">
        <f>'Draft Workplan'!C40</f>
        <v>0</v>
      </c>
      <c r="D45" s="83">
        <f>'Draft Workplan'!D40</f>
        <v>0</v>
      </c>
      <c r="E45" s="392"/>
      <c r="F45" s="84">
        <f t="shared" si="48"/>
        <v>0</v>
      </c>
      <c r="G45" s="84">
        <f t="shared" si="49"/>
        <v>0</v>
      </c>
      <c r="H45" s="392"/>
      <c r="I45" s="84">
        <f t="shared" si="50"/>
        <v>0</v>
      </c>
      <c r="J45" s="84">
        <f t="shared" si="51"/>
        <v>0</v>
      </c>
      <c r="K45" s="392"/>
      <c r="L45" s="84">
        <f t="shared" si="52"/>
        <v>0</v>
      </c>
      <c r="M45" s="84">
        <f t="shared" si="53"/>
        <v>0</v>
      </c>
      <c r="N45" s="396"/>
      <c r="O45" s="84">
        <f t="shared" si="54"/>
        <v>0</v>
      </c>
      <c r="P45" s="84">
        <f t="shared" si="55"/>
        <v>0</v>
      </c>
      <c r="Q45" s="84">
        <f t="shared" si="41"/>
        <v>0</v>
      </c>
      <c r="R45" s="436"/>
      <c r="S45" s="436"/>
      <c r="T45" s="436"/>
      <c r="U45" s="436"/>
      <c r="V45" s="436"/>
      <c r="W45" s="436"/>
      <c r="X45" s="421">
        <f t="shared" si="4"/>
        <v>0</v>
      </c>
      <c r="Y45" s="436"/>
      <c r="Z45" s="436"/>
      <c r="AA45" s="512">
        <f t="shared" ref="AA45:AA52" si="57">SUM(E45,H45,K45,N45)/2080</f>
        <v>0</v>
      </c>
      <c r="AB45" s="378">
        <f t="shared" si="56"/>
        <v>0</v>
      </c>
    </row>
    <row r="46" spans="2:28" ht="15.5" x14ac:dyDescent="0.35">
      <c r="B46" s="86">
        <v>4.3</v>
      </c>
      <c r="C46" s="83">
        <f>'Draft Workplan'!C41</f>
        <v>0</v>
      </c>
      <c r="D46" s="83">
        <f>'Draft Workplan'!D41</f>
        <v>0</v>
      </c>
      <c r="E46" s="392"/>
      <c r="F46" s="84">
        <f t="shared" si="20"/>
        <v>0</v>
      </c>
      <c r="G46" s="84">
        <f t="shared" si="21"/>
        <v>0</v>
      </c>
      <c r="H46" s="392"/>
      <c r="I46" s="84">
        <f t="shared" si="22"/>
        <v>0</v>
      </c>
      <c r="J46" s="84">
        <f t="shared" si="23"/>
        <v>0</v>
      </c>
      <c r="K46" s="392"/>
      <c r="L46" s="84">
        <f t="shared" si="24"/>
        <v>0</v>
      </c>
      <c r="M46" s="84">
        <f t="shared" si="25"/>
        <v>0</v>
      </c>
      <c r="N46" s="396"/>
      <c r="O46" s="84">
        <f t="shared" si="26"/>
        <v>0</v>
      </c>
      <c r="P46" s="84">
        <f t="shared" si="27"/>
        <v>0</v>
      </c>
      <c r="Q46" s="84">
        <f t="shared" si="41"/>
        <v>0</v>
      </c>
      <c r="R46" s="436"/>
      <c r="S46" s="436"/>
      <c r="T46" s="436"/>
      <c r="U46" s="436"/>
      <c r="V46" s="436"/>
      <c r="W46" s="436"/>
      <c r="X46" s="421">
        <f t="shared" si="4"/>
        <v>0</v>
      </c>
      <c r="Y46" s="436"/>
      <c r="Z46" s="436"/>
      <c r="AA46" s="512">
        <f t="shared" si="57"/>
        <v>0</v>
      </c>
      <c r="AB46" s="378">
        <f t="shared" si="56"/>
        <v>0</v>
      </c>
    </row>
    <row r="47" spans="2:28" ht="15.5" x14ac:dyDescent="0.35">
      <c r="B47" s="86">
        <v>4.4000000000000004</v>
      </c>
      <c r="C47" s="83">
        <f>'Draft Workplan'!C42</f>
        <v>0</v>
      </c>
      <c r="D47" s="83">
        <f>'Draft Workplan'!D42</f>
        <v>0</v>
      </c>
      <c r="E47" s="392"/>
      <c r="F47" s="84">
        <f t="shared" si="20"/>
        <v>0</v>
      </c>
      <c r="G47" s="84">
        <f t="shared" si="21"/>
        <v>0</v>
      </c>
      <c r="H47" s="392"/>
      <c r="I47" s="84">
        <f t="shared" si="22"/>
        <v>0</v>
      </c>
      <c r="J47" s="84">
        <f t="shared" si="23"/>
        <v>0</v>
      </c>
      <c r="K47" s="392"/>
      <c r="L47" s="84">
        <f t="shared" si="24"/>
        <v>0</v>
      </c>
      <c r="M47" s="84">
        <f t="shared" si="25"/>
        <v>0</v>
      </c>
      <c r="N47" s="396"/>
      <c r="O47" s="84">
        <f t="shared" si="26"/>
        <v>0</v>
      </c>
      <c r="P47" s="84">
        <f t="shared" si="27"/>
        <v>0</v>
      </c>
      <c r="Q47" s="84">
        <f t="shared" si="41"/>
        <v>0</v>
      </c>
      <c r="R47" s="436"/>
      <c r="S47" s="436"/>
      <c r="T47" s="436"/>
      <c r="U47" s="436"/>
      <c r="V47" s="436"/>
      <c r="W47" s="436"/>
      <c r="X47" s="421">
        <f t="shared" si="4"/>
        <v>0</v>
      </c>
      <c r="Y47" s="436"/>
      <c r="Z47" s="436"/>
      <c r="AA47" s="512">
        <f t="shared" si="57"/>
        <v>0</v>
      </c>
      <c r="AB47" s="378">
        <f t="shared" si="56"/>
        <v>0</v>
      </c>
    </row>
    <row r="48" spans="2:28" ht="15.5" x14ac:dyDescent="0.35">
      <c r="B48" s="86">
        <v>4.5</v>
      </c>
      <c r="C48" s="83">
        <f>'Draft Workplan'!C43</f>
        <v>0</v>
      </c>
      <c r="D48" s="83">
        <f>'Draft Workplan'!D43</f>
        <v>0</v>
      </c>
      <c r="E48" s="392"/>
      <c r="F48" s="84">
        <f t="shared" si="20"/>
        <v>0</v>
      </c>
      <c r="G48" s="84">
        <f t="shared" si="21"/>
        <v>0</v>
      </c>
      <c r="H48" s="392"/>
      <c r="I48" s="84">
        <f t="shared" si="22"/>
        <v>0</v>
      </c>
      <c r="J48" s="84">
        <f t="shared" si="23"/>
        <v>0</v>
      </c>
      <c r="K48" s="392"/>
      <c r="L48" s="84">
        <f t="shared" si="24"/>
        <v>0</v>
      </c>
      <c r="M48" s="84">
        <f t="shared" si="25"/>
        <v>0</v>
      </c>
      <c r="N48" s="396"/>
      <c r="O48" s="84">
        <f t="shared" si="26"/>
        <v>0</v>
      </c>
      <c r="P48" s="84">
        <f t="shared" si="27"/>
        <v>0</v>
      </c>
      <c r="Q48" s="84">
        <f t="shared" si="41"/>
        <v>0</v>
      </c>
      <c r="R48" s="436"/>
      <c r="S48" s="436"/>
      <c r="T48" s="436"/>
      <c r="U48" s="436"/>
      <c r="V48" s="436"/>
      <c r="W48" s="436"/>
      <c r="X48" s="421">
        <f t="shared" si="4"/>
        <v>0</v>
      </c>
      <c r="Y48" s="436"/>
      <c r="Z48" s="436"/>
      <c r="AA48" s="512">
        <f t="shared" si="57"/>
        <v>0</v>
      </c>
      <c r="AB48" s="378">
        <f t="shared" si="56"/>
        <v>0</v>
      </c>
    </row>
    <row r="49" spans="2:28" ht="15.5" x14ac:dyDescent="0.35">
      <c r="B49" s="86">
        <v>4.5999999999999996</v>
      </c>
      <c r="C49" s="83">
        <f>'Draft Workplan'!C44</f>
        <v>0</v>
      </c>
      <c r="D49" s="83">
        <f>'Draft Workplan'!D44</f>
        <v>0</v>
      </c>
      <c r="E49" s="392"/>
      <c r="F49" s="84">
        <f t="shared" si="20"/>
        <v>0</v>
      </c>
      <c r="G49" s="84">
        <f t="shared" si="21"/>
        <v>0</v>
      </c>
      <c r="H49" s="392"/>
      <c r="I49" s="84">
        <f t="shared" si="22"/>
        <v>0</v>
      </c>
      <c r="J49" s="84">
        <f t="shared" si="23"/>
        <v>0</v>
      </c>
      <c r="K49" s="392"/>
      <c r="L49" s="84">
        <f t="shared" si="24"/>
        <v>0</v>
      </c>
      <c r="M49" s="84">
        <f t="shared" si="25"/>
        <v>0</v>
      </c>
      <c r="N49" s="396"/>
      <c r="O49" s="84">
        <f t="shared" si="26"/>
        <v>0</v>
      </c>
      <c r="P49" s="84">
        <f t="shared" si="27"/>
        <v>0</v>
      </c>
      <c r="Q49" s="84">
        <f t="shared" si="41"/>
        <v>0</v>
      </c>
      <c r="R49" s="436"/>
      <c r="S49" s="436"/>
      <c r="T49" s="436"/>
      <c r="U49" s="436"/>
      <c r="V49" s="436"/>
      <c r="W49" s="436"/>
      <c r="X49" s="421">
        <f t="shared" si="4"/>
        <v>0</v>
      </c>
      <c r="Y49" s="436"/>
      <c r="Z49" s="436"/>
      <c r="AA49" s="512">
        <f t="shared" si="57"/>
        <v>0</v>
      </c>
      <c r="AB49" s="378">
        <f t="shared" si="56"/>
        <v>0</v>
      </c>
    </row>
    <row r="50" spans="2:28" ht="15.5" x14ac:dyDescent="0.35">
      <c r="B50" s="86">
        <v>4.7</v>
      </c>
      <c r="C50" s="83">
        <f>'Draft Workplan'!C45</f>
        <v>0</v>
      </c>
      <c r="D50" s="83">
        <f>'Draft Workplan'!D45</f>
        <v>0</v>
      </c>
      <c r="E50" s="392"/>
      <c r="F50" s="84">
        <f t="shared" si="20"/>
        <v>0</v>
      </c>
      <c r="G50" s="84">
        <f t="shared" si="21"/>
        <v>0</v>
      </c>
      <c r="H50" s="392"/>
      <c r="I50" s="84">
        <f t="shared" si="22"/>
        <v>0</v>
      </c>
      <c r="J50" s="84">
        <f t="shared" si="23"/>
        <v>0</v>
      </c>
      <c r="K50" s="392"/>
      <c r="L50" s="84">
        <f t="shared" si="24"/>
        <v>0</v>
      </c>
      <c r="M50" s="84">
        <f t="shared" si="25"/>
        <v>0</v>
      </c>
      <c r="N50" s="396"/>
      <c r="O50" s="84">
        <f t="shared" si="26"/>
        <v>0</v>
      </c>
      <c r="P50" s="84">
        <f t="shared" si="27"/>
        <v>0</v>
      </c>
      <c r="Q50" s="84">
        <f t="shared" si="41"/>
        <v>0</v>
      </c>
      <c r="R50" s="436"/>
      <c r="S50" s="436"/>
      <c r="T50" s="436"/>
      <c r="U50" s="436"/>
      <c r="V50" s="436"/>
      <c r="W50" s="436"/>
      <c r="X50" s="421">
        <f t="shared" si="4"/>
        <v>0</v>
      </c>
      <c r="Y50" s="436"/>
      <c r="Z50" s="436"/>
      <c r="AA50" s="512">
        <f t="shared" si="57"/>
        <v>0</v>
      </c>
      <c r="AB50" s="378">
        <f t="shared" si="56"/>
        <v>0</v>
      </c>
    </row>
    <row r="51" spans="2:28" ht="15.5" x14ac:dyDescent="0.35">
      <c r="B51" s="86">
        <v>4.8</v>
      </c>
      <c r="C51" s="83">
        <f>'Draft Workplan'!C46</f>
        <v>0</v>
      </c>
      <c r="D51" s="83">
        <f>'Draft Workplan'!D46</f>
        <v>0</v>
      </c>
      <c r="E51" s="392"/>
      <c r="F51" s="84">
        <f t="shared" si="20"/>
        <v>0</v>
      </c>
      <c r="G51" s="84">
        <f t="shared" si="21"/>
        <v>0</v>
      </c>
      <c r="H51" s="392"/>
      <c r="I51" s="84">
        <f t="shared" si="22"/>
        <v>0</v>
      </c>
      <c r="J51" s="84">
        <f t="shared" si="23"/>
        <v>0</v>
      </c>
      <c r="K51" s="392"/>
      <c r="L51" s="84">
        <f t="shared" si="24"/>
        <v>0</v>
      </c>
      <c r="M51" s="84">
        <f t="shared" si="25"/>
        <v>0</v>
      </c>
      <c r="N51" s="396"/>
      <c r="O51" s="84">
        <f t="shared" si="26"/>
        <v>0</v>
      </c>
      <c r="P51" s="84">
        <f t="shared" si="27"/>
        <v>0</v>
      </c>
      <c r="Q51" s="84">
        <f t="shared" si="41"/>
        <v>0</v>
      </c>
      <c r="R51" s="436"/>
      <c r="S51" s="436"/>
      <c r="T51" s="436"/>
      <c r="U51" s="436"/>
      <c r="V51" s="436"/>
      <c r="W51" s="436"/>
      <c r="X51" s="421">
        <f t="shared" si="4"/>
        <v>0</v>
      </c>
      <c r="Y51" s="436"/>
      <c r="Z51" s="436"/>
      <c r="AA51" s="512">
        <f t="shared" si="57"/>
        <v>0</v>
      </c>
      <c r="AB51" s="378">
        <f t="shared" si="56"/>
        <v>0</v>
      </c>
    </row>
    <row r="52" spans="2:28" ht="16" thickBot="1" x14ac:dyDescent="0.4">
      <c r="B52" s="86">
        <v>4.9000000000000004</v>
      </c>
      <c r="C52" s="83">
        <f>'Draft Workplan'!C47</f>
        <v>0</v>
      </c>
      <c r="D52" s="83">
        <f>'Draft Workplan'!D47</f>
        <v>0</v>
      </c>
      <c r="E52" s="392"/>
      <c r="F52" s="84">
        <f t="shared" si="20"/>
        <v>0</v>
      </c>
      <c r="G52" s="84">
        <f t="shared" si="21"/>
        <v>0</v>
      </c>
      <c r="H52" s="392"/>
      <c r="I52" s="84">
        <f t="shared" si="22"/>
        <v>0</v>
      </c>
      <c r="J52" s="84">
        <f t="shared" si="23"/>
        <v>0</v>
      </c>
      <c r="K52" s="392"/>
      <c r="L52" s="84">
        <f t="shared" si="24"/>
        <v>0</v>
      </c>
      <c r="M52" s="84">
        <f t="shared" si="25"/>
        <v>0</v>
      </c>
      <c r="N52" s="396"/>
      <c r="O52" s="84">
        <f t="shared" si="26"/>
        <v>0</v>
      </c>
      <c r="P52" s="84">
        <f t="shared" si="27"/>
        <v>0</v>
      </c>
      <c r="Q52" s="84">
        <f t="shared" si="41"/>
        <v>0</v>
      </c>
      <c r="R52" s="436"/>
      <c r="S52" s="436"/>
      <c r="T52" s="436"/>
      <c r="U52" s="436"/>
      <c r="V52" s="436"/>
      <c r="W52" s="436"/>
      <c r="X52" s="421">
        <f t="shared" si="4"/>
        <v>0</v>
      </c>
      <c r="Y52" s="436"/>
      <c r="Z52" s="436"/>
      <c r="AA52" s="513">
        <f t="shared" si="57"/>
        <v>0</v>
      </c>
      <c r="AB52" s="429">
        <f t="shared" si="56"/>
        <v>0</v>
      </c>
    </row>
    <row r="53" spans="2:28" ht="16" thickBot="1" x14ac:dyDescent="0.4">
      <c r="B53" s="383">
        <v>5</v>
      </c>
      <c r="C53" s="380" t="str">
        <f>'Draft Workplan'!C48</f>
        <v xml:space="preserve">Component #5: </v>
      </c>
      <c r="D53" s="381">
        <f>'Draft Workplan'!D48</f>
        <v>0</v>
      </c>
      <c r="E53" s="410">
        <f t="shared" ref="E53:AB53" si="58">SUM(E54:E62)</f>
        <v>0</v>
      </c>
      <c r="F53" s="401">
        <f t="shared" si="58"/>
        <v>0</v>
      </c>
      <c r="G53" s="401">
        <f t="shared" si="58"/>
        <v>0</v>
      </c>
      <c r="H53" s="410">
        <f t="shared" si="58"/>
        <v>0</v>
      </c>
      <c r="I53" s="402">
        <f t="shared" si="58"/>
        <v>0</v>
      </c>
      <c r="J53" s="402">
        <f t="shared" si="58"/>
        <v>0</v>
      </c>
      <c r="K53" s="410">
        <f t="shared" si="58"/>
        <v>0</v>
      </c>
      <c r="L53" s="400">
        <f t="shared" ref="L53" si="59">K53*20</f>
        <v>0</v>
      </c>
      <c r="M53" s="402">
        <f t="shared" ref="M53" si="60">SUM(M54:M62)</f>
        <v>0</v>
      </c>
      <c r="N53" s="411"/>
      <c r="O53" s="402">
        <f t="shared" ref="O53:P53" si="61">SUM(O54:O62)</f>
        <v>0</v>
      </c>
      <c r="P53" s="402">
        <f t="shared" si="61"/>
        <v>0</v>
      </c>
      <c r="Q53" s="382">
        <f t="shared" si="58"/>
        <v>0</v>
      </c>
      <c r="R53" s="424">
        <f t="shared" si="58"/>
        <v>0</v>
      </c>
      <c r="S53" s="424"/>
      <c r="T53" s="424">
        <f t="shared" si="58"/>
        <v>0</v>
      </c>
      <c r="U53" s="424"/>
      <c r="V53" s="424"/>
      <c r="W53" s="424">
        <f t="shared" si="58"/>
        <v>0</v>
      </c>
      <c r="X53" s="425">
        <f t="shared" si="58"/>
        <v>0</v>
      </c>
      <c r="Y53" s="424">
        <f t="shared" si="58"/>
        <v>0</v>
      </c>
      <c r="Z53" s="431">
        <f t="shared" si="58"/>
        <v>0</v>
      </c>
      <c r="AA53" s="515">
        <f>SUM(AA54:AA62)</f>
        <v>0</v>
      </c>
      <c r="AB53" s="432">
        <f t="shared" si="58"/>
        <v>0</v>
      </c>
    </row>
    <row r="54" spans="2:28" ht="15.5" x14ac:dyDescent="0.35">
      <c r="B54" s="86">
        <v>5.0999999999999996</v>
      </c>
      <c r="C54" s="83">
        <f>'Draft Workplan'!C49</f>
        <v>0</v>
      </c>
      <c r="D54" s="83">
        <f>'Draft Workplan'!D49</f>
        <v>0</v>
      </c>
      <c r="E54" s="392"/>
      <c r="F54" s="84">
        <f t="shared" ref="F54:F55" si="62">ROUND((E54*$G$4),0)</f>
        <v>0</v>
      </c>
      <c r="G54" s="84">
        <f t="shared" ref="G54:G55" si="63">ROUND((F54*$I$4),0)</f>
        <v>0</v>
      </c>
      <c r="H54" s="392"/>
      <c r="I54" s="84">
        <f t="shared" ref="I54:I55" si="64">ROUND((H54*$G$5),0)</f>
        <v>0</v>
      </c>
      <c r="J54" s="84">
        <f t="shared" ref="J54:J55" si="65">ROUND((I54*$I$5),0)</f>
        <v>0</v>
      </c>
      <c r="K54" s="392"/>
      <c r="L54" s="84">
        <f t="shared" ref="L54:L55" si="66">ROUND((K54*$G$6),0)</f>
        <v>0</v>
      </c>
      <c r="M54" s="84">
        <f t="shared" ref="M54:M55" si="67">ROUND((L54*$I$6),0)</f>
        <v>0</v>
      </c>
      <c r="N54" s="396"/>
      <c r="O54" s="84">
        <f t="shared" ref="O54:O55" si="68">ROUND((N54*$G$7),0)</f>
        <v>0</v>
      </c>
      <c r="P54" s="84">
        <f t="shared" ref="P54:P55" si="69">ROUND((O54*$I$7),0)</f>
        <v>0</v>
      </c>
      <c r="Q54" s="84">
        <f t="shared" si="41"/>
        <v>0</v>
      </c>
      <c r="R54" s="436"/>
      <c r="S54" s="436"/>
      <c r="T54" s="436"/>
      <c r="U54" s="436"/>
      <c r="V54" s="436"/>
      <c r="W54" s="436"/>
      <c r="X54" s="421">
        <f t="shared" si="4"/>
        <v>0</v>
      </c>
      <c r="Y54" s="436"/>
      <c r="Z54" s="436"/>
      <c r="AA54" s="511">
        <f>SUM(E54,H54,K54,N54)/2080</f>
        <v>0</v>
      </c>
      <c r="AB54" s="407">
        <f t="shared" ref="AB54:AB62" si="70">SUM(Q54:Z54)</f>
        <v>0</v>
      </c>
    </row>
    <row r="55" spans="2:28" ht="15.5" x14ac:dyDescent="0.35">
      <c r="B55" s="86">
        <v>5.2</v>
      </c>
      <c r="C55" s="83">
        <f>'Draft Workplan'!C50</f>
        <v>0</v>
      </c>
      <c r="D55" s="83">
        <f>'Draft Workplan'!D50</f>
        <v>0</v>
      </c>
      <c r="E55" s="392"/>
      <c r="F55" s="84">
        <f t="shared" si="62"/>
        <v>0</v>
      </c>
      <c r="G55" s="84">
        <f t="shared" si="63"/>
        <v>0</v>
      </c>
      <c r="H55" s="392"/>
      <c r="I55" s="84">
        <f t="shared" si="64"/>
        <v>0</v>
      </c>
      <c r="J55" s="84">
        <f t="shared" si="65"/>
        <v>0</v>
      </c>
      <c r="K55" s="392"/>
      <c r="L55" s="84">
        <f t="shared" si="66"/>
        <v>0</v>
      </c>
      <c r="M55" s="84">
        <f t="shared" si="67"/>
        <v>0</v>
      </c>
      <c r="N55" s="396"/>
      <c r="O55" s="84">
        <f t="shared" si="68"/>
        <v>0</v>
      </c>
      <c r="P55" s="84">
        <f t="shared" si="69"/>
        <v>0</v>
      </c>
      <c r="Q55" s="84">
        <f t="shared" si="41"/>
        <v>0</v>
      </c>
      <c r="R55" s="436"/>
      <c r="S55" s="436"/>
      <c r="T55" s="436"/>
      <c r="U55" s="436"/>
      <c r="V55" s="436"/>
      <c r="W55" s="436"/>
      <c r="X55" s="421">
        <f t="shared" si="4"/>
        <v>0</v>
      </c>
      <c r="Y55" s="436"/>
      <c r="Z55" s="436"/>
      <c r="AA55" s="512">
        <f t="shared" ref="AA55:AA62" si="71">SUM(E55,H55,K55,N55)/2080</f>
        <v>0</v>
      </c>
      <c r="AB55" s="378">
        <f t="shared" si="70"/>
        <v>0</v>
      </c>
    </row>
    <row r="56" spans="2:28" ht="15.5" x14ac:dyDescent="0.35">
      <c r="B56" s="86">
        <v>5.3</v>
      </c>
      <c r="C56" s="83">
        <f>'Draft Workplan'!C51</f>
        <v>0</v>
      </c>
      <c r="D56" s="83">
        <f>'Draft Workplan'!D51</f>
        <v>0</v>
      </c>
      <c r="E56" s="392"/>
      <c r="F56" s="84">
        <f t="shared" si="20"/>
        <v>0</v>
      </c>
      <c r="G56" s="84">
        <f t="shared" si="21"/>
        <v>0</v>
      </c>
      <c r="H56" s="392"/>
      <c r="I56" s="84">
        <f t="shared" si="22"/>
        <v>0</v>
      </c>
      <c r="J56" s="84">
        <f t="shared" si="23"/>
        <v>0</v>
      </c>
      <c r="K56" s="392"/>
      <c r="L56" s="84">
        <f t="shared" si="24"/>
        <v>0</v>
      </c>
      <c r="M56" s="84">
        <f t="shared" si="25"/>
        <v>0</v>
      </c>
      <c r="N56" s="396"/>
      <c r="O56" s="84">
        <f t="shared" si="26"/>
        <v>0</v>
      </c>
      <c r="P56" s="84">
        <f t="shared" si="27"/>
        <v>0</v>
      </c>
      <c r="Q56" s="84">
        <f t="shared" si="41"/>
        <v>0</v>
      </c>
      <c r="R56" s="436"/>
      <c r="S56" s="436"/>
      <c r="T56" s="436"/>
      <c r="U56" s="436"/>
      <c r="V56" s="436"/>
      <c r="W56" s="436"/>
      <c r="X56" s="421">
        <f t="shared" si="4"/>
        <v>0</v>
      </c>
      <c r="Y56" s="436"/>
      <c r="Z56" s="436"/>
      <c r="AA56" s="512">
        <f t="shared" si="71"/>
        <v>0</v>
      </c>
      <c r="AB56" s="378">
        <f t="shared" si="70"/>
        <v>0</v>
      </c>
    </row>
    <row r="57" spans="2:28" ht="15.5" x14ac:dyDescent="0.35">
      <c r="B57" s="86">
        <v>5.4</v>
      </c>
      <c r="C57" s="83">
        <f>'Draft Workplan'!C52</f>
        <v>0</v>
      </c>
      <c r="D57" s="83">
        <f>'Draft Workplan'!D52</f>
        <v>0</v>
      </c>
      <c r="E57" s="392"/>
      <c r="F57" s="84">
        <f t="shared" si="20"/>
        <v>0</v>
      </c>
      <c r="G57" s="84">
        <f t="shared" si="21"/>
        <v>0</v>
      </c>
      <c r="H57" s="392"/>
      <c r="I57" s="84">
        <f t="shared" si="22"/>
        <v>0</v>
      </c>
      <c r="J57" s="84">
        <f t="shared" si="23"/>
        <v>0</v>
      </c>
      <c r="K57" s="392"/>
      <c r="L57" s="84">
        <f t="shared" si="24"/>
        <v>0</v>
      </c>
      <c r="M57" s="84">
        <f t="shared" si="25"/>
        <v>0</v>
      </c>
      <c r="N57" s="396"/>
      <c r="O57" s="84">
        <f t="shared" si="26"/>
        <v>0</v>
      </c>
      <c r="P57" s="84">
        <f t="shared" si="27"/>
        <v>0</v>
      </c>
      <c r="Q57" s="84">
        <f t="shared" si="41"/>
        <v>0</v>
      </c>
      <c r="R57" s="436"/>
      <c r="S57" s="436"/>
      <c r="T57" s="436"/>
      <c r="U57" s="436"/>
      <c r="V57" s="436"/>
      <c r="W57" s="436"/>
      <c r="X57" s="421">
        <f t="shared" si="4"/>
        <v>0</v>
      </c>
      <c r="Y57" s="436"/>
      <c r="Z57" s="436"/>
      <c r="AA57" s="512">
        <f t="shared" si="71"/>
        <v>0</v>
      </c>
      <c r="AB57" s="378">
        <f t="shared" si="70"/>
        <v>0</v>
      </c>
    </row>
    <row r="58" spans="2:28" ht="15.5" x14ac:dyDescent="0.35">
      <c r="B58" s="86">
        <v>5.5</v>
      </c>
      <c r="C58" s="83">
        <f>'Draft Workplan'!C53</f>
        <v>0</v>
      </c>
      <c r="D58" s="83">
        <f>'Draft Workplan'!D53</f>
        <v>0</v>
      </c>
      <c r="E58" s="392"/>
      <c r="F58" s="84">
        <f t="shared" si="20"/>
        <v>0</v>
      </c>
      <c r="G58" s="84">
        <f t="shared" si="21"/>
        <v>0</v>
      </c>
      <c r="H58" s="392"/>
      <c r="I58" s="84">
        <f t="shared" si="22"/>
        <v>0</v>
      </c>
      <c r="J58" s="84">
        <f t="shared" si="23"/>
        <v>0</v>
      </c>
      <c r="K58" s="392"/>
      <c r="L58" s="84">
        <f t="shared" si="24"/>
        <v>0</v>
      </c>
      <c r="M58" s="84">
        <f t="shared" si="25"/>
        <v>0</v>
      </c>
      <c r="N58" s="396"/>
      <c r="O58" s="84">
        <f t="shared" si="26"/>
        <v>0</v>
      </c>
      <c r="P58" s="84">
        <f t="shared" si="27"/>
        <v>0</v>
      </c>
      <c r="Q58" s="84">
        <f t="shared" si="41"/>
        <v>0</v>
      </c>
      <c r="R58" s="436"/>
      <c r="S58" s="436"/>
      <c r="T58" s="436"/>
      <c r="U58" s="436"/>
      <c r="V58" s="436"/>
      <c r="W58" s="436"/>
      <c r="X58" s="421">
        <f t="shared" si="4"/>
        <v>0</v>
      </c>
      <c r="Y58" s="436"/>
      <c r="Z58" s="436"/>
      <c r="AA58" s="512">
        <f t="shared" si="71"/>
        <v>0</v>
      </c>
      <c r="AB58" s="378">
        <f t="shared" si="70"/>
        <v>0</v>
      </c>
    </row>
    <row r="59" spans="2:28" ht="15.5" x14ac:dyDescent="0.35">
      <c r="B59" s="86">
        <v>5.6</v>
      </c>
      <c r="C59" s="83">
        <f>'Draft Workplan'!C54</f>
        <v>0</v>
      </c>
      <c r="D59" s="83">
        <f>'Draft Workplan'!D54</f>
        <v>0</v>
      </c>
      <c r="E59" s="392"/>
      <c r="F59" s="84">
        <f t="shared" si="20"/>
        <v>0</v>
      </c>
      <c r="G59" s="84">
        <f t="shared" si="21"/>
        <v>0</v>
      </c>
      <c r="H59" s="392"/>
      <c r="I59" s="84">
        <f t="shared" si="22"/>
        <v>0</v>
      </c>
      <c r="J59" s="84">
        <f t="shared" si="23"/>
        <v>0</v>
      </c>
      <c r="K59" s="392"/>
      <c r="L59" s="84">
        <f t="shared" si="24"/>
        <v>0</v>
      </c>
      <c r="M59" s="84">
        <f t="shared" si="25"/>
        <v>0</v>
      </c>
      <c r="N59" s="396"/>
      <c r="O59" s="84">
        <f t="shared" si="26"/>
        <v>0</v>
      </c>
      <c r="P59" s="84">
        <f t="shared" si="27"/>
        <v>0</v>
      </c>
      <c r="Q59" s="84">
        <f t="shared" si="41"/>
        <v>0</v>
      </c>
      <c r="R59" s="436"/>
      <c r="S59" s="436"/>
      <c r="T59" s="436"/>
      <c r="U59" s="436"/>
      <c r="V59" s="436"/>
      <c r="W59" s="436"/>
      <c r="X59" s="421">
        <f t="shared" si="4"/>
        <v>0</v>
      </c>
      <c r="Y59" s="436"/>
      <c r="Z59" s="436"/>
      <c r="AA59" s="512">
        <f t="shared" si="71"/>
        <v>0</v>
      </c>
      <c r="AB59" s="378">
        <f t="shared" si="70"/>
        <v>0</v>
      </c>
    </row>
    <row r="60" spans="2:28" ht="15.5" x14ac:dyDescent="0.35">
      <c r="B60" s="86">
        <v>5.7</v>
      </c>
      <c r="C60" s="83">
        <f>'Draft Workplan'!C55</f>
        <v>0</v>
      </c>
      <c r="D60" s="83">
        <f>'Draft Workplan'!D55</f>
        <v>0</v>
      </c>
      <c r="E60" s="392"/>
      <c r="F60" s="84">
        <f t="shared" si="20"/>
        <v>0</v>
      </c>
      <c r="G60" s="84">
        <f t="shared" si="21"/>
        <v>0</v>
      </c>
      <c r="H60" s="392"/>
      <c r="I60" s="84">
        <f t="shared" si="22"/>
        <v>0</v>
      </c>
      <c r="J60" s="84">
        <f t="shared" si="23"/>
        <v>0</v>
      </c>
      <c r="K60" s="392"/>
      <c r="L60" s="84">
        <f t="shared" si="24"/>
        <v>0</v>
      </c>
      <c r="M60" s="84">
        <f t="shared" si="25"/>
        <v>0</v>
      </c>
      <c r="N60" s="396"/>
      <c r="O60" s="84">
        <f t="shared" si="26"/>
        <v>0</v>
      </c>
      <c r="P60" s="84">
        <f t="shared" si="27"/>
        <v>0</v>
      </c>
      <c r="Q60" s="84">
        <f t="shared" si="41"/>
        <v>0</v>
      </c>
      <c r="R60" s="436"/>
      <c r="S60" s="436"/>
      <c r="T60" s="436"/>
      <c r="U60" s="436"/>
      <c r="V60" s="436"/>
      <c r="W60" s="436"/>
      <c r="X60" s="421">
        <f t="shared" si="4"/>
        <v>0</v>
      </c>
      <c r="Y60" s="436"/>
      <c r="Z60" s="436"/>
      <c r="AA60" s="512">
        <f t="shared" si="71"/>
        <v>0</v>
      </c>
      <c r="AB60" s="378">
        <f t="shared" si="70"/>
        <v>0</v>
      </c>
    </row>
    <row r="61" spans="2:28" ht="15.5" x14ac:dyDescent="0.35">
      <c r="B61" s="86">
        <v>5.8</v>
      </c>
      <c r="C61" s="83">
        <f>'Draft Workplan'!C56</f>
        <v>0</v>
      </c>
      <c r="D61" s="83">
        <f>'Draft Workplan'!D56</f>
        <v>0</v>
      </c>
      <c r="E61" s="392"/>
      <c r="F61" s="84">
        <f t="shared" si="20"/>
        <v>0</v>
      </c>
      <c r="G61" s="84">
        <f t="shared" si="21"/>
        <v>0</v>
      </c>
      <c r="H61" s="392"/>
      <c r="I61" s="84">
        <f t="shared" si="22"/>
        <v>0</v>
      </c>
      <c r="J61" s="84">
        <f t="shared" si="23"/>
        <v>0</v>
      </c>
      <c r="K61" s="392"/>
      <c r="L61" s="84">
        <f t="shared" si="24"/>
        <v>0</v>
      </c>
      <c r="M61" s="84">
        <f t="shared" si="25"/>
        <v>0</v>
      </c>
      <c r="N61" s="396"/>
      <c r="O61" s="84">
        <f t="shared" si="26"/>
        <v>0</v>
      </c>
      <c r="P61" s="84">
        <f t="shared" si="27"/>
        <v>0</v>
      </c>
      <c r="Q61" s="84">
        <f t="shared" si="41"/>
        <v>0</v>
      </c>
      <c r="R61" s="436"/>
      <c r="S61" s="436"/>
      <c r="T61" s="436"/>
      <c r="U61" s="436"/>
      <c r="V61" s="436"/>
      <c r="W61" s="436"/>
      <c r="X61" s="421">
        <f t="shared" si="4"/>
        <v>0</v>
      </c>
      <c r="Y61" s="436"/>
      <c r="Z61" s="436"/>
      <c r="AA61" s="512">
        <f t="shared" si="71"/>
        <v>0</v>
      </c>
      <c r="AB61" s="378">
        <f t="shared" si="70"/>
        <v>0</v>
      </c>
    </row>
    <row r="62" spans="2:28" ht="16" thickBot="1" x14ac:dyDescent="0.4">
      <c r="B62" s="86">
        <v>5.9</v>
      </c>
      <c r="C62" s="83">
        <f>'Draft Workplan'!C57</f>
        <v>0</v>
      </c>
      <c r="D62" s="83">
        <f>'Draft Workplan'!D57</f>
        <v>0</v>
      </c>
      <c r="E62" s="393"/>
      <c r="F62" s="84">
        <f t="shared" si="20"/>
        <v>0</v>
      </c>
      <c r="G62" s="84">
        <f t="shared" si="21"/>
        <v>0</v>
      </c>
      <c r="H62" s="392"/>
      <c r="I62" s="84">
        <f t="shared" si="22"/>
        <v>0</v>
      </c>
      <c r="J62" s="84">
        <f t="shared" si="23"/>
        <v>0</v>
      </c>
      <c r="K62" s="392"/>
      <c r="L62" s="84">
        <f t="shared" si="24"/>
        <v>0</v>
      </c>
      <c r="M62" s="84">
        <f t="shared" si="25"/>
        <v>0</v>
      </c>
      <c r="N62" s="396"/>
      <c r="O62" s="84">
        <f t="shared" si="26"/>
        <v>0</v>
      </c>
      <c r="P62" s="84">
        <f t="shared" si="27"/>
        <v>0</v>
      </c>
      <c r="Q62" s="84">
        <f t="shared" si="41"/>
        <v>0</v>
      </c>
      <c r="R62" s="436"/>
      <c r="S62" s="436"/>
      <c r="T62" s="436"/>
      <c r="U62" s="436"/>
      <c r="V62" s="436"/>
      <c r="W62" s="436"/>
      <c r="X62" s="421">
        <f t="shared" si="4"/>
        <v>0</v>
      </c>
      <c r="Y62" s="436"/>
      <c r="Z62" s="436"/>
      <c r="AA62" s="513">
        <f t="shared" si="71"/>
        <v>0</v>
      </c>
      <c r="AB62" s="429">
        <f t="shared" si="70"/>
        <v>0</v>
      </c>
    </row>
    <row r="63" spans="2:28" ht="16" thickBot="1" x14ac:dyDescent="0.4">
      <c r="B63" s="379">
        <v>6</v>
      </c>
      <c r="C63" s="380" t="str">
        <f>'Draft Workplan'!C58</f>
        <v xml:space="preserve">Component #6: </v>
      </c>
      <c r="D63" s="381">
        <f>'Draft Workplan'!D58</f>
        <v>0</v>
      </c>
      <c r="E63" s="412">
        <f t="shared" ref="E63:AB63" si="72">SUM(E64:E72)</f>
        <v>0</v>
      </c>
      <c r="F63" s="401">
        <f t="shared" si="72"/>
        <v>0</v>
      </c>
      <c r="G63" s="401">
        <f t="shared" si="72"/>
        <v>0</v>
      </c>
      <c r="H63" s="412">
        <f t="shared" si="72"/>
        <v>0</v>
      </c>
      <c r="I63" s="402">
        <f t="shared" si="72"/>
        <v>0</v>
      </c>
      <c r="J63" s="402">
        <f t="shared" si="72"/>
        <v>0</v>
      </c>
      <c r="K63" s="412">
        <f t="shared" si="72"/>
        <v>0</v>
      </c>
      <c r="L63" s="400">
        <f t="shared" ref="L63" si="73">K63*20</f>
        <v>0</v>
      </c>
      <c r="M63" s="402">
        <f t="shared" ref="M63" si="74">SUM(M64:M72)</f>
        <v>0</v>
      </c>
      <c r="N63" s="411"/>
      <c r="O63" s="402">
        <f t="shared" ref="O63:P63" si="75">SUM(O64:O72)</f>
        <v>0</v>
      </c>
      <c r="P63" s="402">
        <f t="shared" si="75"/>
        <v>0</v>
      </c>
      <c r="Q63" s="382">
        <f t="shared" si="72"/>
        <v>0</v>
      </c>
      <c r="R63" s="424">
        <f t="shared" si="72"/>
        <v>0</v>
      </c>
      <c r="S63" s="424"/>
      <c r="T63" s="424">
        <f t="shared" si="72"/>
        <v>0</v>
      </c>
      <c r="U63" s="424"/>
      <c r="V63" s="424"/>
      <c r="W63" s="424">
        <f t="shared" si="72"/>
        <v>0</v>
      </c>
      <c r="X63" s="425">
        <f t="shared" si="72"/>
        <v>0</v>
      </c>
      <c r="Y63" s="424">
        <f t="shared" si="72"/>
        <v>0</v>
      </c>
      <c r="Z63" s="431">
        <f t="shared" si="72"/>
        <v>0</v>
      </c>
      <c r="AA63" s="515">
        <f>SUM(AA64:AA72)</f>
        <v>0</v>
      </c>
      <c r="AB63" s="432">
        <f t="shared" si="72"/>
        <v>0</v>
      </c>
    </row>
    <row r="64" spans="2:28" ht="15.5" x14ac:dyDescent="0.35">
      <c r="B64" s="86">
        <v>6.1</v>
      </c>
      <c r="C64" s="83">
        <f>'Draft Workplan'!C59</f>
        <v>0</v>
      </c>
      <c r="D64" s="83">
        <f>'Draft Workplan'!D59</f>
        <v>0</v>
      </c>
      <c r="E64" s="393"/>
      <c r="F64" s="84">
        <f t="shared" ref="F64:F65" si="76">ROUND((E64*$G$4),0)</f>
        <v>0</v>
      </c>
      <c r="G64" s="84">
        <f t="shared" ref="G64:G65" si="77">ROUND((F64*$I$4),0)</f>
        <v>0</v>
      </c>
      <c r="H64" s="393"/>
      <c r="I64" s="84">
        <f t="shared" ref="I64:I65" si="78">ROUND((H64*$G$5),0)</f>
        <v>0</v>
      </c>
      <c r="J64" s="84">
        <f t="shared" ref="J64:J65" si="79">ROUND((I64*$I$5),0)</f>
        <v>0</v>
      </c>
      <c r="K64" s="393"/>
      <c r="L64" s="84">
        <f t="shared" ref="L64:L65" si="80">ROUND((K64*$G$6),0)</f>
        <v>0</v>
      </c>
      <c r="M64" s="84">
        <f t="shared" ref="M64:M65" si="81">ROUND((L64*$I$6),0)</f>
        <v>0</v>
      </c>
      <c r="N64" s="396"/>
      <c r="O64" s="84">
        <f t="shared" ref="O64:O65" si="82">ROUND((N64*$G$7),0)</f>
        <v>0</v>
      </c>
      <c r="P64" s="84">
        <f t="shared" ref="P64:P65" si="83">ROUND((O64*$I$7),0)</f>
        <v>0</v>
      </c>
      <c r="Q64" s="84">
        <f t="shared" si="41"/>
        <v>0</v>
      </c>
      <c r="R64" s="436"/>
      <c r="S64" s="436"/>
      <c r="T64" s="436"/>
      <c r="U64" s="436"/>
      <c r="V64" s="436"/>
      <c r="W64" s="436"/>
      <c r="X64" s="421">
        <f t="shared" si="4"/>
        <v>0</v>
      </c>
      <c r="Y64" s="436"/>
      <c r="Z64" s="436"/>
      <c r="AA64" s="511">
        <f>SUM(E64,H64,K64,N64)/2080</f>
        <v>0</v>
      </c>
      <c r="AB64" s="407">
        <f t="shared" ref="AB64:AB72" si="84">SUM(Q64:Z64)</f>
        <v>0</v>
      </c>
    </row>
    <row r="65" spans="2:28" ht="15.5" x14ac:dyDescent="0.35">
      <c r="B65" s="86">
        <v>6.2</v>
      </c>
      <c r="C65" s="83">
        <f>'Draft Workplan'!C60</f>
        <v>0</v>
      </c>
      <c r="D65" s="83">
        <f>'Draft Workplan'!D60</f>
        <v>0</v>
      </c>
      <c r="E65" s="393"/>
      <c r="F65" s="84">
        <f t="shared" si="76"/>
        <v>0</v>
      </c>
      <c r="G65" s="84">
        <f t="shared" si="77"/>
        <v>0</v>
      </c>
      <c r="H65" s="393"/>
      <c r="I65" s="84">
        <f t="shared" si="78"/>
        <v>0</v>
      </c>
      <c r="J65" s="84">
        <f t="shared" si="79"/>
        <v>0</v>
      </c>
      <c r="K65" s="393"/>
      <c r="L65" s="84">
        <f t="shared" si="80"/>
        <v>0</v>
      </c>
      <c r="M65" s="84">
        <f t="shared" si="81"/>
        <v>0</v>
      </c>
      <c r="N65" s="396"/>
      <c r="O65" s="84">
        <f t="shared" si="82"/>
        <v>0</v>
      </c>
      <c r="P65" s="84">
        <f t="shared" si="83"/>
        <v>0</v>
      </c>
      <c r="Q65" s="84">
        <f t="shared" si="41"/>
        <v>0</v>
      </c>
      <c r="R65" s="436"/>
      <c r="S65" s="436"/>
      <c r="T65" s="436"/>
      <c r="U65" s="436"/>
      <c r="V65" s="436"/>
      <c r="W65" s="436"/>
      <c r="X65" s="421">
        <f t="shared" si="4"/>
        <v>0</v>
      </c>
      <c r="Y65" s="436"/>
      <c r="Z65" s="436"/>
      <c r="AA65" s="512">
        <f t="shared" ref="AA65:AA72" si="85">SUM(E65,H65,K65,N65)/2080</f>
        <v>0</v>
      </c>
      <c r="AB65" s="378">
        <f t="shared" si="84"/>
        <v>0</v>
      </c>
    </row>
    <row r="66" spans="2:28" ht="15.5" x14ac:dyDescent="0.35">
      <c r="B66" s="86">
        <v>6.3</v>
      </c>
      <c r="C66" s="83">
        <f>'Draft Workplan'!C61</f>
        <v>0</v>
      </c>
      <c r="D66" s="83">
        <f>'Draft Workplan'!D61</f>
        <v>0</v>
      </c>
      <c r="E66" s="393"/>
      <c r="F66" s="84">
        <f t="shared" si="20"/>
        <v>0</v>
      </c>
      <c r="G66" s="84">
        <f t="shared" si="21"/>
        <v>0</v>
      </c>
      <c r="H66" s="393"/>
      <c r="I66" s="84">
        <f t="shared" si="22"/>
        <v>0</v>
      </c>
      <c r="J66" s="84">
        <f t="shared" si="23"/>
        <v>0</v>
      </c>
      <c r="K66" s="393"/>
      <c r="L66" s="84">
        <f t="shared" si="24"/>
        <v>0</v>
      </c>
      <c r="M66" s="84">
        <f t="shared" si="25"/>
        <v>0</v>
      </c>
      <c r="N66" s="396"/>
      <c r="O66" s="84">
        <f t="shared" si="26"/>
        <v>0</v>
      </c>
      <c r="P66" s="84">
        <f t="shared" si="27"/>
        <v>0</v>
      </c>
      <c r="Q66" s="84">
        <f t="shared" si="41"/>
        <v>0</v>
      </c>
      <c r="R66" s="436"/>
      <c r="S66" s="436"/>
      <c r="T66" s="436"/>
      <c r="U66" s="436"/>
      <c r="V66" s="436"/>
      <c r="W66" s="436"/>
      <c r="X66" s="421">
        <f t="shared" si="4"/>
        <v>0</v>
      </c>
      <c r="Y66" s="436"/>
      <c r="Z66" s="436"/>
      <c r="AA66" s="512">
        <f t="shared" si="85"/>
        <v>0</v>
      </c>
      <c r="AB66" s="378">
        <f t="shared" si="84"/>
        <v>0</v>
      </c>
    </row>
    <row r="67" spans="2:28" ht="15.5" x14ac:dyDescent="0.35">
      <c r="B67" s="86">
        <v>6.4</v>
      </c>
      <c r="C67" s="83">
        <f>'Draft Workplan'!C62</f>
        <v>0</v>
      </c>
      <c r="D67" s="83">
        <f>'Draft Workplan'!D62</f>
        <v>0</v>
      </c>
      <c r="E67" s="393"/>
      <c r="F67" s="84">
        <f t="shared" si="20"/>
        <v>0</v>
      </c>
      <c r="G67" s="84">
        <f t="shared" si="21"/>
        <v>0</v>
      </c>
      <c r="H67" s="393"/>
      <c r="I67" s="84">
        <f t="shared" si="22"/>
        <v>0</v>
      </c>
      <c r="J67" s="84">
        <f t="shared" si="23"/>
        <v>0</v>
      </c>
      <c r="K67" s="393"/>
      <c r="L67" s="84">
        <f t="shared" si="24"/>
        <v>0</v>
      </c>
      <c r="M67" s="84">
        <f t="shared" si="25"/>
        <v>0</v>
      </c>
      <c r="N67" s="396"/>
      <c r="O67" s="84">
        <f t="shared" si="26"/>
        <v>0</v>
      </c>
      <c r="P67" s="84">
        <f t="shared" si="27"/>
        <v>0</v>
      </c>
      <c r="Q67" s="84">
        <f t="shared" si="41"/>
        <v>0</v>
      </c>
      <c r="R67" s="436"/>
      <c r="S67" s="436"/>
      <c r="T67" s="436"/>
      <c r="U67" s="436"/>
      <c r="V67" s="436"/>
      <c r="W67" s="436"/>
      <c r="X67" s="421">
        <f t="shared" si="4"/>
        <v>0</v>
      </c>
      <c r="Y67" s="436"/>
      <c r="Z67" s="436"/>
      <c r="AA67" s="512">
        <f t="shared" si="85"/>
        <v>0</v>
      </c>
      <c r="AB67" s="378">
        <f t="shared" si="84"/>
        <v>0</v>
      </c>
    </row>
    <row r="68" spans="2:28" ht="15.5" x14ac:dyDescent="0.35">
      <c r="B68" s="86">
        <v>6.5</v>
      </c>
      <c r="C68" s="83">
        <f>'Draft Workplan'!C63</f>
        <v>0</v>
      </c>
      <c r="D68" s="83">
        <f>'Draft Workplan'!D63</f>
        <v>0</v>
      </c>
      <c r="E68" s="393"/>
      <c r="F68" s="84">
        <f t="shared" si="20"/>
        <v>0</v>
      </c>
      <c r="G68" s="84">
        <f t="shared" si="21"/>
        <v>0</v>
      </c>
      <c r="H68" s="393"/>
      <c r="I68" s="84">
        <f t="shared" si="22"/>
        <v>0</v>
      </c>
      <c r="J68" s="84">
        <f t="shared" si="23"/>
        <v>0</v>
      </c>
      <c r="K68" s="393"/>
      <c r="L68" s="84">
        <f t="shared" si="24"/>
        <v>0</v>
      </c>
      <c r="M68" s="84">
        <f t="shared" si="25"/>
        <v>0</v>
      </c>
      <c r="N68" s="396"/>
      <c r="O68" s="84">
        <f t="shared" si="26"/>
        <v>0</v>
      </c>
      <c r="P68" s="84">
        <f t="shared" si="27"/>
        <v>0</v>
      </c>
      <c r="Q68" s="84">
        <f t="shared" si="41"/>
        <v>0</v>
      </c>
      <c r="R68" s="436"/>
      <c r="S68" s="436"/>
      <c r="T68" s="436"/>
      <c r="U68" s="436"/>
      <c r="V68" s="436"/>
      <c r="W68" s="436"/>
      <c r="X68" s="421">
        <f t="shared" si="4"/>
        <v>0</v>
      </c>
      <c r="Y68" s="436"/>
      <c r="Z68" s="436"/>
      <c r="AA68" s="512">
        <f t="shared" si="85"/>
        <v>0</v>
      </c>
      <c r="AB68" s="378">
        <f t="shared" si="84"/>
        <v>0</v>
      </c>
    </row>
    <row r="69" spans="2:28" ht="15.5" x14ac:dyDescent="0.35">
      <c r="B69" s="86">
        <v>6.6</v>
      </c>
      <c r="C69" s="83">
        <f>'Draft Workplan'!C64</f>
        <v>0</v>
      </c>
      <c r="D69" s="83">
        <f>'Draft Workplan'!D64</f>
        <v>0</v>
      </c>
      <c r="E69" s="393"/>
      <c r="F69" s="84">
        <f t="shared" si="20"/>
        <v>0</v>
      </c>
      <c r="G69" s="84">
        <f t="shared" si="21"/>
        <v>0</v>
      </c>
      <c r="H69" s="393"/>
      <c r="I69" s="84">
        <f t="shared" si="22"/>
        <v>0</v>
      </c>
      <c r="J69" s="84">
        <f t="shared" si="23"/>
        <v>0</v>
      </c>
      <c r="K69" s="393"/>
      <c r="L69" s="84">
        <f t="shared" si="24"/>
        <v>0</v>
      </c>
      <c r="M69" s="84">
        <f t="shared" si="25"/>
        <v>0</v>
      </c>
      <c r="N69" s="396"/>
      <c r="O69" s="84">
        <f t="shared" si="26"/>
        <v>0</v>
      </c>
      <c r="P69" s="84">
        <f t="shared" si="27"/>
        <v>0</v>
      </c>
      <c r="Q69" s="84">
        <f t="shared" si="41"/>
        <v>0</v>
      </c>
      <c r="R69" s="436"/>
      <c r="S69" s="436"/>
      <c r="T69" s="436"/>
      <c r="U69" s="436"/>
      <c r="V69" s="436"/>
      <c r="W69" s="436"/>
      <c r="X69" s="421">
        <f t="shared" si="4"/>
        <v>0</v>
      </c>
      <c r="Y69" s="436"/>
      <c r="Z69" s="436"/>
      <c r="AA69" s="512">
        <f t="shared" si="85"/>
        <v>0</v>
      </c>
      <c r="AB69" s="378">
        <f t="shared" si="84"/>
        <v>0</v>
      </c>
    </row>
    <row r="70" spans="2:28" ht="15.5" x14ac:dyDescent="0.35">
      <c r="B70" s="86">
        <v>6.7</v>
      </c>
      <c r="C70" s="83">
        <f>'Draft Workplan'!C65</f>
        <v>0</v>
      </c>
      <c r="D70" s="83">
        <f>'Draft Workplan'!D65</f>
        <v>0</v>
      </c>
      <c r="E70" s="393"/>
      <c r="F70" s="84">
        <f t="shared" si="20"/>
        <v>0</v>
      </c>
      <c r="G70" s="84">
        <f t="shared" si="21"/>
        <v>0</v>
      </c>
      <c r="H70" s="393"/>
      <c r="I70" s="84">
        <f t="shared" si="22"/>
        <v>0</v>
      </c>
      <c r="J70" s="84">
        <f t="shared" si="23"/>
        <v>0</v>
      </c>
      <c r="K70" s="393"/>
      <c r="L70" s="84">
        <f t="shared" si="24"/>
        <v>0</v>
      </c>
      <c r="M70" s="84">
        <f t="shared" si="25"/>
        <v>0</v>
      </c>
      <c r="N70" s="396"/>
      <c r="O70" s="84">
        <f t="shared" si="26"/>
        <v>0</v>
      </c>
      <c r="P70" s="84">
        <f t="shared" si="27"/>
        <v>0</v>
      </c>
      <c r="Q70" s="84">
        <f t="shared" si="41"/>
        <v>0</v>
      </c>
      <c r="R70" s="436"/>
      <c r="S70" s="436"/>
      <c r="T70" s="436"/>
      <c r="U70" s="436"/>
      <c r="V70" s="436"/>
      <c r="W70" s="436"/>
      <c r="X70" s="421">
        <f t="shared" si="4"/>
        <v>0</v>
      </c>
      <c r="Y70" s="436"/>
      <c r="Z70" s="436"/>
      <c r="AA70" s="512">
        <f t="shared" si="85"/>
        <v>0</v>
      </c>
      <c r="AB70" s="378">
        <f t="shared" si="84"/>
        <v>0</v>
      </c>
    </row>
    <row r="71" spans="2:28" ht="15.5" x14ac:dyDescent="0.35">
      <c r="B71" s="86">
        <v>6.8</v>
      </c>
      <c r="C71" s="83">
        <f>'Draft Workplan'!C66</f>
        <v>0</v>
      </c>
      <c r="D71" s="83">
        <f>'Draft Workplan'!D66</f>
        <v>0</v>
      </c>
      <c r="E71" s="393"/>
      <c r="F71" s="84">
        <f t="shared" si="20"/>
        <v>0</v>
      </c>
      <c r="G71" s="84">
        <f t="shared" si="21"/>
        <v>0</v>
      </c>
      <c r="H71" s="393"/>
      <c r="I71" s="84">
        <f t="shared" si="22"/>
        <v>0</v>
      </c>
      <c r="J71" s="84">
        <f t="shared" si="23"/>
        <v>0</v>
      </c>
      <c r="K71" s="393"/>
      <c r="L71" s="84">
        <f t="shared" si="24"/>
        <v>0</v>
      </c>
      <c r="M71" s="84">
        <f t="shared" si="25"/>
        <v>0</v>
      </c>
      <c r="N71" s="396"/>
      <c r="O71" s="84">
        <f t="shared" si="26"/>
        <v>0</v>
      </c>
      <c r="P71" s="84">
        <f t="shared" si="27"/>
        <v>0</v>
      </c>
      <c r="Q71" s="84">
        <f t="shared" si="41"/>
        <v>0</v>
      </c>
      <c r="R71" s="436"/>
      <c r="S71" s="436"/>
      <c r="T71" s="436"/>
      <c r="U71" s="436"/>
      <c r="V71" s="436"/>
      <c r="W71" s="436"/>
      <c r="X71" s="421">
        <f t="shared" si="4"/>
        <v>0</v>
      </c>
      <c r="Y71" s="436"/>
      <c r="Z71" s="436"/>
      <c r="AA71" s="512">
        <f t="shared" si="85"/>
        <v>0</v>
      </c>
      <c r="AB71" s="378">
        <f t="shared" si="84"/>
        <v>0</v>
      </c>
    </row>
    <row r="72" spans="2:28" ht="16" thickBot="1" x14ac:dyDescent="0.4">
      <c r="B72" s="86">
        <v>6.9</v>
      </c>
      <c r="C72" s="83">
        <f>'Draft Workplan'!C67</f>
        <v>0</v>
      </c>
      <c r="D72" s="83">
        <f>'Draft Workplan'!D67</f>
        <v>0</v>
      </c>
      <c r="E72" s="393"/>
      <c r="F72" s="84">
        <f t="shared" si="20"/>
        <v>0</v>
      </c>
      <c r="G72" s="84">
        <f t="shared" si="21"/>
        <v>0</v>
      </c>
      <c r="H72" s="393"/>
      <c r="I72" s="84">
        <f t="shared" si="22"/>
        <v>0</v>
      </c>
      <c r="J72" s="84">
        <f t="shared" si="23"/>
        <v>0</v>
      </c>
      <c r="K72" s="393"/>
      <c r="L72" s="84">
        <f t="shared" si="24"/>
        <v>0</v>
      </c>
      <c r="M72" s="84">
        <f t="shared" si="25"/>
        <v>0</v>
      </c>
      <c r="N72" s="396"/>
      <c r="O72" s="84">
        <f t="shared" si="26"/>
        <v>0</v>
      </c>
      <c r="P72" s="84">
        <f t="shared" si="27"/>
        <v>0</v>
      </c>
      <c r="Q72" s="84">
        <f>SUM(F72:G72,I72:J72,L72:M72,O72:P72)</f>
        <v>0</v>
      </c>
      <c r="R72" s="436"/>
      <c r="S72" s="436"/>
      <c r="T72" s="436"/>
      <c r="U72" s="436"/>
      <c r="V72" s="436"/>
      <c r="W72" s="436"/>
      <c r="X72" s="421">
        <f t="shared" si="4"/>
        <v>0</v>
      </c>
      <c r="Y72" s="436"/>
      <c r="Z72" s="436"/>
      <c r="AA72" s="513">
        <f t="shared" si="85"/>
        <v>0</v>
      </c>
      <c r="AB72" s="429">
        <f t="shared" si="84"/>
        <v>0</v>
      </c>
    </row>
    <row r="73" spans="2:28" ht="16" thickBot="1" x14ac:dyDescent="0.4">
      <c r="B73" s="379">
        <v>7</v>
      </c>
      <c r="C73" s="380" t="str">
        <f>'Draft Workplan'!C68</f>
        <v xml:space="preserve">Component #7: </v>
      </c>
      <c r="D73" s="381">
        <f>'Draft Workplan'!D68</f>
        <v>0</v>
      </c>
      <c r="E73" s="413">
        <f t="shared" ref="E73:AB73" si="86">SUM(E74:E82)</f>
        <v>0</v>
      </c>
      <c r="F73" s="401">
        <f t="shared" si="86"/>
        <v>0</v>
      </c>
      <c r="G73" s="401">
        <f t="shared" si="86"/>
        <v>0</v>
      </c>
      <c r="H73" s="413">
        <f t="shared" si="86"/>
        <v>0</v>
      </c>
      <c r="I73" s="402">
        <f t="shared" si="86"/>
        <v>0</v>
      </c>
      <c r="J73" s="402">
        <f t="shared" si="86"/>
        <v>0</v>
      </c>
      <c r="K73" s="413">
        <f t="shared" si="86"/>
        <v>0</v>
      </c>
      <c r="L73" s="400">
        <f t="shared" ref="L73" si="87">K73*20</f>
        <v>0</v>
      </c>
      <c r="M73" s="402">
        <f t="shared" ref="M73" si="88">SUM(M74:M82)</f>
        <v>0</v>
      </c>
      <c r="N73" s="411"/>
      <c r="O73" s="402">
        <f t="shared" ref="O73:P73" si="89">SUM(O74:O82)</f>
        <v>0</v>
      </c>
      <c r="P73" s="402">
        <f t="shared" si="89"/>
        <v>0</v>
      </c>
      <c r="Q73" s="382">
        <f t="shared" si="86"/>
        <v>0</v>
      </c>
      <c r="R73" s="424">
        <f t="shared" si="86"/>
        <v>0</v>
      </c>
      <c r="S73" s="424"/>
      <c r="T73" s="424">
        <f t="shared" si="86"/>
        <v>0</v>
      </c>
      <c r="U73" s="424"/>
      <c r="V73" s="424"/>
      <c r="W73" s="424">
        <f t="shared" si="86"/>
        <v>0</v>
      </c>
      <c r="X73" s="425">
        <f t="shared" si="86"/>
        <v>0</v>
      </c>
      <c r="Y73" s="424">
        <f t="shared" si="86"/>
        <v>0</v>
      </c>
      <c r="Z73" s="431">
        <f t="shared" si="86"/>
        <v>0</v>
      </c>
      <c r="AA73" s="515">
        <f>SUM(AA74:AA82)</f>
        <v>0</v>
      </c>
      <c r="AB73" s="432">
        <f t="shared" si="86"/>
        <v>0</v>
      </c>
    </row>
    <row r="74" spans="2:28" ht="15.5" x14ac:dyDescent="0.35">
      <c r="B74" s="86">
        <v>7.1</v>
      </c>
      <c r="C74" s="83">
        <f>'Draft Workplan'!C69</f>
        <v>0</v>
      </c>
      <c r="D74" s="83">
        <f>'Draft Workplan'!D69</f>
        <v>0</v>
      </c>
      <c r="E74" s="392"/>
      <c r="F74" s="84">
        <f t="shared" ref="F74:F75" si="90">ROUND((E74*$G$4),0)</f>
        <v>0</v>
      </c>
      <c r="G74" s="84">
        <f t="shared" ref="G74:G75" si="91">ROUND((F74*$I$4),0)</f>
        <v>0</v>
      </c>
      <c r="H74" s="392"/>
      <c r="I74" s="84">
        <f t="shared" ref="I74:I75" si="92">ROUND((H74*$G$5),0)</f>
        <v>0</v>
      </c>
      <c r="J74" s="84">
        <f t="shared" ref="J74:J75" si="93">ROUND((I74*$I$5),0)</f>
        <v>0</v>
      </c>
      <c r="K74" s="392"/>
      <c r="L74" s="84">
        <f t="shared" ref="L74:L75" si="94">ROUND((K74*$G$6),0)</f>
        <v>0</v>
      </c>
      <c r="M74" s="84">
        <f t="shared" ref="M74:M75" si="95">ROUND((L74*$I$6),0)</f>
        <v>0</v>
      </c>
      <c r="N74" s="396"/>
      <c r="O74" s="84">
        <f t="shared" ref="O74:O75" si="96">ROUND((N74*$G$7),0)</f>
        <v>0</v>
      </c>
      <c r="P74" s="84">
        <f t="shared" ref="P74:P75" si="97">ROUND((O74*$I$7),0)</f>
        <v>0</v>
      </c>
      <c r="Q74" s="84">
        <f t="shared" ref="Q74:Q102" si="98">SUM(F74:G74,I74:J74,L74:M74,O74:P74)</f>
        <v>0</v>
      </c>
      <c r="R74" s="436"/>
      <c r="S74" s="436"/>
      <c r="T74" s="436"/>
      <c r="U74" s="436"/>
      <c r="V74" s="436"/>
      <c r="W74" s="436"/>
      <c r="X74" s="421">
        <f t="shared" si="4"/>
        <v>0</v>
      </c>
      <c r="Y74" s="436"/>
      <c r="Z74" s="436"/>
      <c r="AA74" s="511">
        <f>SUM(E74,H74,K74,N74)/2080</f>
        <v>0</v>
      </c>
      <c r="AB74" s="407">
        <f t="shared" ref="AB74:AB82" si="99">SUM(Q74:Z74)</f>
        <v>0</v>
      </c>
    </row>
    <row r="75" spans="2:28" ht="15.5" x14ac:dyDescent="0.35">
      <c r="B75" s="86">
        <v>7.2</v>
      </c>
      <c r="C75" s="83">
        <f>'Draft Workplan'!C70</f>
        <v>0</v>
      </c>
      <c r="D75" s="83">
        <f>'Draft Workplan'!D70</f>
        <v>0</v>
      </c>
      <c r="E75" s="392"/>
      <c r="F75" s="84">
        <f t="shared" si="90"/>
        <v>0</v>
      </c>
      <c r="G75" s="84">
        <f t="shared" si="91"/>
        <v>0</v>
      </c>
      <c r="H75" s="392"/>
      <c r="I75" s="84">
        <f t="shared" si="92"/>
        <v>0</v>
      </c>
      <c r="J75" s="84">
        <f t="shared" si="93"/>
        <v>0</v>
      </c>
      <c r="K75" s="392"/>
      <c r="L75" s="84">
        <f t="shared" si="94"/>
        <v>0</v>
      </c>
      <c r="M75" s="84">
        <f t="shared" si="95"/>
        <v>0</v>
      </c>
      <c r="N75" s="396"/>
      <c r="O75" s="84">
        <f t="shared" si="96"/>
        <v>0</v>
      </c>
      <c r="P75" s="84">
        <f t="shared" si="97"/>
        <v>0</v>
      </c>
      <c r="Q75" s="84">
        <f t="shared" si="98"/>
        <v>0</v>
      </c>
      <c r="R75" s="436"/>
      <c r="S75" s="436"/>
      <c r="T75" s="436"/>
      <c r="U75" s="436"/>
      <c r="V75" s="436"/>
      <c r="W75" s="436"/>
      <c r="X75" s="421">
        <f t="shared" si="4"/>
        <v>0</v>
      </c>
      <c r="Y75" s="436"/>
      <c r="Z75" s="436"/>
      <c r="AA75" s="512">
        <f t="shared" ref="AA75:AA82" si="100">SUM(E75,H75,K75,N75)/2080</f>
        <v>0</v>
      </c>
      <c r="AB75" s="378">
        <f t="shared" si="99"/>
        <v>0</v>
      </c>
    </row>
    <row r="76" spans="2:28" ht="15.5" x14ac:dyDescent="0.35">
      <c r="B76" s="86">
        <v>7.3</v>
      </c>
      <c r="C76" s="83">
        <f>'Draft Workplan'!C71</f>
        <v>0</v>
      </c>
      <c r="D76" s="83">
        <f>'Draft Workplan'!D71</f>
        <v>0</v>
      </c>
      <c r="E76" s="392"/>
      <c r="F76" s="84">
        <f t="shared" si="20"/>
        <v>0</v>
      </c>
      <c r="G76" s="84">
        <f t="shared" si="21"/>
        <v>0</v>
      </c>
      <c r="H76" s="392"/>
      <c r="I76" s="84">
        <f t="shared" si="22"/>
        <v>0</v>
      </c>
      <c r="J76" s="84">
        <f t="shared" si="23"/>
        <v>0</v>
      </c>
      <c r="K76" s="392"/>
      <c r="L76" s="84">
        <f t="shared" si="24"/>
        <v>0</v>
      </c>
      <c r="M76" s="84">
        <f t="shared" si="25"/>
        <v>0</v>
      </c>
      <c r="N76" s="396"/>
      <c r="O76" s="84">
        <f t="shared" si="26"/>
        <v>0</v>
      </c>
      <c r="P76" s="84">
        <f t="shared" si="27"/>
        <v>0</v>
      </c>
      <c r="Q76" s="84">
        <f t="shared" si="98"/>
        <v>0</v>
      </c>
      <c r="R76" s="436"/>
      <c r="S76" s="436"/>
      <c r="T76" s="436"/>
      <c r="U76" s="436"/>
      <c r="V76" s="436"/>
      <c r="W76" s="436"/>
      <c r="X76" s="421">
        <f t="shared" si="4"/>
        <v>0</v>
      </c>
      <c r="Y76" s="436"/>
      <c r="Z76" s="436"/>
      <c r="AA76" s="512">
        <f t="shared" si="100"/>
        <v>0</v>
      </c>
      <c r="AB76" s="378">
        <f t="shared" si="99"/>
        <v>0</v>
      </c>
    </row>
    <row r="77" spans="2:28" ht="15.5" x14ac:dyDescent="0.35">
      <c r="B77" s="86">
        <v>7.4</v>
      </c>
      <c r="C77" s="83">
        <f>'Draft Workplan'!C72</f>
        <v>0</v>
      </c>
      <c r="D77" s="83">
        <f>'Draft Workplan'!D72</f>
        <v>0</v>
      </c>
      <c r="E77" s="392"/>
      <c r="F77" s="84">
        <f t="shared" si="20"/>
        <v>0</v>
      </c>
      <c r="G77" s="84">
        <f t="shared" si="21"/>
        <v>0</v>
      </c>
      <c r="H77" s="392"/>
      <c r="I77" s="84">
        <f t="shared" si="22"/>
        <v>0</v>
      </c>
      <c r="J77" s="84">
        <f t="shared" si="23"/>
        <v>0</v>
      </c>
      <c r="K77" s="392"/>
      <c r="L77" s="84">
        <f t="shared" si="24"/>
        <v>0</v>
      </c>
      <c r="M77" s="84">
        <f t="shared" si="25"/>
        <v>0</v>
      </c>
      <c r="N77" s="396"/>
      <c r="O77" s="84">
        <f t="shared" si="26"/>
        <v>0</v>
      </c>
      <c r="P77" s="84">
        <f t="shared" si="27"/>
        <v>0</v>
      </c>
      <c r="Q77" s="84">
        <f t="shared" si="98"/>
        <v>0</v>
      </c>
      <c r="R77" s="436"/>
      <c r="S77" s="436"/>
      <c r="T77" s="436"/>
      <c r="U77" s="436"/>
      <c r="V77" s="436"/>
      <c r="W77" s="436"/>
      <c r="X77" s="421">
        <f t="shared" si="4"/>
        <v>0</v>
      </c>
      <c r="Y77" s="436"/>
      <c r="Z77" s="436"/>
      <c r="AA77" s="512">
        <f t="shared" si="100"/>
        <v>0</v>
      </c>
      <c r="AB77" s="378">
        <f t="shared" si="99"/>
        <v>0</v>
      </c>
    </row>
    <row r="78" spans="2:28" ht="15.5" x14ac:dyDescent="0.35">
      <c r="B78" s="86">
        <v>7.5</v>
      </c>
      <c r="C78" s="83">
        <f>'Draft Workplan'!C73</f>
        <v>0</v>
      </c>
      <c r="D78" s="83">
        <f>'Draft Workplan'!D73</f>
        <v>0</v>
      </c>
      <c r="E78" s="392"/>
      <c r="F78" s="84">
        <f t="shared" si="20"/>
        <v>0</v>
      </c>
      <c r="G78" s="84">
        <f t="shared" si="21"/>
        <v>0</v>
      </c>
      <c r="H78" s="392"/>
      <c r="I78" s="84">
        <f t="shared" si="22"/>
        <v>0</v>
      </c>
      <c r="J78" s="84">
        <f t="shared" si="23"/>
        <v>0</v>
      </c>
      <c r="K78" s="392"/>
      <c r="L78" s="84">
        <f t="shared" si="24"/>
        <v>0</v>
      </c>
      <c r="M78" s="84">
        <f t="shared" si="25"/>
        <v>0</v>
      </c>
      <c r="N78" s="396"/>
      <c r="O78" s="84">
        <f t="shared" si="26"/>
        <v>0</v>
      </c>
      <c r="P78" s="84">
        <f t="shared" si="27"/>
        <v>0</v>
      </c>
      <c r="Q78" s="84">
        <f t="shared" si="98"/>
        <v>0</v>
      </c>
      <c r="R78" s="436"/>
      <c r="S78" s="436"/>
      <c r="T78" s="436"/>
      <c r="U78" s="436"/>
      <c r="V78" s="436"/>
      <c r="W78" s="436"/>
      <c r="X78" s="421">
        <f t="shared" si="4"/>
        <v>0</v>
      </c>
      <c r="Y78" s="436"/>
      <c r="Z78" s="436"/>
      <c r="AA78" s="512">
        <f t="shared" si="100"/>
        <v>0</v>
      </c>
      <c r="AB78" s="378">
        <f t="shared" si="99"/>
        <v>0</v>
      </c>
    </row>
    <row r="79" spans="2:28" ht="15.5" x14ac:dyDescent="0.35">
      <c r="B79" s="86">
        <v>7.6</v>
      </c>
      <c r="C79" s="83">
        <f>'Draft Workplan'!C74</f>
        <v>0</v>
      </c>
      <c r="D79" s="83">
        <f>'Draft Workplan'!D74</f>
        <v>0</v>
      </c>
      <c r="E79" s="392"/>
      <c r="F79" s="84">
        <f t="shared" si="20"/>
        <v>0</v>
      </c>
      <c r="G79" s="84">
        <f t="shared" si="21"/>
        <v>0</v>
      </c>
      <c r="H79" s="392"/>
      <c r="I79" s="84">
        <f t="shared" si="22"/>
        <v>0</v>
      </c>
      <c r="J79" s="84">
        <f t="shared" si="23"/>
        <v>0</v>
      </c>
      <c r="K79" s="392"/>
      <c r="L79" s="84">
        <f t="shared" si="24"/>
        <v>0</v>
      </c>
      <c r="M79" s="84">
        <f t="shared" si="25"/>
        <v>0</v>
      </c>
      <c r="N79" s="396"/>
      <c r="O79" s="84">
        <f t="shared" si="26"/>
        <v>0</v>
      </c>
      <c r="P79" s="84">
        <f t="shared" si="27"/>
        <v>0</v>
      </c>
      <c r="Q79" s="84">
        <f t="shared" si="98"/>
        <v>0</v>
      </c>
      <c r="R79" s="436"/>
      <c r="S79" s="436"/>
      <c r="T79" s="436"/>
      <c r="U79" s="436"/>
      <c r="V79" s="436"/>
      <c r="W79" s="436"/>
      <c r="X79" s="421">
        <f t="shared" ref="X79:X82" si="101">SUM(Q79:W79)*H$4</f>
        <v>0</v>
      </c>
      <c r="Y79" s="436"/>
      <c r="Z79" s="436"/>
      <c r="AA79" s="512">
        <f t="shared" si="100"/>
        <v>0</v>
      </c>
      <c r="AB79" s="378">
        <f t="shared" si="99"/>
        <v>0</v>
      </c>
    </row>
    <row r="80" spans="2:28" ht="15.5" x14ac:dyDescent="0.35">
      <c r="B80" s="86">
        <v>7.7</v>
      </c>
      <c r="C80" s="83">
        <f>'Draft Workplan'!C75</f>
        <v>0</v>
      </c>
      <c r="D80" s="83">
        <f>'Draft Workplan'!D75</f>
        <v>0</v>
      </c>
      <c r="E80" s="392"/>
      <c r="F80" s="84">
        <f t="shared" si="20"/>
        <v>0</v>
      </c>
      <c r="G80" s="84">
        <f t="shared" si="21"/>
        <v>0</v>
      </c>
      <c r="H80" s="392"/>
      <c r="I80" s="84">
        <f t="shared" si="22"/>
        <v>0</v>
      </c>
      <c r="J80" s="84">
        <f t="shared" si="23"/>
        <v>0</v>
      </c>
      <c r="K80" s="392"/>
      <c r="L80" s="84">
        <f t="shared" si="24"/>
        <v>0</v>
      </c>
      <c r="M80" s="84">
        <f t="shared" si="25"/>
        <v>0</v>
      </c>
      <c r="N80" s="396"/>
      <c r="O80" s="84">
        <f t="shared" si="26"/>
        <v>0</v>
      </c>
      <c r="P80" s="84">
        <f t="shared" si="27"/>
        <v>0</v>
      </c>
      <c r="Q80" s="84">
        <f t="shared" si="98"/>
        <v>0</v>
      </c>
      <c r="R80" s="436"/>
      <c r="S80" s="436"/>
      <c r="T80" s="436"/>
      <c r="U80" s="436"/>
      <c r="V80" s="436"/>
      <c r="W80" s="436"/>
      <c r="X80" s="421">
        <f t="shared" si="101"/>
        <v>0</v>
      </c>
      <c r="Y80" s="436"/>
      <c r="Z80" s="436"/>
      <c r="AA80" s="512">
        <f t="shared" si="100"/>
        <v>0</v>
      </c>
      <c r="AB80" s="378">
        <f t="shared" si="99"/>
        <v>0</v>
      </c>
    </row>
    <row r="81" spans="2:28" ht="15.5" x14ac:dyDescent="0.35">
      <c r="B81" s="86">
        <v>7.8</v>
      </c>
      <c r="C81" s="83">
        <f>'Draft Workplan'!C76</f>
        <v>0</v>
      </c>
      <c r="D81" s="83">
        <f>'Draft Workplan'!D76</f>
        <v>0</v>
      </c>
      <c r="E81" s="392"/>
      <c r="F81" s="84">
        <f t="shared" si="20"/>
        <v>0</v>
      </c>
      <c r="G81" s="84">
        <f t="shared" si="21"/>
        <v>0</v>
      </c>
      <c r="H81" s="392"/>
      <c r="I81" s="84">
        <f t="shared" si="22"/>
        <v>0</v>
      </c>
      <c r="J81" s="84">
        <f t="shared" si="23"/>
        <v>0</v>
      </c>
      <c r="K81" s="392"/>
      <c r="L81" s="84">
        <f t="shared" si="24"/>
        <v>0</v>
      </c>
      <c r="M81" s="84">
        <f t="shared" si="25"/>
        <v>0</v>
      </c>
      <c r="N81" s="396"/>
      <c r="O81" s="84">
        <f t="shared" si="26"/>
        <v>0</v>
      </c>
      <c r="P81" s="84">
        <f t="shared" si="27"/>
        <v>0</v>
      </c>
      <c r="Q81" s="84">
        <f t="shared" si="98"/>
        <v>0</v>
      </c>
      <c r="R81" s="436"/>
      <c r="S81" s="436"/>
      <c r="T81" s="436"/>
      <c r="U81" s="436"/>
      <c r="V81" s="436"/>
      <c r="W81" s="436"/>
      <c r="X81" s="421">
        <f t="shared" si="101"/>
        <v>0</v>
      </c>
      <c r="Y81" s="436"/>
      <c r="Z81" s="436"/>
      <c r="AA81" s="512">
        <f t="shared" si="100"/>
        <v>0</v>
      </c>
      <c r="AB81" s="378">
        <f t="shared" si="99"/>
        <v>0</v>
      </c>
    </row>
    <row r="82" spans="2:28" ht="16" thickBot="1" x14ac:dyDescent="0.4">
      <c r="B82" s="86">
        <v>7.9</v>
      </c>
      <c r="C82" s="83">
        <f>'Draft Workplan'!C77</f>
        <v>0</v>
      </c>
      <c r="D82" s="83">
        <f>'Draft Workplan'!D77</f>
        <v>0</v>
      </c>
      <c r="E82" s="392"/>
      <c r="F82" s="84">
        <f t="shared" si="20"/>
        <v>0</v>
      </c>
      <c r="G82" s="84">
        <f t="shared" si="21"/>
        <v>0</v>
      </c>
      <c r="H82" s="392"/>
      <c r="I82" s="84">
        <f t="shared" si="22"/>
        <v>0</v>
      </c>
      <c r="J82" s="84">
        <f t="shared" si="23"/>
        <v>0</v>
      </c>
      <c r="K82" s="392"/>
      <c r="L82" s="84">
        <f t="shared" si="24"/>
        <v>0</v>
      </c>
      <c r="M82" s="84">
        <f t="shared" si="25"/>
        <v>0</v>
      </c>
      <c r="N82" s="396"/>
      <c r="O82" s="84">
        <f t="shared" si="26"/>
        <v>0</v>
      </c>
      <c r="P82" s="84">
        <f t="shared" si="27"/>
        <v>0</v>
      </c>
      <c r="Q82" s="84">
        <f t="shared" si="98"/>
        <v>0</v>
      </c>
      <c r="R82" s="436"/>
      <c r="S82" s="436"/>
      <c r="T82" s="436"/>
      <c r="U82" s="436"/>
      <c r="V82" s="436"/>
      <c r="W82" s="436"/>
      <c r="X82" s="421">
        <f t="shared" si="101"/>
        <v>0</v>
      </c>
      <c r="Y82" s="436"/>
      <c r="Z82" s="436"/>
      <c r="AA82" s="513">
        <f t="shared" si="100"/>
        <v>0</v>
      </c>
      <c r="AB82" s="429">
        <f t="shared" si="99"/>
        <v>0</v>
      </c>
    </row>
    <row r="83" spans="2:28" ht="16" thickBot="1" x14ac:dyDescent="0.4">
      <c r="B83" s="379">
        <v>8</v>
      </c>
      <c r="C83" s="380" t="str">
        <f>'Draft Workplan'!C78</f>
        <v xml:space="preserve">Component #8: </v>
      </c>
      <c r="D83" s="381">
        <f>'Draft Workplan'!D78</f>
        <v>0</v>
      </c>
      <c r="E83" s="413">
        <f t="shared" ref="E83:AB83" si="102">SUM(E84:E92)</f>
        <v>0</v>
      </c>
      <c r="F83" s="401">
        <f t="shared" ref="F83:G83" si="103">SUM(F84:F92)</f>
        <v>0</v>
      </c>
      <c r="G83" s="401">
        <f t="shared" si="103"/>
        <v>0</v>
      </c>
      <c r="H83" s="413">
        <f t="shared" si="102"/>
        <v>0</v>
      </c>
      <c r="I83" s="402">
        <f t="shared" ref="I83:J83" si="104">SUM(I84:I92)</f>
        <v>0</v>
      </c>
      <c r="J83" s="402">
        <f t="shared" si="104"/>
        <v>0</v>
      </c>
      <c r="K83" s="413">
        <f t="shared" si="102"/>
        <v>0</v>
      </c>
      <c r="L83" s="400">
        <f t="shared" ref="L83" si="105">K83*20</f>
        <v>0</v>
      </c>
      <c r="M83" s="402">
        <f t="shared" ref="M83" si="106">SUM(M84:M92)</f>
        <v>0</v>
      </c>
      <c r="N83" s="411"/>
      <c r="O83" s="402">
        <f t="shared" ref="O83:P83" si="107">SUM(O84:O92)</f>
        <v>0</v>
      </c>
      <c r="P83" s="402">
        <f t="shared" si="107"/>
        <v>0</v>
      </c>
      <c r="Q83" s="382">
        <f t="shared" si="102"/>
        <v>0</v>
      </c>
      <c r="R83" s="424">
        <f t="shared" si="102"/>
        <v>0</v>
      </c>
      <c r="S83" s="424"/>
      <c r="T83" s="424">
        <f t="shared" si="102"/>
        <v>0</v>
      </c>
      <c r="U83" s="424"/>
      <c r="V83" s="424"/>
      <c r="W83" s="424">
        <f t="shared" si="102"/>
        <v>0</v>
      </c>
      <c r="X83" s="425">
        <f t="shared" si="102"/>
        <v>0</v>
      </c>
      <c r="Y83" s="424">
        <f t="shared" si="102"/>
        <v>0</v>
      </c>
      <c r="Z83" s="431">
        <f t="shared" si="102"/>
        <v>0</v>
      </c>
      <c r="AA83" s="515">
        <f>SUM(AA84:AA92)</f>
        <v>0</v>
      </c>
      <c r="AB83" s="432">
        <f t="shared" si="102"/>
        <v>0</v>
      </c>
    </row>
    <row r="84" spans="2:28" ht="15.5" x14ac:dyDescent="0.35">
      <c r="B84" s="86">
        <v>8.1</v>
      </c>
      <c r="C84" s="83">
        <f>'Draft Workplan'!C79</f>
        <v>0</v>
      </c>
      <c r="D84" s="83">
        <f>'Draft Workplan'!D79</f>
        <v>0</v>
      </c>
      <c r="E84" s="392"/>
      <c r="F84" s="84">
        <f t="shared" ref="F84:F85" si="108">ROUND((E84*$G$4),0)</f>
        <v>0</v>
      </c>
      <c r="G84" s="84">
        <f t="shared" ref="G84:G85" si="109">ROUND((F84*$I$4),0)</f>
        <v>0</v>
      </c>
      <c r="H84" s="392"/>
      <c r="I84" s="84">
        <f t="shared" ref="I84:I85" si="110">ROUND((H84*$G$5),0)</f>
        <v>0</v>
      </c>
      <c r="J84" s="84">
        <f t="shared" ref="J84:J85" si="111">ROUND((I84*$I$5),0)</f>
        <v>0</v>
      </c>
      <c r="K84" s="392"/>
      <c r="L84" s="84">
        <f t="shared" ref="L84:L85" si="112">ROUND((K84*$G$6),0)</f>
        <v>0</v>
      </c>
      <c r="M84" s="84">
        <f t="shared" ref="M84:M85" si="113">ROUND((L84*$I$6),0)</f>
        <v>0</v>
      </c>
      <c r="N84" s="396"/>
      <c r="O84" s="84">
        <f t="shared" ref="O84:O85" si="114">ROUND((N84*$G$7),0)</f>
        <v>0</v>
      </c>
      <c r="P84" s="84">
        <f t="shared" ref="P84:P85" si="115">ROUND((O84*$I$7),0)</f>
        <v>0</v>
      </c>
      <c r="Q84" s="84">
        <f t="shared" si="98"/>
        <v>0</v>
      </c>
      <c r="R84" s="436"/>
      <c r="S84" s="436"/>
      <c r="T84" s="436"/>
      <c r="U84" s="436"/>
      <c r="V84" s="436"/>
      <c r="W84" s="436"/>
      <c r="X84" s="421">
        <f t="shared" ref="X84:X92" si="116">SUM(Q84:W84)*H$4</f>
        <v>0</v>
      </c>
      <c r="Y84" s="436"/>
      <c r="Z84" s="436"/>
      <c r="AA84" s="511">
        <f>SUM(E84,H84,K84,N84)/2080</f>
        <v>0</v>
      </c>
      <c r="AB84" s="407">
        <f t="shared" ref="AB84:AB92" si="117">SUM(Q84:Z84)</f>
        <v>0</v>
      </c>
    </row>
    <row r="85" spans="2:28" ht="15.5" x14ac:dyDescent="0.35">
      <c r="B85" s="86">
        <v>8.1999999999999993</v>
      </c>
      <c r="C85" s="83">
        <f>'Draft Workplan'!C80</f>
        <v>0</v>
      </c>
      <c r="D85" s="83">
        <f>'Draft Workplan'!D80</f>
        <v>0</v>
      </c>
      <c r="E85" s="392"/>
      <c r="F85" s="84">
        <f t="shared" si="108"/>
        <v>0</v>
      </c>
      <c r="G85" s="84">
        <f t="shared" si="109"/>
        <v>0</v>
      </c>
      <c r="H85" s="392"/>
      <c r="I85" s="84">
        <f t="shared" si="110"/>
        <v>0</v>
      </c>
      <c r="J85" s="84">
        <f t="shared" si="111"/>
        <v>0</v>
      </c>
      <c r="K85" s="392"/>
      <c r="L85" s="84">
        <f t="shared" si="112"/>
        <v>0</v>
      </c>
      <c r="M85" s="84">
        <f t="shared" si="113"/>
        <v>0</v>
      </c>
      <c r="N85" s="396"/>
      <c r="O85" s="84">
        <f t="shared" si="114"/>
        <v>0</v>
      </c>
      <c r="P85" s="84">
        <f t="shared" si="115"/>
        <v>0</v>
      </c>
      <c r="Q85" s="84">
        <f t="shared" si="98"/>
        <v>0</v>
      </c>
      <c r="R85" s="436"/>
      <c r="S85" s="436"/>
      <c r="T85" s="436"/>
      <c r="U85" s="436"/>
      <c r="V85" s="436"/>
      <c r="W85" s="436"/>
      <c r="X85" s="421">
        <f t="shared" si="116"/>
        <v>0</v>
      </c>
      <c r="Y85" s="436"/>
      <c r="Z85" s="436"/>
      <c r="AA85" s="512">
        <f t="shared" ref="AA85:AA92" si="118">SUM(E85,H85,K85,N85)/2080</f>
        <v>0</v>
      </c>
      <c r="AB85" s="378">
        <f t="shared" si="117"/>
        <v>0</v>
      </c>
    </row>
    <row r="86" spans="2:28" ht="15.5" x14ac:dyDescent="0.35">
      <c r="B86" s="86">
        <v>8.3000000000000007</v>
      </c>
      <c r="C86" s="83">
        <f>'Draft Workplan'!C81</f>
        <v>0</v>
      </c>
      <c r="D86" s="83">
        <f>'Draft Workplan'!D81</f>
        <v>0</v>
      </c>
      <c r="E86" s="392"/>
      <c r="F86" s="84">
        <f t="shared" si="20"/>
        <v>0</v>
      </c>
      <c r="G86" s="84">
        <f t="shared" si="21"/>
        <v>0</v>
      </c>
      <c r="H86" s="392"/>
      <c r="I86" s="84">
        <f t="shared" si="22"/>
        <v>0</v>
      </c>
      <c r="J86" s="84">
        <f t="shared" si="23"/>
        <v>0</v>
      </c>
      <c r="K86" s="392"/>
      <c r="L86" s="84">
        <f t="shared" si="24"/>
        <v>0</v>
      </c>
      <c r="M86" s="84">
        <f t="shared" si="25"/>
        <v>0</v>
      </c>
      <c r="N86" s="396"/>
      <c r="O86" s="84">
        <f t="shared" si="26"/>
        <v>0</v>
      </c>
      <c r="P86" s="84">
        <f t="shared" si="27"/>
        <v>0</v>
      </c>
      <c r="Q86" s="84">
        <f t="shared" si="98"/>
        <v>0</v>
      </c>
      <c r="R86" s="436"/>
      <c r="S86" s="436"/>
      <c r="T86" s="436"/>
      <c r="U86" s="436"/>
      <c r="V86" s="436"/>
      <c r="W86" s="436"/>
      <c r="X86" s="421">
        <f t="shared" si="116"/>
        <v>0</v>
      </c>
      <c r="Y86" s="436"/>
      <c r="Z86" s="436"/>
      <c r="AA86" s="512">
        <f t="shared" si="118"/>
        <v>0</v>
      </c>
      <c r="AB86" s="378">
        <f t="shared" si="117"/>
        <v>0</v>
      </c>
    </row>
    <row r="87" spans="2:28" ht="15.5" x14ac:dyDescent="0.35">
      <c r="B87" s="86">
        <v>8.4</v>
      </c>
      <c r="C87" s="83">
        <f>'Draft Workplan'!C82</f>
        <v>0</v>
      </c>
      <c r="D87" s="83">
        <f>'Draft Workplan'!D82</f>
        <v>0</v>
      </c>
      <c r="E87" s="392"/>
      <c r="F87" s="84">
        <f t="shared" si="20"/>
        <v>0</v>
      </c>
      <c r="G87" s="84">
        <f t="shared" si="21"/>
        <v>0</v>
      </c>
      <c r="H87" s="392"/>
      <c r="I87" s="84">
        <f t="shared" si="22"/>
        <v>0</v>
      </c>
      <c r="J87" s="84">
        <f t="shared" si="23"/>
        <v>0</v>
      </c>
      <c r="K87" s="392"/>
      <c r="L87" s="84">
        <f t="shared" si="24"/>
        <v>0</v>
      </c>
      <c r="M87" s="84">
        <f t="shared" si="25"/>
        <v>0</v>
      </c>
      <c r="N87" s="396"/>
      <c r="O87" s="84">
        <f t="shared" si="26"/>
        <v>0</v>
      </c>
      <c r="P87" s="84">
        <f t="shared" si="27"/>
        <v>0</v>
      </c>
      <c r="Q87" s="84">
        <f t="shared" si="98"/>
        <v>0</v>
      </c>
      <c r="R87" s="436"/>
      <c r="S87" s="436"/>
      <c r="T87" s="436"/>
      <c r="U87" s="436"/>
      <c r="V87" s="436"/>
      <c r="W87" s="436"/>
      <c r="X87" s="421">
        <f t="shared" si="116"/>
        <v>0</v>
      </c>
      <c r="Y87" s="436"/>
      <c r="Z87" s="436"/>
      <c r="AA87" s="512">
        <f t="shared" si="118"/>
        <v>0</v>
      </c>
      <c r="AB87" s="378">
        <f t="shared" si="117"/>
        <v>0</v>
      </c>
    </row>
    <row r="88" spans="2:28" ht="15.5" x14ac:dyDescent="0.35">
      <c r="B88" s="86">
        <v>8.5</v>
      </c>
      <c r="C88" s="83">
        <f>'Draft Workplan'!C83</f>
        <v>0</v>
      </c>
      <c r="D88" s="83">
        <f>'Draft Workplan'!D83</f>
        <v>0</v>
      </c>
      <c r="E88" s="392"/>
      <c r="F88" s="84">
        <f t="shared" ref="F88:F102" si="119">ROUND((E88*$G$4),0)</f>
        <v>0</v>
      </c>
      <c r="G88" s="84">
        <f t="shared" ref="G88:G102" si="120">ROUND((F88*$I$4),0)</f>
        <v>0</v>
      </c>
      <c r="H88" s="392"/>
      <c r="I88" s="84">
        <f t="shared" ref="I88:I102" si="121">ROUND((H88*$G$5),0)</f>
        <v>0</v>
      </c>
      <c r="J88" s="84">
        <f t="shared" ref="J88:J102" si="122">ROUND((I88*$I$5),0)</f>
        <v>0</v>
      </c>
      <c r="K88" s="392"/>
      <c r="L88" s="84">
        <f t="shared" ref="L88:L102" si="123">ROUND((K88*$G$6),0)</f>
        <v>0</v>
      </c>
      <c r="M88" s="84">
        <f t="shared" ref="M88:M102" si="124">ROUND((L88*$I$6),0)</f>
        <v>0</v>
      </c>
      <c r="N88" s="396"/>
      <c r="O88" s="84">
        <f t="shared" ref="O88:O102" si="125">ROUND((N88*$G$7),0)</f>
        <v>0</v>
      </c>
      <c r="P88" s="84">
        <f t="shared" ref="P88:P102" si="126">ROUND((O88*$I$7),0)</f>
        <v>0</v>
      </c>
      <c r="Q88" s="84">
        <f t="shared" si="98"/>
        <v>0</v>
      </c>
      <c r="R88" s="436"/>
      <c r="S88" s="436"/>
      <c r="T88" s="436"/>
      <c r="U88" s="436"/>
      <c r="V88" s="436"/>
      <c r="W88" s="436"/>
      <c r="X88" s="421">
        <f t="shared" si="116"/>
        <v>0</v>
      </c>
      <c r="Y88" s="436"/>
      <c r="Z88" s="436"/>
      <c r="AA88" s="512">
        <f t="shared" si="118"/>
        <v>0</v>
      </c>
      <c r="AB88" s="378">
        <f t="shared" si="117"/>
        <v>0</v>
      </c>
    </row>
    <row r="89" spans="2:28" ht="15.5" x14ac:dyDescent="0.35">
      <c r="B89" s="86">
        <v>8.6</v>
      </c>
      <c r="C89" s="83">
        <f>'Draft Workplan'!C84</f>
        <v>0</v>
      </c>
      <c r="D89" s="83">
        <f>'Draft Workplan'!D84</f>
        <v>0</v>
      </c>
      <c r="E89" s="392"/>
      <c r="F89" s="84">
        <f t="shared" si="119"/>
        <v>0</v>
      </c>
      <c r="G89" s="84">
        <f t="shared" si="120"/>
        <v>0</v>
      </c>
      <c r="H89" s="392"/>
      <c r="I89" s="84">
        <f t="shared" si="121"/>
        <v>0</v>
      </c>
      <c r="J89" s="84">
        <f t="shared" si="122"/>
        <v>0</v>
      </c>
      <c r="K89" s="392"/>
      <c r="L89" s="84">
        <f t="shared" si="123"/>
        <v>0</v>
      </c>
      <c r="M89" s="84">
        <f t="shared" si="124"/>
        <v>0</v>
      </c>
      <c r="N89" s="396"/>
      <c r="O89" s="84">
        <f t="shared" si="125"/>
        <v>0</v>
      </c>
      <c r="P89" s="84">
        <f t="shared" si="126"/>
        <v>0</v>
      </c>
      <c r="Q89" s="84">
        <f t="shared" si="98"/>
        <v>0</v>
      </c>
      <c r="R89" s="436"/>
      <c r="S89" s="436"/>
      <c r="T89" s="436"/>
      <c r="U89" s="436"/>
      <c r="V89" s="436"/>
      <c r="W89" s="436"/>
      <c r="X89" s="421">
        <f t="shared" si="116"/>
        <v>0</v>
      </c>
      <c r="Y89" s="436"/>
      <c r="Z89" s="436"/>
      <c r="AA89" s="512">
        <f t="shared" si="118"/>
        <v>0</v>
      </c>
      <c r="AB89" s="378">
        <f t="shared" si="117"/>
        <v>0</v>
      </c>
    </row>
    <row r="90" spans="2:28" ht="15.5" x14ac:dyDescent="0.35">
      <c r="B90" s="86">
        <v>8.6999999999999993</v>
      </c>
      <c r="C90" s="83">
        <f>'Draft Workplan'!C85</f>
        <v>0</v>
      </c>
      <c r="D90" s="83">
        <f>'Draft Workplan'!D85</f>
        <v>0</v>
      </c>
      <c r="E90" s="392"/>
      <c r="F90" s="84">
        <f t="shared" si="119"/>
        <v>0</v>
      </c>
      <c r="G90" s="84">
        <f t="shared" si="120"/>
        <v>0</v>
      </c>
      <c r="H90" s="392"/>
      <c r="I90" s="84">
        <f t="shared" si="121"/>
        <v>0</v>
      </c>
      <c r="J90" s="84">
        <f t="shared" si="122"/>
        <v>0</v>
      </c>
      <c r="K90" s="392"/>
      <c r="L90" s="84">
        <f t="shared" si="123"/>
        <v>0</v>
      </c>
      <c r="M90" s="84">
        <f t="shared" si="124"/>
        <v>0</v>
      </c>
      <c r="N90" s="396"/>
      <c r="O90" s="84">
        <f t="shared" si="125"/>
        <v>0</v>
      </c>
      <c r="P90" s="84">
        <f t="shared" si="126"/>
        <v>0</v>
      </c>
      <c r="Q90" s="84">
        <f t="shared" si="98"/>
        <v>0</v>
      </c>
      <c r="R90" s="436"/>
      <c r="S90" s="436"/>
      <c r="T90" s="436"/>
      <c r="U90" s="436"/>
      <c r="V90" s="436"/>
      <c r="W90" s="436"/>
      <c r="X90" s="421">
        <f t="shared" si="116"/>
        <v>0</v>
      </c>
      <c r="Y90" s="436"/>
      <c r="Z90" s="436"/>
      <c r="AA90" s="512">
        <f t="shared" si="118"/>
        <v>0</v>
      </c>
      <c r="AB90" s="378">
        <f t="shared" si="117"/>
        <v>0</v>
      </c>
    </row>
    <row r="91" spans="2:28" ht="15.5" x14ac:dyDescent="0.35">
      <c r="B91" s="86">
        <v>8.8000000000000007</v>
      </c>
      <c r="C91" s="83">
        <f>'Draft Workplan'!C86</f>
        <v>0</v>
      </c>
      <c r="D91" s="83">
        <f>'Draft Workplan'!D86</f>
        <v>0</v>
      </c>
      <c r="E91" s="392"/>
      <c r="F91" s="84">
        <f t="shared" si="119"/>
        <v>0</v>
      </c>
      <c r="G91" s="84">
        <f t="shared" si="120"/>
        <v>0</v>
      </c>
      <c r="H91" s="392"/>
      <c r="I91" s="84">
        <f t="shared" si="121"/>
        <v>0</v>
      </c>
      <c r="J91" s="84">
        <f t="shared" si="122"/>
        <v>0</v>
      </c>
      <c r="K91" s="392"/>
      <c r="L91" s="84">
        <f t="shared" si="123"/>
        <v>0</v>
      </c>
      <c r="M91" s="84">
        <f t="shared" si="124"/>
        <v>0</v>
      </c>
      <c r="N91" s="396"/>
      <c r="O91" s="84">
        <f t="shared" si="125"/>
        <v>0</v>
      </c>
      <c r="P91" s="84">
        <f t="shared" si="126"/>
        <v>0</v>
      </c>
      <c r="Q91" s="84">
        <f t="shared" si="98"/>
        <v>0</v>
      </c>
      <c r="R91" s="436"/>
      <c r="S91" s="436"/>
      <c r="T91" s="436"/>
      <c r="U91" s="436"/>
      <c r="V91" s="436"/>
      <c r="W91" s="436"/>
      <c r="X91" s="421">
        <f t="shared" si="116"/>
        <v>0</v>
      </c>
      <c r="Y91" s="436"/>
      <c r="Z91" s="436"/>
      <c r="AA91" s="512">
        <f t="shared" si="118"/>
        <v>0</v>
      </c>
      <c r="AB91" s="378">
        <f t="shared" si="117"/>
        <v>0</v>
      </c>
    </row>
    <row r="92" spans="2:28" ht="16" thickBot="1" x14ac:dyDescent="0.4">
      <c r="B92" s="86">
        <v>8.9</v>
      </c>
      <c r="C92" s="83">
        <f>'Draft Workplan'!C87</f>
        <v>0</v>
      </c>
      <c r="D92" s="83">
        <f>'Draft Workplan'!D87</f>
        <v>0</v>
      </c>
      <c r="E92" s="392"/>
      <c r="F92" s="84">
        <f t="shared" si="119"/>
        <v>0</v>
      </c>
      <c r="G92" s="84">
        <f t="shared" si="120"/>
        <v>0</v>
      </c>
      <c r="H92" s="392"/>
      <c r="I92" s="84">
        <f t="shared" si="121"/>
        <v>0</v>
      </c>
      <c r="J92" s="84">
        <f t="shared" si="122"/>
        <v>0</v>
      </c>
      <c r="K92" s="392"/>
      <c r="L92" s="84">
        <f t="shared" si="123"/>
        <v>0</v>
      </c>
      <c r="M92" s="84">
        <f t="shared" si="124"/>
        <v>0</v>
      </c>
      <c r="N92" s="396"/>
      <c r="O92" s="84">
        <f t="shared" si="125"/>
        <v>0</v>
      </c>
      <c r="P92" s="84">
        <f t="shared" si="126"/>
        <v>0</v>
      </c>
      <c r="Q92" s="84">
        <f t="shared" si="98"/>
        <v>0</v>
      </c>
      <c r="R92" s="436"/>
      <c r="S92" s="436"/>
      <c r="T92" s="436"/>
      <c r="U92" s="436"/>
      <c r="V92" s="436"/>
      <c r="W92" s="436"/>
      <c r="X92" s="421">
        <f t="shared" si="116"/>
        <v>0</v>
      </c>
      <c r="Y92" s="436"/>
      <c r="Z92" s="436"/>
      <c r="AA92" s="513">
        <f t="shared" si="118"/>
        <v>0</v>
      </c>
      <c r="AB92" s="429">
        <f t="shared" si="117"/>
        <v>0</v>
      </c>
    </row>
    <row r="93" spans="2:28" ht="16" thickBot="1" x14ac:dyDescent="0.4">
      <c r="B93" s="379">
        <v>9</v>
      </c>
      <c r="C93" s="380" t="str">
        <f>'Draft Workplan'!C88</f>
        <v xml:space="preserve">Component #9: </v>
      </c>
      <c r="D93" s="381">
        <f>'Draft Workplan'!D88</f>
        <v>0</v>
      </c>
      <c r="E93" s="413">
        <f>SUM(E94:E102)</f>
        <v>0</v>
      </c>
      <c r="F93" s="401">
        <f t="shared" ref="F93:G93" si="127">SUM(F94:F102)</f>
        <v>0</v>
      </c>
      <c r="G93" s="401">
        <f t="shared" si="127"/>
        <v>0</v>
      </c>
      <c r="H93" s="413">
        <f t="shared" ref="H93:AB93" si="128">SUM(H94:H102)</f>
        <v>0</v>
      </c>
      <c r="I93" s="402">
        <f t="shared" si="128"/>
        <v>0</v>
      </c>
      <c r="J93" s="402">
        <f t="shared" si="128"/>
        <v>0</v>
      </c>
      <c r="K93" s="413">
        <f t="shared" si="128"/>
        <v>0</v>
      </c>
      <c r="L93" s="400">
        <f t="shared" ref="L93" si="129">K93*20</f>
        <v>0</v>
      </c>
      <c r="M93" s="402">
        <f t="shared" ref="M93" si="130">SUM(M94:M102)</f>
        <v>0</v>
      </c>
      <c r="N93" s="411"/>
      <c r="O93" s="402">
        <f t="shared" ref="O93:P93" si="131">SUM(O94:O102)</f>
        <v>0</v>
      </c>
      <c r="P93" s="402">
        <f t="shared" si="131"/>
        <v>0</v>
      </c>
      <c r="Q93" s="382">
        <f t="shared" si="128"/>
        <v>0</v>
      </c>
      <c r="R93" s="424">
        <f t="shared" si="128"/>
        <v>0</v>
      </c>
      <c r="S93" s="424"/>
      <c r="T93" s="424">
        <f t="shared" si="128"/>
        <v>0</v>
      </c>
      <c r="U93" s="424"/>
      <c r="V93" s="424"/>
      <c r="W93" s="424">
        <f t="shared" si="128"/>
        <v>0</v>
      </c>
      <c r="X93" s="425">
        <f t="shared" si="128"/>
        <v>0</v>
      </c>
      <c r="Y93" s="424">
        <f t="shared" si="128"/>
        <v>0</v>
      </c>
      <c r="Z93" s="431">
        <f t="shared" si="128"/>
        <v>0</v>
      </c>
      <c r="AA93" s="515">
        <f>SUM(AA94:AA102)</f>
        <v>0</v>
      </c>
      <c r="AB93" s="432">
        <f t="shared" si="128"/>
        <v>0</v>
      </c>
    </row>
    <row r="94" spans="2:28" ht="15.5" x14ac:dyDescent="0.35">
      <c r="B94" s="86">
        <v>9.1</v>
      </c>
      <c r="C94" s="83">
        <f>'Draft Workplan'!C89</f>
        <v>0</v>
      </c>
      <c r="D94" s="83">
        <f>'Draft Workplan'!D89</f>
        <v>0</v>
      </c>
      <c r="E94" s="392"/>
      <c r="F94" s="84">
        <f t="shared" ref="F94:F95" si="132">ROUND((E94*$G$4),0)</f>
        <v>0</v>
      </c>
      <c r="G94" s="84">
        <f t="shared" ref="G94:G95" si="133">ROUND((F94*$I$4),0)</f>
        <v>0</v>
      </c>
      <c r="H94" s="392"/>
      <c r="I94" s="84">
        <f t="shared" ref="I94:I95" si="134">ROUND((H94*$G$5),0)</f>
        <v>0</v>
      </c>
      <c r="J94" s="84">
        <f t="shared" ref="J94:J95" si="135">ROUND((I94*$I$5),0)</f>
        <v>0</v>
      </c>
      <c r="K94" s="392"/>
      <c r="L94" s="84">
        <f t="shared" ref="L94:L95" si="136">ROUND((K94*$G$6),0)</f>
        <v>0</v>
      </c>
      <c r="M94" s="84">
        <f t="shared" ref="M94:M95" si="137">ROUND((L94*$I$6),0)</f>
        <v>0</v>
      </c>
      <c r="N94" s="396"/>
      <c r="O94" s="84">
        <f t="shared" ref="O94:O95" si="138">ROUND((N94*$G$7),0)</f>
        <v>0</v>
      </c>
      <c r="P94" s="84">
        <f t="shared" ref="P94:P95" si="139">ROUND((O94*$I$7),0)</f>
        <v>0</v>
      </c>
      <c r="Q94" s="84">
        <f t="shared" si="98"/>
        <v>0</v>
      </c>
      <c r="R94" s="436"/>
      <c r="S94" s="436"/>
      <c r="T94" s="436"/>
      <c r="U94" s="436"/>
      <c r="V94" s="436"/>
      <c r="W94" s="436"/>
      <c r="X94" s="421">
        <f t="shared" ref="X94:X102" si="140">SUM(Q94:W94)*H$4</f>
        <v>0</v>
      </c>
      <c r="Y94" s="436"/>
      <c r="Z94" s="436"/>
      <c r="AA94" s="511">
        <f>SUM(E94,H94,K94,N94)/2080</f>
        <v>0</v>
      </c>
      <c r="AB94" s="407">
        <f t="shared" ref="AB94:AB102" si="141">SUM(Q94:Z94)</f>
        <v>0</v>
      </c>
    </row>
    <row r="95" spans="2:28" ht="15.5" x14ac:dyDescent="0.35">
      <c r="B95" s="86">
        <v>9.1999999999999993</v>
      </c>
      <c r="C95" s="83">
        <f>'Draft Workplan'!C90</f>
        <v>0</v>
      </c>
      <c r="D95" s="83">
        <f>'Draft Workplan'!D90</f>
        <v>0</v>
      </c>
      <c r="E95" s="392"/>
      <c r="F95" s="84">
        <f t="shared" si="132"/>
        <v>0</v>
      </c>
      <c r="G95" s="84">
        <f t="shared" si="133"/>
        <v>0</v>
      </c>
      <c r="H95" s="392"/>
      <c r="I95" s="84">
        <f t="shared" si="134"/>
        <v>0</v>
      </c>
      <c r="J95" s="84">
        <f t="shared" si="135"/>
        <v>0</v>
      </c>
      <c r="K95" s="392"/>
      <c r="L95" s="84">
        <f t="shared" si="136"/>
        <v>0</v>
      </c>
      <c r="M95" s="84">
        <f t="shared" si="137"/>
        <v>0</v>
      </c>
      <c r="N95" s="396"/>
      <c r="O95" s="84">
        <f t="shared" si="138"/>
        <v>0</v>
      </c>
      <c r="P95" s="84">
        <f t="shared" si="139"/>
        <v>0</v>
      </c>
      <c r="Q95" s="84">
        <f t="shared" si="98"/>
        <v>0</v>
      </c>
      <c r="R95" s="436"/>
      <c r="S95" s="436"/>
      <c r="T95" s="436"/>
      <c r="U95" s="436"/>
      <c r="V95" s="436"/>
      <c r="W95" s="436"/>
      <c r="X95" s="421">
        <f t="shared" si="140"/>
        <v>0</v>
      </c>
      <c r="Y95" s="436"/>
      <c r="Z95" s="436"/>
      <c r="AA95" s="512">
        <f t="shared" ref="AA95:AA102" si="142">SUM(E95,H95,K95,N95)/2080</f>
        <v>0</v>
      </c>
      <c r="AB95" s="378">
        <f t="shared" si="141"/>
        <v>0</v>
      </c>
    </row>
    <row r="96" spans="2:28" ht="15.5" x14ac:dyDescent="0.35">
      <c r="B96" s="86">
        <v>9.3000000000000007</v>
      </c>
      <c r="C96" s="83">
        <f>'Draft Workplan'!C91</f>
        <v>0</v>
      </c>
      <c r="D96" s="83">
        <f>'Draft Workplan'!D91</f>
        <v>0</v>
      </c>
      <c r="E96" s="392"/>
      <c r="F96" s="84">
        <f t="shared" si="119"/>
        <v>0</v>
      </c>
      <c r="G96" s="84">
        <f t="shared" si="120"/>
        <v>0</v>
      </c>
      <c r="H96" s="392"/>
      <c r="I96" s="84">
        <f t="shared" si="121"/>
        <v>0</v>
      </c>
      <c r="J96" s="84">
        <f t="shared" si="122"/>
        <v>0</v>
      </c>
      <c r="K96" s="392"/>
      <c r="L96" s="84">
        <f t="shared" si="123"/>
        <v>0</v>
      </c>
      <c r="M96" s="84">
        <f t="shared" si="124"/>
        <v>0</v>
      </c>
      <c r="N96" s="396"/>
      <c r="O96" s="84">
        <f t="shared" si="125"/>
        <v>0</v>
      </c>
      <c r="P96" s="84">
        <f t="shared" si="126"/>
        <v>0</v>
      </c>
      <c r="Q96" s="84">
        <f t="shared" si="98"/>
        <v>0</v>
      </c>
      <c r="R96" s="436"/>
      <c r="S96" s="436"/>
      <c r="T96" s="436"/>
      <c r="U96" s="436"/>
      <c r="V96" s="436"/>
      <c r="W96" s="436"/>
      <c r="X96" s="421">
        <f t="shared" si="140"/>
        <v>0</v>
      </c>
      <c r="Y96" s="436"/>
      <c r="Z96" s="436"/>
      <c r="AA96" s="512">
        <f t="shared" si="142"/>
        <v>0</v>
      </c>
      <c r="AB96" s="378">
        <f t="shared" si="141"/>
        <v>0</v>
      </c>
    </row>
    <row r="97" spans="1:28" ht="15.5" x14ac:dyDescent="0.35">
      <c r="B97" s="86">
        <v>9.4</v>
      </c>
      <c r="C97" s="83">
        <f>'Draft Workplan'!C92</f>
        <v>0</v>
      </c>
      <c r="D97" s="83">
        <f>'Draft Workplan'!D92</f>
        <v>0</v>
      </c>
      <c r="E97" s="392"/>
      <c r="F97" s="84">
        <f t="shared" si="119"/>
        <v>0</v>
      </c>
      <c r="G97" s="84">
        <f t="shared" si="120"/>
        <v>0</v>
      </c>
      <c r="H97" s="392"/>
      <c r="I97" s="84">
        <f t="shared" si="121"/>
        <v>0</v>
      </c>
      <c r="J97" s="84">
        <f t="shared" si="122"/>
        <v>0</v>
      </c>
      <c r="K97" s="392"/>
      <c r="L97" s="84">
        <f t="shared" si="123"/>
        <v>0</v>
      </c>
      <c r="M97" s="84">
        <f t="shared" si="124"/>
        <v>0</v>
      </c>
      <c r="N97" s="396"/>
      <c r="O97" s="84">
        <f t="shared" si="125"/>
        <v>0</v>
      </c>
      <c r="P97" s="84">
        <f t="shared" si="126"/>
        <v>0</v>
      </c>
      <c r="Q97" s="84">
        <f t="shared" si="98"/>
        <v>0</v>
      </c>
      <c r="R97" s="436"/>
      <c r="S97" s="436"/>
      <c r="T97" s="436"/>
      <c r="U97" s="436"/>
      <c r="V97" s="436"/>
      <c r="W97" s="436"/>
      <c r="X97" s="421">
        <f t="shared" si="140"/>
        <v>0</v>
      </c>
      <c r="Y97" s="436"/>
      <c r="Z97" s="436"/>
      <c r="AA97" s="512">
        <f t="shared" si="142"/>
        <v>0</v>
      </c>
      <c r="AB97" s="378">
        <f t="shared" si="141"/>
        <v>0</v>
      </c>
    </row>
    <row r="98" spans="1:28" ht="15.5" x14ac:dyDescent="0.35">
      <c r="B98" s="86">
        <v>9.5</v>
      </c>
      <c r="C98" s="83">
        <f>'Draft Workplan'!C93</f>
        <v>0</v>
      </c>
      <c r="D98" s="83">
        <f>'Draft Workplan'!D93</f>
        <v>0</v>
      </c>
      <c r="E98" s="392"/>
      <c r="F98" s="84">
        <f t="shared" si="119"/>
        <v>0</v>
      </c>
      <c r="G98" s="84">
        <f t="shared" si="120"/>
        <v>0</v>
      </c>
      <c r="H98" s="392"/>
      <c r="I98" s="84">
        <f t="shared" si="121"/>
        <v>0</v>
      </c>
      <c r="J98" s="84">
        <f t="shared" si="122"/>
        <v>0</v>
      </c>
      <c r="K98" s="392"/>
      <c r="L98" s="84">
        <f t="shared" si="123"/>
        <v>0</v>
      </c>
      <c r="M98" s="84">
        <f t="shared" si="124"/>
        <v>0</v>
      </c>
      <c r="N98" s="396"/>
      <c r="O98" s="84">
        <f t="shared" si="125"/>
        <v>0</v>
      </c>
      <c r="P98" s="84">
        <f t="shared" si="126"/>
        <v>0</v>
      </c>
      <c r="Q98" s="84">
        <f t="shared" si="98"/>
        <v>0</v>
      </c>
      <c r="R98" s="436"/>
      <c r="S98" s="436"/>
      <c r="T98" s="436"/>
      <c r="U98" s="436"/>
      <c r="V98" s="436"/>
      <c r="W98" s="436"/>
      <c r="X98" s="421">
        <f t="shared" si="140"/>
        <v>0</v>
      </c>
      <c r="Y98" s="436"/>
      <c r="Z98" s="436"/>
      <c r="AA98" s="512">
        <f t="shared" si="142"/>
        <v>0</v>
      </c>
      <c r="AB98" s="378">
        <f t="shared" si="141"/>
        <v>0</v>
      </c>
    </row>
    <row r="99" spans="1:28" ht="15.5" x14ac:dyDescent="0.35">
      <c r="B99" s="86">
        <v>9.6</v>
      </c>
      <c r="C99" s="83">
        <f>'Draft Workplan'!C94</f>
        <v>0</v>
      </c>
      <c r="D99" s="83">
        <f>'Draft Workplan'!D94</f>
        <v>0</v>
      </c>
      <c r="E99" s="392"/>
      <c r="F99" s="84">
        <f t="shared" si="119"/>
        <v>0</v>
      </c>
      <c r="G99" s="84">
        <f t="shared" si="120"/>
        <v>0</v>
      </c>
      <c r="H99" s="392"/>
      <c r="I99" s="84">
        <f t="shared" si="121"/>
        <v>0</v>
      </c>
      <c r="J99" s="84">
        <f t="shared" si="122"/>
        <v>0</v>
      </c>
      <c r="K99" s="392"/>
      <c r="L99" s="84">
        <f t="shared" si="123"/>
        <v>0</v>
      </c>
      <c r="M99" s="84">
        <f t="shared" si="124"/>
        <v>0</v>
      </c>
      <c r="N99" s="396"/>
      <c r="O99" s="84">
        <f t="shared" si="125"/>
        <v>0</v>
      </c>
      <c r="P99" s="84">
        <f t="shared" si="126"/>
        <v>0</v>
      </c>
      <c r="Q99" s="84">
        <f t="shared" si="98"/>
        <v>0</v>
      </c>
      <c r="R99" s="436"/>
      <c r="S99" s="436"/>
      <c r="T99" s="436"/>
      <c r="U99" s="436"/>
      <c r="V99" s="436"/>
      <c r="W99" s="436"/>
      <c r="X99" s="421">
        <f t="shared" si="140"/>
        <v>0</v>
      </c>
      <c r="Y99" s="436"/>
      <c r="Z99" s="436"/>
      <c r="AA99" s="512">
        <f t="shared" si="142"/>
        <v>0</v>
      </c>
      <c r="AB99" s="378">
        <f t="shared" si="141"/>
        <v>0</v>
      </c>
    </row>
    <row r="100" spans="1:28" ht="15.5" x14ac:dyDescent="0.35">
      <c r="B100" s="86">
        <v>9.6999999999999993</v>
      </c>
      <c r="C100" s="83">
        <f>'Draft Workplan'!C95</f>
        <v>0</v>
      </c>
      <c r="D100" s="83">
        <f>'Draft Workplan'!D95</f>
        <v>0</v>
      </c>
      <c r="E100" s="392"/>
      <c r="F100" s="84">
        <f t="shared" si="119"/>
        <v>0</v>
      </c>
      <c r="G100" s="84">
        <f t="shared" si="120"/>
        <v>0</v>
      </c>
      <c r="H100" s="392"/>
      <c r="I100" s="84">
        <f t="shared" si="121"/>
        <v>0</v>
      </c>
      <c r="J100" s="84">
        <f t="shared" si="122"/>
        <v>0</v>
      </c>
      <c r="K100" s="392"/>
      <c r="L100" s="84">
        <f t="shared" si="123"/>
        <v>0</v>
      </c>
      <c r="M100" s="84">
        <f t="shared" si="124"/>
        <v>0</v>
      </c>
      <c r="N100" s="396"/>
      <c r="O100" s="84">
        <f t="shared" si="125"/>
        <v>0</v>
      </c>
      <c r="P100" s="84">
        <f t="shared" si="126"/>
        <v>0</v>
      </c>
      <c r="Q100" s="84">
        <f t="shared" si="98"/>
        <v>0</v>
      </c>
      <c r="R100" s="436"/>
      <c r="S100" s="436"/>
      <c r="T100" s="436"/>
      <c r="U100" s="436"/>
      <c r="V100" s="436"/>
      <c r="W100" s="436"/>
      <c r="X100" s="421">
        <f t="shared" si="140"/>
        <v>0</v>
      </c>
      <c r="Y100" s="436"/>
      <c r="Z100" s="436"/>
      <c r="AA100" s="512">
        <f t="shared" si="142"/>
        <v>0</v>
      </c>
      <c r="AB100" s="378">
        <f t="shared" si="141"/>
        <v>0</v>
      </c>
    </row>
    <row r="101" spans="1:28" ht="15.5" x14ac:dyDescent="0.35">
      <c r="B101" s="86">
        <v>9.8000000000000007</v>
      </c>
      <c r="C101" s="83">
        <f>'Draft Workplan'!C96</f>
        <v>0</v>
      </c>
      <c r="D101" s="83">
        <f>'Draft Workplan'!D96</f>
        <v>0</v>
      </c>
      <c r="E101" s="392"/>
      <c r="F101" s="84">
        <f t="shared" si="119"/>
        <v>0</v>
      </c>
      <c r="G101" s="84">
        <f t="shared" si="120"/>
        <v>0</v>
      </c>
      <c r="H101" s="392"/>
      <c r="I101" s="84">
        <f t="shared" si="121"/>
        <v>0</v>
      </c>
      <c r="J101" s="84">
        <f t="shared" si="122"/>
        <v>0</v>
      </c>
      <c r="K101" s="392"/>
      <c r="L101" s="84">
        <f t="shared" si="123"/>
        <v>0</v>
      </c>
      <c r="M101" s="84">
        <f t="shared" si="124"/>
        <v>0</v>
      </c>
      <c r="N101" s="396"/>
      <c r="O101" s="84">
        <f t="shared" si="125"/>
        <v>0</v>
      </c>
      <c r="P101" s="84">
        <f t="shared" si="126"/>
        <v>0</v>
      </c>
      <c r="Q101" s="84">
        <f t="shared" si="98"/>
        <v>0</v>
      </c>
      <c r="R101" s="436"/>
      <c r="S101" s="436"/>
      <c r="T101" s="436"/>
      <c r="U101" s="436"/>
      <c r="V101" s="436"/>
      <c r="W101" s="436"/>
      <c r="X101" s="421">
        <f t="shared" si="140"/>
        <v>0</v>
      </c>
      <c r="Y101" s="436"/>
      <c r="Z101" s="436"/>
      <c r="AA101" s="512">
        <f t="shared" si="142"/>
        <v>0</v>
      </c>
      <c r="AB101" s="378">
        <f t="shared" si="141"/>
        <v>0</v>
      </c>
    </row>
    <row r="102" spans="1:28" ht="16" thickBot="1" x14ac:dyDescent="0.4">
      <c r="B102" s="86">
        <v>9.9</v>
      </c>
      <c r="C102" s="83">
        <f>'Draft Workplan'!C97</f>
        <v>0</v>
      </c>
      <c r="D102" s="83">
        <f>'Draft Workplan'!D97</f>
        <v>0</v>
      </c>
      <c r="E102" s="392"/>
      <c r="F102" s="84">
        <f t="shared" si="119"/>
        <v>0</v>
      </c>
      <c r="G102" s="84">
        <f t="shared" si="120"/>
        <v>0</v>
      </c>
      <c r="H102" s="392"/>
      <c r="I102" s="84">
        <f t="shared" si="121"/>
        <v>0</v>
      </c>
      <c r="J102" s="84">
        <f t="shared" si="122"/>
        <v>0</v>
      </c>
      <c r="K102" s="392"/>
      <c r="L102" s="84">
        <f t="shared" si="123"/>
        <v>0</v>
      </c>
      <c r="M102" s="84">
        <f t="shared" si="124"/>
        <v>0</v>
      </c>
      <c r="N102" s="396"/>
      <c r="O102" s="84">
        <f t="shared" si="125"/>
        <v>0</v>
      </c>
      <c r="P102" s="84">
        <f t="shared" si="126"/>
        <v>0</v>
      </c>
      <c r="Q102" s="84">
        <f t="shared" si="98"/>
        <v>0</v>
      </c>
      <c r="R102" s="436"/>
      <c r="S102" s="436"/>
      <c r="T102" s="436"/>
      <c r="U102" s="436"/>
      <c r="V102" s="436"/>
      <c r="W102" s="436"/>
      <c r="X102" s="421">
        <f t="shared" si="140"/>
        <v>0</v>
      </c>
      <c r="Y102" s="436"/>
      <c r="Z102" s="436"/>
      <c r="AA102" s="513">
        <f t="shared" si="142"/>
        <v>0</v>
      </c>
      <c r="AB102" s="429">
        <f t="shared" si="141"/>
        <v>0</v>
      </c>
    </row>
    <row r="103" spans="1:28" ht="21.75" customHeight="1" thickBot="1" x14ac:dyDescent="0.35">
      <c r="B103" s="652" t="s">
        <v>119</v>
      </c>
      <c r="C103" s="653"/>
      <c r="D103" s="87"/>
      <c r="E103" s="465">
        <f>SUM(E13:E102)-SUM(E93,E83,E73,E63,E53,E43,E33,E23,E13)</f>
        <v>0</v>
      </c>
      <c r="F103" s="385">
        <f>SUM(F13:F102)-SUM(F93,F83,F73,F63,F53,F43,F33,F23,F13)</f>
        <v>0</v>
      </c>
      <c r="G103" s="385">
        <f>SUM(G13:G102)-SUM(G93,G83,G73,G63,G53,G43,G33,G23,G13)</f>
        <v>0</v>
      </c>
      <c r="H103" s="467">
        <f t="shared" ref="H103:P103" si="143">SUM(H13:H102)-SUM(H93,H83,H73,H63,H53,H43,H33,H23,H13)</f>
        <v>0</v>
      </c>
      <c r="I103" s="385">
        <f t="shared" si="143"/>
        <v>0</v>
      </c>
      <c r="J103" s="385">
        <f t="shared" si="143"/>
        <v>0</v>
      </c>
      <c r="K103" s="467">
        <f>SUM(K13:K102)-SUM(K93,K83,K73,K63,K53,K43,K33,K23,K13)</f>
        <v>0</v>
      </c>
      <c r="L103" s="385">
        <f>SUM(L13:L102)-SUM(L93,L83,L73,L63,L53,L43,L33,L23,L13)</f>
        <v>0</v>
      </c>
      <c r="M103" s="385">
        <f t="shared" si="143"/>
        <v>0</v>
      </c>
      <c r="N103" s="467">
        <f t="shared" si="143"/>
        <v>0</v>
      </c>
      <c r="O103" s="385">
        <f t="shared" si="143"/>
        <v>0</v>
      </c>
      <c r="P103" s="385">
        <f t="shared" si="143"/>
        <v>0</v>
      </c>
      <c r="Q103" s="385">
        <f>SUM(Q13:Q102)-SUM(Q93,Q83,Q73,Q63,Q53,Q43,Q33,Q23,Q13)</f>
        <v>0</v>
      </c>
      <c r="R103" s="426">
        <f t="shared" ref="R103:Z103" si="144">SUM(R13:R102)-SUM(R93,R83,R73,R63,R53,R43,R33,R23,R13)</f>
        <v>0</v>
      </c>
      <c r="S103" s="426">
        <f t="shared" si="144"/>
        <v>0</v>
      </c>
      <c r="T103" s="426">
        <f t="shared" si="144"/>
        <v>0</v>
      </c>
      <c r="U103" s="426">
        <f t="shared" si="144"/>
        <v>0</v>
      </c>
      <c r="V103" s="426"/>
      <c r="W103" s="426">
        <f t="shared" si="144"/>
        <v>0</v>
      </c>
      <c r="X103" s="426">
        <f t="shared" si="144"/>
        <v>0</v>
      </c>
      <c r="Y103" s="426">
        <f t="shared" si="144"/>
        <v>0</v>
      </c>
      <c r="Z103" s="433">
        <f t="shared" si="144"/>
        <v>0</v>
      </c>
      <c r="AA103" s="516">
        <f>SUM(AA13:AA102)-SUM(AA93,AA83,AA73,AA63,AA53,AA43,AA33,AA23,AA13)</f>
        <v>0</v>
      </c>
      <c r="AB103" s="434">
        <f>SUM(AB13:AB102)-SUM(AB93,AB83,AB73,AB63,AB53,AB43,AB33,AB23,AB13)</f>
        <v>0</v>
      </c>
    </row>
    <row r="104" spans="1:28" s="461" customFormat="1" ht="21" customHeight="1" x14ac:dyDescent="0.3">
      <c r="A104" s="457"/>
      <c r="B104" s="651" t="s">
        <v>120</v>
      </c>
      <c r="C104" s="651"/>
      <c r="D104" s="458"/>
      <c r="E104" s="466">
        <f>E103/2080</f>
        <v>0</v>
      </c>
      <c r="F104" s="459"/>
      <c r="G104" s="459"/>
      <c r="H104" s="466">
        <f>H103/2080</f>
        <v>0</v>
      </c>
      <c r="I104" s="459"/>
      <c r="J104" s="459"/>
      <c r="K104" s="466">
        <f>K103/2080</f>
        <v>0</v>
      </c>
      <c r="L104" s="459"/>
      <c r="M104" s="459"/>
      <c r="N104" s="466">
        <f>N103/2080</f>
        <v>0</v>
      </c>
      <c r="O104" s="459"/>
      <c r="P104" s="459"/>
      <c r="Q104" s="459"/>
      <c r="R104" s="460"/>
      <c r="S104" s="460"/>
      <c r="T104" s="460"/>
      <c r="U104" s="460"/>
      <c r="V104" s="460"/>
      <c r="W104" s="460"/>
      <c r="X104" s="460"/>
      <c r="Y104" s="460"/>
      <c r="Z104" s="460"/>
      <c r="AA104" s="517">
        <f>SUM(E104:N104)</f>
        <v>0</v>
      </c>
      <c r="AB104" s="459"/>
    </row>
    <row r="105" spans="1:28" s="457" customFormat="1" ht="6" customHeight="1" x14ac:dyDescent="0.3">
      <c r="B105" s="468"/>
      <c r="C105" s="468"/>
      <c r="D105" s="462"/>
      <c r="E105" s="463"/>
      <c r="H105" s="463"/>
      <c r="K105" s="463"/>
      <c r="N105" s="463"/>
      <c r="R105" s="464"/>
      <c r="S105" s="464"/>
      <c r="T105" s="464"/>
      <c r="U105" s="464"/>
      <c r="V105" s="464"/>
      <c r="W105" s="464"/>
      <c r="X105" s="464"/>
      <c r="Y105" s="464"/>
      <c r="Z105" s="464"/>
      <c r="AA105" s="518"/>
    </row>
    <row r="106" spans="1:28" ht="21.75" customHeight="1" x14ac:dyDescent="0.3">
      <c r="B106" s="649" t="s">
        <v>121</v>
      </c>
      <c r="C106" s="650"/>
      <c r="D106" s="454"/>
      <c r="E106" s="520">
        <f>'Draft Budget Detail'!E8</f>
        <v>0</v>
      </c>
      <c r="F106" s="455">
        <f>'Draft Budget Detail'!C8</f>
        <v>0</v>
      </c>
      <c r="G106" s="455"/>
      <c r="H106" s="520">
        <f>'Draft Budget Detail'!E9</f>
        <v>0</v>
      </c>
      <c r="I106" s="455">
        <f>'Draft Budget Detail'!C9</f>
        <v>0</v>
      </c>
      <c r="J106" s="455"/>
      <c r="K106" s="520">
        <f>'Draft Budget Detail'!E10</f>
        <v>0</v>
      </c>
      <c r="L106" s="455">
        <f>'Draft Budget Detail'!C10</f>
        <v>0</v>
      </c>
      <c r="M106" s="455"/>
      <c r="N106" s="520">
        <f>'Draft Budget Detail'!E11</f>
        <v>0</v>
      </c>
      <c r="O106" s="455">
        <f>'Draft Budget Detail'!C11</f>
        <v>0</v>
      </c>
      <c r="P106" s="455"/>
      <c r="Q106" s="455">
        <f>'Draft Budget Detail'!F12</f>
        <v>0</v>
      </c>
      <c r="R106" s="456">
        <f>'Draft Budget Detail'!F31</f>
        <v>0</v>
      </c>
      <c r="S106" s="456">
        <f>'Draft Budget Detail'!F35</f>
        <v>0</v>
      </c>
      <c r="T106" s="456">
        <f>'Draft Budget Detail'!F41</f>
        <v>0</v>
      </c>
      <c r="U106" s="456"/>
      <c r="V106" s="456"/>
      <c r="W106" s="456"/>
      <c r="X106" s="456">
        <f>'Draft Budget Detail'!F56</f>
        <v>0</v>
      </c>
      <c r="Y106" s="456"/>
      <c r="Z106" s="456"/>
      <c r="AA106" s="519">
        <f>'Draft Budget Detail'!E12</f>
        <v>0</v>
      </c>
      <c r="AB106" s="455">
        <f>'Draft Budget Detail'!F57</f>
        <v>0</v>
      </c>
    </row>
    <row r="107" spans="1:28" x14ac:dyDescent="0.3">
      <c r="I107" s="166"/>
      <c r="L107" s="166"/>
      <c r="AB107" s="166"/>
    </row>
    <row r="108" spans="1:28" x14ac:dyDescent="0.3">
      <c r="I108" s="166"/>
      <c r="L108" s="166"/>
      <c r="AB108" s="166"/>
    </row>
    <row r="109" spans="1:28" x14ac:dyDescent="0.3">
      <c r="I109" s="166"/>
      <c r="L109" s="166"/>
      <c r="AB109" s="166"/>
    </row>
    <row r="110" spans="1:28" x14ac:dyDescent="0.3">
      <c r="I110" s="166"/>
      <c r="L110" s="166"/>
      <c r="AB110" s="166"/>
    </row>
    <row r="111" spans="1:28" x14ac:dyDescent="0.3">
      <c r="I111" s="166"/>
      <c r="L111" s="166"/>
      <c r="AB111" s="166"/>
    </row>
    <row r="112" spans="1:28" x14ac:dyDescent="0.3">
      <c r="I112" s="166"/>
      <c r="L112" s="166"/>
      <c r="AB112" s="166"/>
    </row>
    <row r="113" spans="9:28" x14ac:dyDescent="0.3">
      <c r="I113" s="166"/>
      <c r="L113" s="166"/>
      <c r="AB113" s="166"/>
    </row>
    <row r="114" spans="9:28" x14ac:dyDescent="0.3">
      <c r="I114" s="166"/>
      <c r="L114" s="166"/>
      <c r="AB114" s="166"/>
    </row>
    <row r="115" spans="9:28" x14ac:dyDescent="0.3">
      <c r="I115" s="166"/>
      <c r="L115" s="166"/>
      <c r="AB115" s="166"/>
    </row>
    <row r="116" spans="9:28" x14ac:dyDescent="0.3">
      <c r="I116" s="166"/>
      <c r="L116" s="166"/>
      <c r="AB116" s="166"/>
    </row>
    <row r="117" spans="9:28" x14ac:dyDescent="0.3">
      <c r="I117" s="166"/>
      <c r="L117" s="166"/>
      <c r="AB117" s="166"/>
    </row>
    <row r="118" spans="9:28" x14ac:dyDescent="0.3">
      <c r="I118" s="166"/>
      <c r="L118" s="166"/>
      <c r="AB118" s="166"/>
    </row>
    <row r="119" spans="9:28" x14ac:dyDescent="0.3">
      <c r="I119" s="166"/>
      <c r="L119" s="166"/>
      <c r="AB119" s="166"/>
    </row>
    <row r="120" spans="9:28" x14ac:dyDescent="0.3">
      <c r="I120" s="166"/>
      <c r="L120" s="166"/>
      <c r="AB120" s="166"/>
    </row>
    <row r="121" spans="9:28" x14ac:dyDescent="0.3">
      <c r="I121" s="166"/>
      <c r="L121" s="166"/>
      <c r="AB121" s="166"/>
    </row>
    <row r="122" spans="9:28" x14ac:dyDescent="0.3">
      <c r="I122" s="166"/>
      <c r="L122" s="166"/>
      <c r="AB122" s="166"/>
    </row>
    <row r="123" spans="9:28" x14ac:dyDescent="0.3">
      <c r="I123" s="166"/>
      <c r="L123" s="166"/>
      <c r="AB123" s="166"/>
    </row>
    <row r="124" spans="9:28" x14ac:dyDescent="0.3">
      <c r="I124" s="166"/>
      <c r="L124" s="166"/>
      <c r="AB124" s="166"/>
    </row>
    <row r="125" spans="9:28" x14ac:dyDescent="0.3">
      <c r="I125" s="166"/>
      <c r="L125" s="166"/>
      <c r="AB125" s="166"/>
    </row>
    <row r="126" spans="9:28" x14ac:dyDescent="0.3">
      <c r="I126" s="166"/>
      <c r="L126" s="166"/>
      <c r="AB126" s="166"/>
    </row>
    <row r="127" spans="9:28" x14ac:dyDescent="0.3">
      <c r="I127" s="166"/>
      <c r="L127" s="166"/>
      <c r="AB127" s="166"/>
    </row>
    <row r="128" spans="9:28" x14ac:dyDescent="0.3">
      <c r="I128" s="166"/>
      <c r="L128" s="166"/>
      <c r="AB128" s="166"/>
    </row>
    <row r="129" spans="9:28" x14ac:dyDescent="0.3">
      <c r="I129" s="166"/>
      <c r="L129" s="166"/>
      <c r="AB129" s="166"/>
    </row>
    <row r="130" spans="9:28" x14ac:dyDescent="0.3">
      <c r="I130" s="166"/>
      <c r="L130" s="166"/>
      <c r="AB130" s="166"/>
    </row>
    <row r="131" spans="9:28" x14ac:dyDescent="0.3">
      <c r="I131" s="166"/>
      <c r="L131" s="166"/>
      <c r="AB131" s="166"/>
    </row>
    <row r="132" spans="9:28" x14ac:dyDescent="0.3">
      <c r="I132" s="166"/>
      <c r="L132" s="166"/>
      <c r="AB132" s="166"/>
    </row>
    <row r="133" spans="9:28" x14ac:dyDescent="0.3">
      <c r="I133" s="166"/>
      <c r="L133" s="166"/>
      <c r="AB133" s="166"/>
    </row>
    <row r="134" spans="9:28" x14ac:dyDescent="0.3">
      <c r="I134" s="166"/>
      <c r="L134" s="166"/>
      <c r="AB134" s="166"/>
    </row>
    <row r="135" spans="9:28" x14ac:dyDescent="0.3">
      <c r="I135" s="166"/>
      <c r="L135" s="166"/>
      <c r="AB135" s="166"/>
    </row>
    <row r="136" spans="9:28" x14ac:dyDescent="0.3">
      <c r="I136" s="166"/>
      <c r="L136" s="166"/>
      <c r="AB136" s="166"/>
    </row>
    <row r="137" spans="9:28" x14ac:dyDescent="0.3">
      <c r="I137" s="166"/>
      <c r="L137" s="166"/>
      <c r="AB137" s="166"/>
    </row>
    <row r="138" spans="9:28" x14ac:dyDescent="0.3">
      <c r="I138" s="166"/>
      <c r="L138" s="166"/>
      <c r="AB138" s="166"/>
    </row>
    <row r="139" spans="9:28" x14ac:dyDescent="0.3">
      <c r="I139" s="166"/>
      <c r="L139" s="166"/>
      <c r="AB139" s="166"/>
    </row>
    <row r="140" spans="9:28" x14ac:dyDescent="0.3">
      <c r="I140" s="166"/>
      <c r="L140" s="166"/>
      <c r="AB140" s="166"/>
    </row>
    <row r="141" spans="9:28" x14ac:dyDescent="0.3">
      <c r="I141" s="166"/>
      <c r="L141" s="166"/>
      <c r="AB141" s="166"/>
    </row>
    <row r="142" spans="9:28" x14ac:dyDescent="0.3">
      <c r="I142" s="166"/>
      <c r="L142" s="166"/>
      <c r="AB142" s="166"/>
    </row>
    <row r="143" spans="9:28" x14ac:dyDescent="0.3">
      <c r="I143" s="166"/>
      <c r="L143" s="166"/>
      <c r="AB143" s="166"/>
    </row>
    <row r="144" spans="9:28" x14ac:dyDescent="0.3">
      <c r="I144" s="166"/>
      <c r="L144" s="166"/>
      <c r="AB144" s="166"/>
    </row>
    <row r="145" spans="9:28" x14ac:dyDescent="0.3">
      <c r="I145" s="166"/>
      <c r="L145" s="166"/>
      <c r="AB145" s="166"/>
    </row>
    <row r="146" spans="9:28" x14ac:dyDescent="0.3">
      <c r="I146" s="166"/>
      <c r="L146" s="166"/>
      <c r="AB146" s="166"/>
    </row>
    <row r="147" spans="9:28" x14ac:dyDescent="0.3">
      <c r="I147" s="166"/>
      <c r="L147" s="166"/>
      <c r="AB147" s="166"/>
    </row>
    <row r="148" spans="9:28" x14ac:dyDescent="0.3">
      <c r="I148" s="166"/>
      <c r="L148" s="166"/>
      <c r="AB148" s="166"/>
    </row>
    <row r="149" spans="9:28" x14ac:dyDescent="0.3">
      <c r="I149" s="166"/>
      <c r="L149" s="166"/>
      <c r="AB149" s="166"/>
    </row>
    <row r="150" spans="9:28" x14ac:dyDescent="0.3">
      <c r="I150" s="166"/>
      <c r="L150" s="166"/>
      <c r="AB150" s="166"/>
    </row>
    <row r="151" spans="9:28" x14ac:dyDescent="0.3">
      <c r="I151" s="166"/>
      <c r="L151" s="166"/>
      <c r="AB151" s="166"/>
    </row>
    <row r="152" spans="9:28" x14ac:dyDescent="0.3">
      <c r="I152" s="166"/>
      <c r="L152" s="166"/>
      <c r="AB152" s="166"/>
    </row>
    <row r="153" spans="9:28" x14ac:dyDescent="0.3">
      <c r="I153" s="166"/>
      <c r="L153" s="166"/>
      <c r="AB153" s="166"/>
    </row>
    <row r="154" spans="9:28" x14ac:dyDescent="0.3">
      <c r="I154" s="166"/>
      <c r="L154" s="166"/>
      <c r="AB154" s="166"/>
    </row>
    <row r="155" spans="9:28" x14ac:dyDescent="0.3">
      <c r="I155" s="166"/>
      <c r="L155" s="166"/>
      <c r="AB155" s="166"/>
    </row>
    <row r="156" spans="9:28" x14ac:dyDescent="0.3">
      <c r="I156" s="166"/>
      <c r="L156" s="166"/>
      <c r="AB156" s="166"/>
    </row>
    <row r="157" spans="9:28" x14ac:dyDescent="0.3">
      <c r="I157" s="166"/>
      <c r="L157" s="166"/>
      <c r="AB157" s="166"/>
    </row>
    <row r="158" spans="9:28" x14ac:dyDescent="0.3">
      <c r="I158" s="166"/>
      <c r="L158" s="166"/>
      <c r="AB158" s="166"/>
    </row>
    <row r="159" spans="9:28" x14ac:dyDescent="0.3">
      <c r="I159" s="166"/>
      <c r="L159" s="166"/>
      <c r="AB159" s="166"/>
    </row>
    <row r="160" spans="9:28" x14ac:dyDescent="0.3">
      <c r="I160" s="166"/>
      <c r="L160" s="166"/>
      <c r="AB160" s="166"/>
    </row>
    <row r="161" spans="9:28" x14ac:dyDescent="0.3">
      <c r="I161" s="166"/>
      <c r="L161" s="166"/>
      <c r="AB161" s="166"/>
    </row>
    <row r="162" spans="9:28" x14ac:dyDescent="0.3">
      <c r="I162" s="166"/>
      <c r="L162" s="166"/>
      <c r="AB162" s="166"/>
    </row>
    <row r="163" spans="9:28" x14ac:dyDescent="0.3">
      <c r="I163" s="166"/>
      <c r="L163" s="166"/>
      <c r="AB163" s="166"/>
    </row>
    <row r="164" spans="9:28" x14ac:dyDescent="0.3">
      <c r="I164" s="166"/>
      <c r="L164" s="166"/>
      <c r="AB164" s="166"/>
    </row>
    <row r="165" spans="9:28" x14ac:dyDescent="0.3">
      <c r="I165" s="166"/>
      <c r="L165" s="166"/>
      <c r="AB165" s="166"/>
    </row>
    <row r="166" spans="9:28" x14ac:dyDescent="0.3">
      <c r="I166" s="166"/>
      <c r="L166" s="166"/>
      <c r="AB166" s="166"/>
    </row>
    <row r="167" spans="9:28" x14ac:dyDescent="0.3">
      <c r="I167" s="166"/>
      <c r="L167" s="166"/>
      <c r="AB167" s="166"/>
    </row>
    <row r="168" spans="9:28" x14ac:dyDescent="0.3">
      <c r="I168" s="166"/>
      <c r="L168" s="166"/>
      <c r="AB168" s="166"/>
    </row>
    <row r="169" spans="9:28" x14ac:dyDescent="0.3">
      <c r="I169" s="166"/>
      <c r="L169" s="166"/>
      <c r="AB169" s="166"/>
    </row>
    <row r="170" spans="9:28" x14ac:dyDescent="0.3">
      <c r="I170" s="166"/>
      <c r="L170" s="166"/>
      <c r="AB170" s="166"/>
    </row>
    <row r="171" spans="9:28" x14ac:dyDescent="0.3">
      <c r="I171" s="166"/>
      <c r="L171" s="166"/>
      <c r="AB171" s="166"/>
    </row>
    <row r="172" spans="9:28" x14ac:dyDescent="0.3">
      <c r="I172" s="166"/>
      <c r="L172" s="166"/>
      <c r="AB172" s="166"/>
    </row>
    <row r="173" spans="9:28" x14ac:dyDescent="0.3">
      <c r="I173" s="166"/>
      <c r="L173" s="166"/>
      <c r="AB173" s="166"/>
    </row>
    <row r="174" spans="9:28" x14ac:dyDescent="0.3">
      <c r="I174" s="166"/>
      <c r="L174" s="166"/>
      <c r="AB174" s="166"/>
    </row>
    <row r="175" spans="9:28" x14ac:dyDescent="0.3">
      <c r="I175" s="166"/>
      <c r="L175" s="166"/>
      <c r="AB175" s="166"/>
    </row>
    <row r="176" spans="9:28" x14ac:dyDescent="0.3">
      <c r="I176" s="166"/>
      <c r="L176" s="166"/>
      <c r="AB176" s="166"/>
    </row>
    <row r="177" spans="9:28" x14ac:dyDescent="0.3">
      <c r="I177" s="166"/>
      <c r="L177" s="166"/>
      <c r="AB177" s="166"/>
    </row>
    <row r="178" spans="9:28" x14ac:dyDescent="0.3">
      <c r="I178" s="166"/>
      <c r="L178" s="166"/>
      <c r="AB178" s="166"/>
    </row>
    <row r="179" spans="9:28" x14ac:dyDescent="0.3">
      <c r="I179" s="166"/>
      <c r="L179" s="166"/>
      <c r="AB179" s="166"/>
    </row>
    <row r="180" spans="9:28" x14ac:dyDescent="0.3">
      <c r="I180" s="166"/>
      <c r="L180" s="166"/>
      <c r="AB180" s="166"/>
    </row>
    <row r="181" spans="9:28" x14ac:dyDescent="0.3">
      <c r="I181" s="166"/>
      <c r="L181" s="166"/>
      <c r="AB181" s="166"/>
    </row>
    <row r="182" spans="9:28" x14ac:dyDescent="0.3">
      <c r="I182" s="166"/>
      <c r="L182" s="166"/>
      <c r="AB182" s="166"/>
    </row>
    <row r="183" spans="9:28" x14ac:dyDescent="0.3">
      <c r="I183" s="166"/>
      <c r="L183" s="166"/>
      <c r="AB183" s="166"/>
    </row>
    <row r="184" spans="9:28" x14ac:dyDescent="0.3">
      <c r="I184" s="166"/>
      <c r="L184" s="166"/>
      <c r="AB184" s="166"/>
    </row>
    <row r="185" spans="9:28" x14ac:dyDescent="0.3">
      <c r="I185" s="166"/>
      <c r="L185" s="166"/>
      <c r="AB185" s="166"/>
    </row>
    <row r="186" spans="9:28" x14ac:dyDescent="0.3">
      <c r="I186" s="166"/>
      <c r="L186" s="166"/>
      <c r="AB186" s="166"/>
    </row>
    <row r="187" spans="9:28" x14ac:dyDescent="0.3">
      <c r="I187" s="166"/>
      <c r="L187" s="166"/>
      <c r="AB187" s="166"/>
    </row>
    <row r="188" spans="9:28" x14ac:dyDescent="0.3">
      <c r="I188" s="166"/>
      <c r="L188" s="166"/>
      <c r="AB188" s="166"/>
    </row>
    <row r="189" spans="9:28" x14ac:dyDescent="0.3">
      <c r="I189" s="166"/>
      <c r="L189" s="166"/>
      <c r="AB189" s="166"/>
    </row>
    <row r="190" spans="9:28" x14ac:dyDescent="0.3">
      <c r="I190" s="166"/>
      <c r="L190" s="166"/>
      <c r="AB190" s="166"/>
    </row>
    <row r="191" spans="9:28" x14ac:dyDescent="0.3">
      <c r="I191" s="166"/>
      <c r="L191" s="166"/>
      <c r="AB191" s="166"/>
    </row>
    <row r="192" spans="9:28" x14ac:dyDescent="0.3">
      <c r="I192" s="166"/>
      <c r="L192" s="166"/>
      <c r="AB192" s="166"/>
    </row>
    <row r="193" spans="9:28" x14ac:dyDescent="0.3">
      <c r="I193" s="166"/>
      <c r="L193" s="166"/>
      <c r="AB193" s="166"/>
    </row>
    <row r="194" spans="9:28" x14ac:dyDescent="0.3">
      <c r="I194" s="166"/>
      <c r="L194" s="166"/>
      <c r="AB194" s="166"/>
    </row>
    <row r="195" spans="9:28" x14ac:dyDescent="0.3">
      <c r="I195" s="166"/>
      <c r="L195" s="166"/>
      <c r="AB195" s="166"/>
    </row>
    <row r="196" spans="9:28" x14ac:dyDescent="0.3">
      <c r="I196" s="166"/>
      <c r="L196" s="166"/>
      <c r="AB196" s="166"/>
    </row>
    <row r="197" spans="9:28" x14ac:dyDescent="0.3">
      <c r="I197" s="166"/>
      <c r="L197" s="166"/>
      <c r="AB197" s="166"/>
    </row>
    <row r="198" spans="9:28" x14ac:dyDescent="0.3">
      <c r="I198" s="166"/>
      <c r="L198" s="166"/>
      <c r="AB198" s="166"/>
    </row>
    <row r="199" spans="9:28" x14ac:dyDescent="0.3">
      <c r="I199" s="166"/>
      <c r="L199" s="166"/>
      <c r="AB199" s="166"/>
    </row>
    <row r="200" spans="9:28" x14ac:dyDescent="0.3">
      <c r="I200" s="166"/>
      <c r="L200" s="166"/>
      <c r="AB200" s="166"/>
    </row>
    <row r="201" spans="9:28" x14ac:dyDescent="0.3">
      <c r="I201" s="166"/>
      <c r="L201" s="166"/>
      <c r="AB201" s="166"/>
    </row>
    <row r="202" spans="9:28" x14ac:dyDescent="0.3">
      <c r="I202" s="166"/>
      <c r="L202" s="166"/>
      <c r="AB202" s="166"/>
    </row>
    <row r="203" spans="9:28" x14ac:dyDescent="0.3">
      <c r="I203" s="166"/>
      <c r="L203" s="166"/>
      <c r="AB203" s="166"/>
    </row>
    <row r="204" spans="9:28" x14ac:dyDescent="0.3">
      <c r="I204" s="166"/>
      <c r="L204" s="166"/>
      <c r="AB204" s="166"/>
    </row>
    <row r="205" spans="9:28" x14ac:dyDescent="0.3">
      <c r="I205" s="166"/>
      <c r="L205" s="166"/>
      <c r="AB205" s="166"/>
    </row>
    <row r="206" spans="9:28" x14ac:dyDescent="0.3">
      <c r="I206" s="166"/>
      <c r="L206" s="166"/>
      <c r="AB206" s="166"/>
    </row>
    <row r="207" spans="9:28" x14ac:dyDescent="0.3">
      <c r="I207" s="166"/>
      <c r="L207" s="166"/>
      <c r="AB207" s="166"/>
    </row>
    <row r="208" spans="9:28" x14ac:dyDescent="0.3">
      <c r="I208" s="166"/>
      <c r="L208" s="166"/>
      <c r="AB208" s="166"/>
    </row>
    <row r="209" spans="9:28" x14ac:dyDescent="0.3">
      <c r="I209" s="166"/>
      <c r="L209" s="166"/>
      <c r="AB209" s="166"/>
    </row>
    <row r="210" spans="9:28" x14ac:dyDescent="0.3">
      <c r="I210" s="166"/>
      <c r="L210" s="166"/>
      <c r="AB210" s="166"/>
    </row>
    <row r="211" spans="9:28" x14ac:dyDescent="0.3">
      <c r="I211" s="166"/>
      <c r="L211" s="166"/>
      <c r="AB211" s="166"/>
    </row>
    <row r="212" spans="9:28" x14ac:dyDescent="0.3">
      <c r="I212" s="166"/>
      <c r="L212" s="166"/>
      <c r="AB212" s="166"/>
    </row>
    <row r="213" spans="9:28" x14ac:dyDescent="0.3">
      <c r="I213" s="166"/>
      <c r="L213" s="166"/>
      <c r="AB213" s="166"/>
    </row>
    <row r="214" spans="9:28" x14ac:dyDescent="0.3">
      <c r="I214" s="166"/>
      <c r="L214" s="166"/>
      <c r="AB214" s="166"/>
    </row>
    <row r="215" spans="9:28" x14ac:dyDescent="0.3">
      <c r="I215" s="166"/>
      <c r="L215" s="166"/>
      <c r="AB215" s="166"/>
    </row>
    <row r="216" spans="9:28" x14ac:dyDescent="0.3">
      <c r="I216" s="166"/>
      <c r="L216" s="166"/>
      <c r="AB216" s="166"/>
    </row>
    <row r="217" spans="9:28" x14ac:dyDescent="0.3">
      <c r="I217" s="166"/>
      <c r="L217" s="166"/>
      <c r="AB217" s="166"/>
    </row>
    <row r="218" spans="9:28" x14ac:dyDescent="0.3">
      <c r="I218" s="166"/>
      <c r="L218" s="166"/>
      <c r="AB218" s="166"/>
    </row>
    <row r="219" spans="9:28" x14ac:dyDescent="0.3">
      <c r="I219" s="166"/>
      <c r="L219" s="166"/>
      <c r="AB219" s="166"/>
    </row>
    <row r="220" spans="9:28" x14ac:dyDescent="0.3">
      <c r="I220" s="166"/>
      <c r="L220" s="166"/>
      <c r="AB220" s="166"/>
    </row>
    <row r="221" spans="9:28" x14ac:dyDescent="0.3">
      <c r="I221" s="166"/>
      <c r="L221" s="166"/>
      <c r="AB221" s="166"/>
    </row>
    <row r="222" spans="9:28" x14ac:dyDescent="0.3">
      <c r="I222" s="166"/>
      <c r="L222" s="166"/>
      <c r="AB222" s="166"/>
    </row>
    <row r="223" spans="9:28" x14ac:dyDescent="0.3">
      <c r="I223" s="166"/>
      <c r="L223" s="166"/>
      <c r="AB223" s="166"/>
    </row>
    <row r="224" spans="9:28" x14ac:dyDescent="0.3">
      <c r="I224" s="166"/>
      <c r="L224" s="166"/>
      <c r="AB224" s="166"/>
    </row>
    <row r="225" spans="9:28" x14ac:dyDescent="0.3">
      <c r="I225" s="166"/>
      <c r="L225" s="166"/>
      <c r="AB225" s="166"/>
    </row>
    <row r="226" spans="9:28" x14ac:dyDescent="0.3">
      <c r="I226" s="166"/>
      <c r="L226" s="166"/>
      <c r="AB226" s="166"/>
    </row>
    <row r="227" spans="9:28" x14ac:dyDescent="0.3">
      <c r="I227" s="166"/>
      <c r="L227" s="166"/>
      <c r="AB227" s="166"/>
    </row>
    <row r="228" spans="9:28" x14ac:dyDescent="0.3">
      <c r="I228" s="166"/>
      <c r="L228" s="166"/>
      <c r="AB228" s="166"/>
    </row>
    <row r="229" spans="9:28" x14ac:dyDescent="0.3">
      <c r="I229" s="166"/>
      <c r="L229" s="166"/>
      <c r="AB229" s="166"/>
    </row>
    <row r="230" spans="9:28" x14ac:dyDescent="0.3">
      <c r="I230" s="166"/>
      <c r="L230" s="166"/>
      <c r="AB230" s="166"/>
    </row>
    <row r="231" spans="9:28" x14ac:dyDescent="0.3">
      <c r="I231" s="166"/>
      <c r="L231" s="166"/>
      <c r="AB231" s="166"/>
    </row>
    <row r="232" spans="9:28" x14ac:dyDescent="0.3">
      <c r="I232" s="166"/>
      <c r="L232" s="166"/>
      <c r="AB232" s="166"/>
    </row>
    <row r="233" spans="9:28" x14ac:dyDescent="0.3">
      <c r="I233" s="166"/>
      <c r="L233" s="166"/>
      <c r="AB233" s="166"/>
    </row>
    <row r="234" spans="9:28" x14ac:dyDescent="0.3">
      <c r="I234" s="166"/>
      <c r="L234" s="166"/>
      <c r="AB234" s="166"/>
    </row>
    <row r="235" spans="9:28" x14ac:dyDescent="0.3">
      <c r="I235" s="166"/>
      <c r="L235" s="166"/>
      <c r="AB235" s="166"/>
    </row>
    <row r="236" spans="9:28" x14ac:dyDescent="0.3">
      <c r="I236" s="166"/>
      <c r="L236" s="166"/>
      <c r="AB236" s="166"/>
    </row>
    <row r="237" spans="9:28" x14ac:dyDescent="0.3">
      <c r="I237" s="166"/>
      <c r="L237" s="166"/>
      <c r="AB237" s="166"/>
    </row>
    <row r="238" spans="9:28" x14ac:dyDescent="0.3">
      <c r="I238" s="166"/>
      <c r="L238" s="166"/>
      <c r="AB238" s="166"/>
    </row>
    <row r="239" spans="9:28" x14ac:dyDescent="0.3">
      <c r="I239" s="166"/>
      <c r="L239" s="166"/>
      <c r="AB239" s="166"/>
    </row>
    <row r="240" spans="9:28" x14ac:dyDescent="0.3">
      <c r="I240" s="166"/>
      <c r="L240" s="166"/>
      <c r="AB240" s="166"/>
    </row>
    <row r="241" spans="9:28" x14ac:dyDescent="0.3">
      <c r="I241" s="166"/>
      <c r="L241" s="166"/>
      <c r="AB241" s="166"/>
    </row>
    <row r="242" spans="9:28" x14ac:dyDescent="0.3">
      <c r="I242" s="166"/>
      <c r="L242" s="166"/>
      <c r="AB242" s="166"/>
    </row>
    <row r="243" spans="9:28" x14ac:dyDescent="0.3">
      <c r="I243" s="166"/>
      <c r="L243" s="166"/>
      <c r="AB243" s="166"/>
    </row>
    <row r="244" spans="9:28" x14ac:dyDescent="0.3">
      <c r="I244" s="166"/>
      <c r="L244" s="166"/>
      <c r="AB244" s="166"/>
    </row>
    <row r="245" spans="9:28" x14ac:dyDescent="0.3">
      <c r="I245" s="166"/>
      <c r="L245" s="166"/>
      <c r="AB245" s="166"/>
    </row>
    <row r="246" spans="9:28" x14ac:dyDescent="0.3">
      <c r="I246" s="166"/>
      <c r="L246" s="166"/>
      <c r="AB246" s="166"/>
    </row>
    <row r="247" spans="9:28" x14ac:dyDescent="0.3">
      <c r="I247" s="166"/>
      <c r="L247" s="166"/>
      <c r="AB247" s="166"/>
    </row>
    <row r="248" spans="9:28" x14ac:dyDescent="0.3">
      <c r="I248" s="166"/>
      <c r="L248" s="166"/>
      <c r="AB248" s="166"/>
    </row>
    <row r="249" spans="9:28" x14ac:dyDescent="0.3">
      <c r="I249" s="166"/>
      <c r="L249" s="166"/>
      <c r="AB249" s="166"/>
    </row>
    <row r="250" spans="9:28" x14ac:dyDescent="0.3">
      <c r="I250" s="166"/>
      <c r="L250" s="166"/>
      <c r="AB250" s="166"/>
    </row>
    <row r="251" spans="9:28" x14ac:dyDescent="0.3">
      <c r="I251" s="166"/>
      <c r="L251" s="166"/>
      <c r="AB251" s="166"/>
    </row>
    <row r="252" spans="9:28" x14ac:dyDescent="0.3">
      <c r="I252" s="166"/>
      <c r="L252" s="166"/>
      <c r="AB252" s="166"/>
    </row>
    <row r="253" spans="9:28" x14ac:dyDescent="0.3">
      <c r="I253" s="166"/>
      <c r="L253" s="166"/>
      <c r="AB253" s="166"/>
    </row>
    <row r="254" spans="9:28" x14ac:dyDescent="0.3">
      <c r="I254" s="166"/>
      <c r="L254" s="166"/>
      <c r="AB254" s="166"/>
    </row>
    <row r="255" spans="9:28" x14ac:dyDescent="0.3">
      <c r="I255" s="166"/>
      <c r="L255" s="166"/>
      <c r="AB255" s="166"/>
    </row>
    <row r="256" spans="9:28" x14ac:dyDescent="0.3">
      <c r="I256" s="166"/>
      <c r="L256" s="166"/>
      <c r="AB256" s="166"/>
    </row>
    <row r="257" spans="9:28" x14ac:dyDescent="0.3">
      <c r="I257" s="166"/>
      <c r="L257" s="166"/>
      <c r="AB257" s="166"/>
    </row>
    <row r="258" spans="9:28" x14ac:dyDescent="0.3">
      <c r="I258" s="166"/>
      <c r="L258" s="166"/>
      <c r="AB258" s="166"/>
    </row>
    <row r="259" spans="9:28" x14ac:dyDescent="0.3">
      <c r="I259" s="166"/>
      <c r="L259" s="166"/>
      <c r="AB259" s="166"/>
    </row>
    <row r="260" spans="9:28" x14ac:dyDescent="0.3">
      <c r="I260" s="166"/>
      <c r="L260" s="166"/>
      <c r="AB260" s="166"/>
    </row>
    <row r="261" spans="9:28" x14ac:dyDescent="0.3">
      <c r="I261" s="166"/>
      <c r="L261" s="166"/>
      <c r="AB261" s="166"/>
    </row>
    <row r="262" spans="9:28" x14ac:dyDescent="0.3">
      <c r="I262" s="166"/>
      <c r="L262" s="166"/>
      <c r="AB262" s="166"/>
    </row>
    <row r="263" spans="9:28" x14ac:dyDescent="0.3">
      <c r="I263" s="166"/>
      <c r="L263" s="166"/>
      <c r="AB263" s="166"/>
    </row>
    <row r="264" spans="9:28" x14ac:dyDescent="0.3">
      <c r="I264" s="166"/>
      <c r="L264" s="166"/>
      <c r="AB264" s="166"/>
    </row>
    <row r="265" spans="9:28" x14ac:dyDescent="0.3">
      <c r="I265" s="166"/>
      <c r="L265" s="166"/>
      <c r="AB265" s="166"/>
    </row>
    <row r="266" spans="9:28" x14ac:dyDescent="0.3">
      <c r="I266" s="166"/>
      <c r="L266" s="166"/>
      <c r="AB266" s="166"/>
    </row>
    <row r="267" spans="9:28" x14ac:dyDescent="0.3">
      <c r="I267" s="166"/>
      <c r="L267" s="166"/>
      <c r="AB267" s="166"/>
    </row>
    <row r="268" spans="9:28" x14ac:dyDescent="0.3">
      <c r="I268" s="166"/>
      <c r="L268" s="166"/>
      <c r="AB268" s="166"/>
    </row>
    <row r="269" spans="9:28" x14ac:dyDescent="0.3">
      <c r="I269" s="166"/>
      <c r="L269" s="166"/>
      <c r="AB269" s="166"/>
    </row>
    <row r="270" spans="9:28" x14ac:dyDescent="0.3">
      <c r="I270" s="166"/>
      <c r="L270" s="166"/>
      <c r="AB270" s="166"/>
    </row>
    <row r="271" spans="9:28" x14ac:dyDescent="0.3">
      <c r="I271" s="166"/>
      <c r="L271" s="166"/>
      <c r="AB271" s="166"/>
    </row>
    <row r="272" spans="9:28" x14ac:dyDescent="0.3">
      <c r="I272" s="166"/>
      <c r="L272" s="166"/>
      <c r="AB272" s="166"/>
    </row>
    <row r="273" spans="9:28" x14ac:dyDescent="0.3">
      <c r="I273" s="166"/>
      <c r="L273" s="166"/>
      <c r="AB273" s="166"/>
    </row>
    <row r="274" spans="9:28" x14ac:dyDescent="0.3">
      <c r="I274" s="166"/>
      <c r="L274" s="166"/>
      <c r="AB274" s="166"/>
    </row>
    <row r="275" spans="9:28" x14ac:dyDescent="0.3">
      <c r="I275" s="166"/>
      <c r="L275" s="166"/>
      <c r="AB275" s="166"/>
    </row>
    <row r="276" spans="9:28" x14ac:dyDescent="0.3">
      <c r="I276" s="166"/>
      <c r="L276" s="166"/>
      <c r="AB276" s="166"/>
    </row>
    <row r="277" spans="9:28" x14ac:dyDescent="0.3">
      <c r="I277" s="166"/>
      <c r="L277" s="166"/>
      <c r="AB277" s="166"/>
    </row>
    <row r="278" spans="9:28" x14ac:dyDescent="0.3">
      <c r="I278" s="166"/>
      <c r="L278" s="166"/>
      <c r="AB278" s="166"/>
    </row>
    <row r="279" spans="9:28" x14ac:dyDescent="0.3">
      <c r="I279" s="166"/>
      <c r="L279" s="166"/>
      <c r="AB279" s="166"/>
    </row>
    <row r="280" spans="9:28" x14ac:dyDescent="0.3">
      <c r="I280" s="166"/>
      <c r="L280" s="166"/>
      <c r="AB280" s="166"/>
    </row>
    <row r="281" spans="9:28" x14ac:dyDescent="0.3">
      <c r="I281" s="166"/>
      <c r="L281" s="166"/>
      <c r="AB281" s="166"/>
    </row>
    <row r="282" spans="9:28" x14ac:dyDescent="0.3">
      <c r="I282" s="166"/>
      <c r="L282" s="166"/>
      <c r="AB282" s="166"/>
    </row>
    <row r="283" spans="9:28" x14ac:dyDescent="0.3">
      <c r="I283" s="166"/>
      <c r="L283" s="166"/>
      <c r="AB283" s="166"/>
    </row>
    <row r="284" spans="9:28" x14ac:dyDescent="0.3">
      <c r="I284" s="166"/>
      <c r="L284" s="166"/>
      <c r="AB284" s="166"/>
    </row>
    <row r="285" spans="9:28" x14ac:dyDescent="0.3">
      <c r="I285" s="166"/>
      <c r="L285" s="166"/>
      <c r="AB285" s="166"/>
    </row>
    <row r="286" spans="9:28" x14ac:dyDescent="0.3">
      <c r="I286" s="166"/>
      <c r="L286" s="166"/>
      <c r="AB286" s="166"/>
    </row>
    <row r="287" spans="9:28" x14ac:dyDescent="0.3">
      <c r="I287" s="166"/>
      <c r="L287" s="166"/>
      <c r="AB287" s="166"/>
    </row>
    <row r="288" spans="9:28" x14ac:dyDescent="0.3">
      <c r="I288" s="166"/>
      <c r="L288" s="166"/>
      <c r="AB288" s="166"/>
    </row>
    <row r="289" spans="9:28" x14ac:dyDescent="0.3">
      <c r="I289" s="166"/>
      <c r="L289" s="166"/>
      <c r="AB289" s="166"/>
    </row>
    <row r="290" spans="9:28" x14ac:dyDescent="0.3">
      <c r="I290" s="166"/>
      <c r="L290" s="166"/>
      <c r="AB290" s="166"/>
    </row>
    <row r="291" spans="9:28" x14ac:dyDescent="0.3">
      <c r="I291" s="166"/>
      <c r="L291" s="166"/>
      <c r="AB291" s="166"/>
    </row>
    <row r="292" spans="9:28" x14ac:dyDescent="0.3">
      <c r="I292" s="166"/>
      <c r="L292" s="166"/>
      <c r="AB292" s="166"/>
    </row>
    <row r="293" spans="9:28" x14ac:dyDescent="0.3">
      <c r="I293" s="166"/>
      <c r="L293" s="166"/>
      <c r="AB293" s="166"/>
    </row>
    <row r="294" spans="9:28" x14ac:dyDescent="0.3">
      <c r="I294" s="166"/>
      <c r="L294" s="166"/>
      <c r="AB294" s="166"/>
    </row>
    <row r="295" spans="9:28" x14ac:dyDescent="0.3">
      <c r="I295" s="166"/>
      <c r="L295" s="166"/>
      <c r="AB295" s="166"/>
    </row>
    <row r="296" spans="9:28" x14ac:dyDescent="0.3">
      <c r="I296" s="166"/>
      <c r="L296" s="166"/>
      <c r="AB296" s="166"/>
    </row>
    <row r="297" spans="9:28" x14ac:dyDescent="0.3">
      <c r="I297" s="166"/>
      <c r="L297" s="166"/>
      <c r="AB297" s="166"/>
    </row>
    <row r="298" spans="9:28" x14ac:dyDescent="0.3">
      <c r="I298" s="166"/>
      <c r="L298" s="166"/>
      <c r="AB298" s="166"/>
    </row>
    <row r="299" spans="9:28" x14ac:dyDescent="0.3">
      <c r="I299" s="166"/>
      <c r="L299" s="166"/>
      <c r="AB299" s="166"/>
    </row>
    <row r="300" spans="9:28" x14ac:dyDescent="0.3">
      <c r="I300" s="166"/>
      <c r="L300" s="166"/>
      <c r="AB300" s="166"/>
    </row>
    <row r="301" spans="9:28" x14ac:dyDescent="0.3">
      <c r="I301" s="166"/>
      <c r="L301" s="166"/>
      <c r="AB301" s="166"/>
    </row>
    <row r="302" spans="9:28" x14ac:dyDescent="0.3">
      <c r="I302" s="166"/>
      <c r="L302" s="166"/>
      <c r="AB302" s="166"/>
    </row>
    <row r="303" spans="9:28" x14ac:dyDescent="0.3">
      <c r="I303" s="166"/>
      <c r="L303" s="166"/>
      <c r="AB303" s="166"/>
    </row>
    <row r="304" spans="9:28" x14ac:dyDescent="0.3">
      <c r="I304" s="166"/>
      <c r="L304" s="166"/>
      <c r="AB304" s="166"/>
    </row>
    <row r="305" spans="9:28" x14ac:dyDescent="0.3">
      <c r="I305" s="166"/>
      <c r="L305" s="166"/>
      <c r="AB305" s="166"/>
    </row>
    <row r="306" spans="9:28" x14ac:dyDescent="0.3">
      <c r="I306" s="166"/>
      <c r="L306" s="166"/>
      <c r="AB306" s="166"/>
    </row>
    <row r="307" spans="9:28" x14ac:dyDescent="0.3">
      <c r="I307" s="166"/>
      <c r="L307" s="166"/>
      <c r="AB307" s="166"/>
    </row>
    <row r="308" spans="9:28" x14ac:dyDescent="0.3">
      <c r="I308" s="166"/>
      <c r="L308" s="166"/>
      <c r="AB308" s="166"/>
    </row>
    <row r="309" spans="9:28" x14ac:dyDescent="0.3">
      <c r="I309" s="166"/>
      <c r="L309" s="166"/>
      <c r="AB309" s="166"/>
    </row>
    <row r="310" spans="9:28" x14ac:dyDescent="0.3">
      <c r="I310" s="166"/>
      <c r="L310" s="166"/>
      <c r="AB310" s="166"/>
    </row>
    <row r="311" spans="9:28" x14ac:dyDescent="0.3">
      <c r="I311" s="166"/>
      <c r="L311" s="166"/>
      <c r="AB311" s="166"/>
    </row>
    <row r="312" spans="9:28" x14ac:dyDescent="0.3">
      <c r="I312" s="166"/>
      <c r="L312" s="166"/>
      <c r="AB312" s="166"/>
    </row>
    <row r="313" spans="9:28" x14ac:dyDescent="0.3">
      <c r="I313" s="166"/>
      <c r="L313" s="166"/>
      <c r="AB313" s="166"/>
    </row>
    <row r="314" spans="9:28" x14ac:dyDescent="0.3">
      <c r="I314" s="166"/>
      <c r="L314" s="166"/>
      <c r="AB314" s="166"/>
    </row>
    <row r="315" spans="9:28" x14ac:dyDescent="0.3">
      <c r="I315" s="166"/>
      <c r="L315" s="166"/>
      <c r="AB315" s="166"/>
    </row>
    <row r="316" spans="9:28" x14ac:dyDescent="0.3">
      <c r="I316" s="166"/>
      <c r="L316" s="166"/>
      <c r="AB316" s="166"/>
    </row>
    <row r="317" spans="9:28" x14ac:dyDescent="0.3">
      <c r="I317" s="166"/>
      <c r="L317" s="166"/>
      <c r="AB317" s="166"/>
    </row>
    <row r="318" spans="9:28" x14ac:dyDescent="0.3">
      <c r="I318" s="166"/>
      <c r="L318" s="166"/>
      <c r="AB318" s="166"/>
    </row>
    <row r="319" spans="9:28" x14ac:dyDescent="0.3">
      <c r="I319" s="166"/>
      <c r="L319" s="166"/>
      <c r="AB319" s="166"/>
    </row>
    <row r="320" spans="9:28" x14ac:dyDescent="0.3">
      <c r="I320" s="166"/>
      <c r="L320" s="166"/>
      <c r="AB320" s="166"/>
    </row>
    <row r="321" spans="9:28" x14ac:dyDescent="0.3">
      <c r="I321" s="166"/>
      <c r="L321" s="166"/>
      <c r="AB321" s="166"/>
    </row>
    <row r="322" spans="9:28" x14ac:dyDescent="0.3">
      <c r="I322" s="166"/>
      <c r="L322" s="166"/>
      <c r="AB322" s="166"/>
    </row>
    <row r="323" spans="9:28" x14ac:dyDescent="0.3">
      <c r="I323" s="166"/>
      <c r="L323" s="166"/>
      <c r="AB323" s="166"/>
    </row>
    <row r="324" spans="9:28" x14ac:dyDescent="0.3">
      <c r="I324" s="166"/>
      <c r="L324" s="166"/>
      <c r="AB324" s="166"/>
    </row>
    <row r="325" spans="9:28" x14ac:dyDescent="0.3">
      <c r="I325" s="166"/>
      <c r="L325" s="166"/>
      <c r="AB325" s="166"/>
    </row>
    <row r="326" spans="9:28" x14ac:dyDescent="0.3">
      <c r="I326" s="166"/>
      <c r="L326" s="166"/>
      <c r="AB326" s="166"/>
    </row>
    <row r="327" spans="9:28" x14ac:dyDescent="0.3">
      <c r="I327" s="166"/>
      <c r="L327" s="166"/>
      <c r="AB327" s="166"/>
    </row>
    <row r="328" spans="9:28" x14ac:dyDescent="0.3">
      <c r="I328" s="166"/>
      <c r="L328" s="166"/>
      <c r="AB328" s="166"/>
    </row>
    <row r="329" spans="9:28" x14ac:dyDescent="0.3">
      <c r="I329" s="166"/>
      <c r="L329" s="166"/>
      <c r="AB329" s="166"/>
    </row>
    <row r="330" spans="9:28" x14ac:dyDescent="0.3">
      <c r="I330" s="166"/>
      <c r="L330" s="166"/>
      <c r="AB330" s="166"/>
    </row>
    <row r="331" spans="9:28" x14ac:dyDescent="0.3">
      <c r="I331" s="166"/>
      <c r="L331" s="166"/>
      <c r="AB331" s="166"/>
    </row>
    <row r="332" spans="9:28" x14ac:dyDescent="0.3">
      <c r="I332" s="166"/>
      <c r="L332" s="166"/>
      <c r="AB332" s="166"/>
    </row>
    <row r="333" spans="9:28" x14ac:dyDescent="0.3">
      <c r="I333" s="166"/>
      <c r="L333" s="166"/>
      <c r="AB333" s="166"/>
    </row>
    <row r="334" spans="9:28" x14ac:dyDescent="0.3">
      <c r="I334" s="166"/>
      <c r="L334" s="166"/>
      <c r="AB334" s="166"/>
    </row>
    <row r="335" spans="9:28" x14ac:dyDescent="0.3">
      <c r="I335" s="166"/>
      <c r="L335" s="166"/>
      <c r="AB335" s="166"/>
    </row>
    <row r="336" spans="9:28" x14ac:dyDescent="0.3">
      <c r="I336" s="166"/>
      <c r="L336" s="166"/>
      <c r="AB336" s="166"/>
    </row>
    <row r="337" spans="9:28" x14ac:dyDescent="0.3">
      <c r="I337" s="166"/>
      <c r="L337" s="166"/>
      <c r="AB337" s="166"/>
    </row>
    <row r="338" spans="9:28" x14ac:dyDescent="0.3">
      <c r="I338" s="166"/>
      <c r="L338" s="166"/>
      <c r="AB338" s="166"/>
    </row>
    <row r="339" spans="9:28" x14ac:dyDescent="0.3">
      <c r="I339" s="166"/>
      <c r="L339" s="166"/>
      <c r="AB339" s="166"/>
    </row>
    <row r="340" spans="9:28" x14ac:dyDescent="0.3">
      <c r="I340" s="166"/>
      <c r="L340" s="166"/>
      <c r="AB340" s="166"/>
    </row>
    <row r="341" spans="9:28" x14ac:dyDescent="0.3">
      <c r="I341" s="166"/>
      <c r="L341" s="166"/>
      <c r="AB341" s="166"/>
    </row>
    <row r="342" spans="9:28" x14ac:dyDescent="0.3">
      <c r="I342" s="166"/>
      <c r="L342" s="166"/>
      <c r="AB342" s="166"/>
    </row>
    <row r="343" spans="9:28" x14ac:dyDescent="0.3">
      <c r="I343" s="166"/>
      <c r="L343" s="166"/>
      <c r="AB343" s="166"/>
    </row>
    <row r="344" spans="9:28" x14ac:dyDescent="0.3">
      <c r="I344" s="166"/>
      <c r="L344" s="166"/>
      <c r="AB344" s="166"/>
    </row>
    <row r="345" spans="9:28" x14ac:dyDescent="0.3">
      <c r="I345" s="166"/>
      <c r="L345" s="166"/>
      <c r="AB345" s="166"/>
    </row>
    <row r="346" spans="9:28" x14ac:dyDescent="0.3">
      <c r="I346" s="166"/>
      <c r="L346" s="166"/>
      <c r="AB346" s="166"/>
    </row>
    <row r="347" spans="9:28" x14ac:dyDescent="0.3">
      <c r="I347" s="166"/>
      <c r="L347" s="166"/>
      <c r="AB347" s="166"/>
    </row>
    <row r="348" spans="9:28" x14ac:dyDescent="0.3">
      <c r="I348" s="166"/>
      <c r="L348" s="166"/>
      <c r="AB348" s="166"/>
    </row>
    <row r="349" spans="9:28" x14ac:dyDescent="0.3">
      <c r="I349" s="166"/>
      <c r="L349" s="166"/>
      <c r="AB349" s="166"/>
    </row>
    <row r="350" spans="9:28" x14ac:dyDescent="0.3">
      <c r="I350" s="166"/>
      <c r="L350" s="166"/>
      <c r="AB350" s="166"/>
    </row>
    <row r="351" spans="9:28" x14ac:dyDescent="0.3">
      <c r="I351" s="166"/>
      <c r="L351" s="166"/>
      <c r="AB351" s="166"/>
    </row>
    <row r="352" spans="9:28" x14ac:dyDescent="0.3">
      <c r="I352" s="166"/>
      <c r="L352" s="166"/>
      <c r="AB352" s="166"/>
    </row>
    <row r="353" spans="9:28" x14ac:dyDescent="0.3">
      <c r="I353" s="166"/>
      <c r="L353" s="166"/>
      <c r="AB353" s="166"/>
    </row>
    <row r="354" spans="9:28" x14ac:dyDescent="0.3">
      <c r="I354" s="166"/>
      <c r="L354" s="166"/>
      <c r="AB354" s="166"/>
    </row>
    <row r="355" spans="9:28" x14ac:dyDescent="0.3">
      <c r="I355" s="166"/>
      <c r="L355" s="166"/>
      <c r="AB355" s="166"/>
    </row>
    <row r="356" spans="9:28" x14ac:dyDescent="0.3">
      <c r="I356" s="166"/>
      <c r="L356" s="166"/>
      <c r="AB356" s="166"/>
    </row>
    <row r="357" spans="9:28" x14ac:dyDescent="0.3">
      <c r="I357" s="166"/>
      <c r="L357" s="166"/>
      <c r="AB357" s="166"/>
    </row>
    <row r="358" spans="9:28" x14ac:dyDescent="0.3">
      <c r="I358" s="166"/>
      <c r="L358" s="166"/>
      <c r="AB358" s="166"/>
    </row>
    <row r="359" spans="9:28" x14ac:dyDescent="0.3">
      <c r="I359" s="166"/>
      <c r="L359" s="166"/>
      <c r="AB359" s="166"/>
    </row>
    <row r="360" spans="9:28" x14ac:dyDescent="0.3">
      <c r="I360" s="166"/>
      <c r="L360" s="166"/>
      <c r="AB360" s="166"/>
    </row>
    <row r="361" spans="9:28" x14ac:dyDescent="0.3">
      <c r="I361" s="166"/>
      <c r="L361" s="166"/>
      <c r="AB361" s="166"/>
    </row>
    <row r="362" spans="9:28" x14ac:dyDescent="0.3">
      <c r="I362" s="166"/>
      <c r="L362" s="166"/>
      <c r="AB362" s="166"/>
    </row>
    <row r="363" spans="9:28" x14ac:dyDescent="0.3">
      <c r="I363" s="166"/>
      <c r="L363" s="166"/>
      <c r="AB363" s="166"/>
    </row>
    <row r="364" spans="9:28" x14ac:dyDescent="0.3">
      <c r="I364" s="166"/>
      <c r="L364" s="166"/>
      <c r="AB364" s="166"/>
    </row>
    <row r="365" spans="9:28" x14ac:dyDescent="0.3">
      <c r="I365" s="166"/>
      <c r="L365" s="166"/>
      <c r="AB365" s="166"/>
    </row>
    <row r="366" spans="9:28" x14ac:dyDescent="0.3">
      <c r="I366" s="166"/>
      <c r="L366" s="166"/>
      <c r="AB366" s="166"/>
    </row>
    <row r="367" spans="9:28" x14ac:dyDescent="0.3">
      <c r="I367" s="166"/>
      <c r="L367" s="166"/>
      <c r="AB367" s="166"/>
    </row>
    <row r="368" spans="9:28" x14ac:dyDescent="0.3">
      <c r="I368" s="166"/>
      <c r="L368" s="166"/>
      <c r="AB368" s="166"/>
    </row>
    <row r="369" spans="9:28" x14ac:dyDescent="0.3">
      <c r="I369" s="166"/>
      <c r="L369" s="166"/>
      <c r="AB369" s="166"/>
    </row>
    <row r="370" spans="9:28" x14ac:dyDescent="0.3">
      <c r="I370" s="166"/>
      <c r="L370" s="166"/>
      <c r="AB370" s="166"/>
    </row>
    <row r="371" spans="9:28" x14ac:dyDescent="0.3">
      <c r="I371" s="166"/>
      <c r="L371" s="166"/>
      <c r="AB371" s="166"/>
    </row>
    <row r="372" spans="9:28" x14ac:dyDescent="0.3">
      <c r="I372" s="166"/>
      <c r="L372" s="166"/>
      <c r="AB372" s="166"/>
    </row>
    <row r="373" spans="9:28" x14ac:dyDescent="0.3">
      <c r="I373" s="166"/>
      <c r="L373" s="166"/>
      <c r="AB373" s="166"/>
    </row>
    <row r="374" spans="9:28" x14ac:dyDescent="0.3">
      <c r="I374" s="166"/>
      <c r="L374" s="166"/>
      <c r="AB374" s="166"/>
    </row>
    <row r="375" spans="9:28" x14ac:dyDescent="0.3">
      <c r="I375" s="166"/>
      <c r="L375" s="166"/>
      <c r="AB375" s="166"/>
    </row>
    <row r="376" spans="9:28" x14ac:dyDescent="0.3">
      <c r="I376" s="166"/>
      <c r="L376" s="166"/>
      <c r="AB376" s="166"/>
    </row>
    <row r="377" spans="9:28" x14ac:dyDescent="0.3">
      <c r="I377" s="166"/>
      <c r="L377" s="166"/>
      <c r="AB377" s="166"/>
    </row>
    <row r="378" spans="9:28" x14ac:dyDescent="0.3">
      <c r="I378" s="166"/>
      <c r="L378" s="166"/>
      <c r="AB378" s="166"/>
    </row>
    <row r="379" spans="9:28" x14ac:dyDescent="0.3">
      <c r="I379" s="166"/>
      <c r="L379" s="166"/>
      <c r="AB379" s="166"/>
    </row>
    <row r="380" spans="9:28" x14ac:dyDescent="0.3">
      <c r="I380" s="166"/>
      <c r="L380" s="166"/>
      <c r="AB380" s="166"/>
    </row>
    <row r="381" spans="9:28" x14ac:dyDescent="0.3">
      <c r="I381" s="166"/>
      <c r="L381" s="166"/>
      <c r="AB381" s="166"/>
    </row>
    <row r="382" spans="9:28" x14ac:dyDescent="0.3">
      <c r="I382" s="166"/>
      <c r="L382" s="166"/>
      <c r="AB382" s="166"/>
    </row>
    <row r="383" spans="9:28" x14ac:dyDescent="0.3">
      <c r="I383" s="166"/>
      <c r="L383" s="166"/>
      <c r="AB383" s="166"/>
    </row>
    <row r="384" spans="9:28" x14ac:dyDescent="0.3">
      <c r="I384" s="166"/>
      <c r="L384" s="166"/>
      <c r="AB384" s="166"/>
    </row>
    <row r="385" spans="9:28" x14ac:dyDescent="0.3">
      <c r="I385" s="166"/>
      <c r="L385" s="166"/>
      <c r="AB385" s="166"/>
    </row>
    <row r="386" spans="9:28" x14ac:dyDescent="0.3">
      <c r="I386" s="166"/>
      <c r="L386" s="166"/>
      <c r="AB386" s="166"/>
    </row>
    <row r="387" spans="9:28" x14ac:dyDescent="0.3">
      <c r="I387" s="166"/>
      <c r="L387" s="166"/>
      <c r="AB387" s="166"/>
    </row>
    <row r="388" spans="9:28" x14ac:dyDescent="0.3">
      <c r="I388" s="166"/>
      <c r="L388" s="166"/>
      <c r="AB388" s="166"/>
    </row>
    <row r="389" spans="9:28" x14ac:dyDescent="0.3">
      <c r="I389" s="166"/>
      <c r="L389" s="166"/>
      <c r="AB389" s="166"/>
    </row>
    <row r="390" spans="9:28" x14ac:dyDescent="0.3">
      <c r="I390" s="166"/>
      <c r="L390" s="166"/>
      <c r="AB390" s="166"/>
    </row>
    <row r="391" spans="9:28" x14ac:dyDescent="0.3">
      <c r="I391" s="166"/>
      <c r="L391" s="166"/>
      <c r="AB391" s="166"/>
    </row>
    <row r="392" spans="9:28" x14ac:dyDescent="0.3">
      <c r="I392" s="166"/>
      <c r="L392" s="166"/>
      <c r="AB392" s="166"/>
    </row>
    <row r="393" spans="9:28" x14ac:dyDescent="0.3">
      <c r="I393" s="166"/>
      <c r="L393" s="166"/>
      <c r="AB393" s="166"/>
    </row>
    <row r="394" spans="9:28" x14ac:dyDescent="0.3">
      <c r="I394" s="166"/>
      <c r="L394" s="166"/>
      <c r="AB394" s="166"/>
    </row>
    <row r="395" spans="9:28" x14ac:dyDescent="0.3">
      <c r="I395" s="166"/>
      <c r="L395" s="166"/>
      <c r="AB395" s="166"/>
    </row>
    <row r="396" spans="9:28" x14ac:dyDescent="0.3">
      <c r="I396" s="166"/>
      <c r="L396" s="166"/>
      <c r="AB396" s="166"/>
    </row>
    <row r="397" spans="9:28" x14ac:dyDescent="0.3">
      <c r="I397" s="166"/>
      <c r="L397" s="166"/>
      <c r="AB397" s="166"/>
    </row>
    <row r="398" spans="9:28" x14ac:dyDescent="0.3">
      <c r="I398" s="166"/>
      <c r="L398" s="166"/>
      <c r="AB398" s="166"/>
    </row>
    <row r="399" spans="9:28" x14ac:dyDescent="0.3">
      <c r="I399" s="166"/>
      <c r="L399" s="166"/>
      <c r="AB399" s="166"/>
    </row>
    <row r="400" spans="9:28" x14ac:dyDescent="0.3">
      <c r="I400" s="166"/>
      <c r="L400" s="166"/>
      <c r="AB400" s="166"/>
    </row>
    <row r="401" spans="9:28" x14ac:dyDescent="0.3">
      <c r="I401" s="166"/>
      <c r="L401" s="166"/>
      <c r="AB401" s="166"/>
    </row>
    <row r="402" spans="9:28" x14ac:dyDescent="0.3">
      <c r="I402" s="166"/>
      <c r="L402" s="166"/>
      <c r="AB402" s="166"/>
    </row>
    <row r="403" spans="9:28" x14ac:dyDescent="0.3">
      <c r="I403" s="166"/>
      <c r="L403" s="166"/>
      <c r="AB403" s="166"/>
    </row>
    <row r="404" spans="9:28" x14ac:dyDescent="0.3">
      <c r="I404" s="166"/>
      <c r="L404" s="166"/>
      <c r="AB404" s="166"/>
    </row>
    <row r="405" spans="9:28" x14ac:dyDescent="0.3">
      <c r="I405" s="166"/>
      <c r="L405" s="166"/>
      <c r="AB405" s="166"/>
    </row>
    <row r="406" spans="9:28" x14ac:dyDescent="0.3">
      <c r="I406" s="166"/>
      <c r="L406" s="166"/>
      <c r="AB406" s="166"/>
    </row>
    <row r="407" spans="9:28" x14ac:dyDescent="0.3">
      <c r="I407" s="166"/>
      <c r="L407" s="166"/>
      <c r="AB407" s="166"/>
    </row>
    <row r="408" spans="9:28" x14ac:dyDescent="0.3">
      <c r="I408" s="166"/>
      <c r="L408" s="166"/>
      <c r="AB408" s="166"/>
    </row>
    <row r="409" spans="9:28" x14ac:dyDescent="0.3">
      <c r="I409" s="166"/>
      <c r="L409" s="166"/>
      <c r="AB409" s="166"/>
    </row>
    <row r="410" spans="9:28" x14ac:dyDescent="0.3">
      <c r="I410" s="166"/>
      <c r="L410" s="166"/>
      <c r="AB410" s="166"/>
    </row>
    <row r="411" spans="9:28" x14ac:dyDescent="0.3">
      <c r="I411" s="166"/>
      <c r="L411" s="166"/>
      <c r="AB411" s="166"/>
    </row>
    <row r="412" spans="9:28" x14ac:dyDescent="0.3">
      <c r="I412" s="166"/>
      <c r="L412" s="166"/>
      <c r="AB412" s="166"/>
    </row>
    <row r="413" spans="9:28" x14ac:dyDescent="0.3">
      <c r="I413" s="166"/>
      <c r="L413" s="166"/>
      <c r="AB413" s="166"/>
    </row>
    <row r="414" spans="9:28" x14ac:dyDescent="0.3">
      <c r="I414" s="166"/>
      <c r="L414" s="166"/>
      <c r="AB414" s="166"/>
    </row>
    <row r="415" spans="9:28" x14ac:dyDescent="0.3">
      <c r="I415" s="166"/>
      <c r="L415" s="166"/>
      <c r="AB415" s="166"/>
    </row>
    <row r="416" spans="9:28" x14ac:dyDescent="0.3">
      <c r="I416" s="166"/>
      <c r="L416" s="166"/>
      <c r="AB416" s="166"/>
    </row>
    <row r="417" spans="9:28" x14ac:dyDescent="0.3">
      <c r="I417" s="166"/>
      <c r="L417" s="166"/>
      <c r="AB417" s="166"/>
    </row>
    <row r="418" spans="9:28" x14ac:dyDescent="0.3">
      <c r="I418" s="166"/>
      <c r="L418" s="166"/>
      <c r="AB418" s="166"/>
    </row>
    <row r="419" spans="9:28" x14ac:dyDescent="0.3">
      <c r="I419" s="166"/>
      <c r="L419" s="166"/>
      <c r="AB419" s="166"/>
    </row>
    <row r="420" spans="9:28" x14ac:dyDescent="0.3">
      <c r="I420" s="166"/>
      <c r="L420" s="166"/>
      <c r="AB420" s="166"/>
    </row>
    <row r="421" spans="9:28" x14ac:dyDescent="0.3">
      <c r="I421" s="166"/>
      <c r="L421" s="166"/>
      <c r="AB421" s="166"/>
    </row>
    <row r="422" spans="9:28" x14ac:dyDescent="0.3">
      <c r="I422" s="166"/>
      <c r="L422" s="166"/>
      <c r="AB422" s="166"/>
    </row>
    <row r="423" spans="9:28" x14ac:dyDescent="0.3">
      <c r="I423" s="166"/>
      <c r="L423" s="166"/>
      <c r="AB423" s="166"/>
    </row>
    <row r="424" spans="9:28" x14ac:dyDescent="0.3">
      <c r="I424" s="166"/>
      <c r="L424" s="166"/>
      <c r="AB424" s="166"/>
    </row>
    <row r="425" spans="9:28" x14ac:dyDescent="0.3">
      <c r="I425" s="166"/>
      <c r="L425" s="166"/>
      <c r="AB425" s="166"/>
    </row>
    <row r="426" spans="9:28" x14ac:dyDescent="0.3">
      <c r="I426" s="166"/>
      <c r="L426" s="166"/>
      <c r="AB426" s="166"/>
    </row>
    <row r="427" spans="9:28" x14ac:dyDescent="0.3">
      <c r="I427" s="166"/>
      <c r="L427" s="166"/>
      <c r="AB427" s="166"/>
    </row>
    <row r="428" spans="9:28" x14ac:dyDescent="0.3">
      <c r="I428" s="166"/>
      <c r="L428" s="166"/>
      <c r="AB428" s="166"/>
    </row>
    <row r="429" spans="9:28" x14ac:dyDescent="0.3">
      <c r="I429" s="166"/>
      <c r="L429" s="166"/>
      <c r="AB429" s="166"/>
    </row>
    <row r="430" spans="9:28" x14ac:dyDescent="0.3">
      <c r="I430" s="166"/>
      <c r="L430" s="166"/>
      <c r="AB430" s="166"/>
    </row>
    <row r="431" spans="9:28" x14ac:dyDescent="0.3">
      <c r="I431" s="166"/>
      <c r="L431" s="166"/>
      <c r="AB431" s="166"/>
    </row>
    <row r="432" spans="9:28" x14ac:dyDescent="0.3">
      <c r="I432" s="166"/>
      <c r="L432" s="166"/>
      <c r="AB432" s="166"/>
    </row>
    <row r="433" spans="9:28" x14ac:dyDescent="0.3">
      <c r="I433" s="166"/>
      <c r="L433" s="166"/>
      <c r="AB433" s="166"/>
    </row>
    <row r="434" spans="9:28" x14ac:dyDescent="0.3">
      <c r="I434" s="166"/>
      <c r="L434" s="166"/>
      <c r="AB434" s="166"/>
    </row>
    <row r="435" spans="9:28" x14ac:dyDescent="0.3">
      <c r="I435" s="166"/>
      <c r="L435" s="166"/>
      <c r="AB435" s="166"/>
    </row>
    <row r="436" spans="9:28" x14ac:dyDescent="0.3">
      <c r="I436" s="166"/>
      <c r="L436" s="166"/>
      <c r="AB436" s="166"/>
    </row>
    <row r="437" spans="9:28" x14ac:dyDescent="0.3">
      <c r="I437" s="166"/>
      <c r="L437" s="166"/>
      <c r="AB437" s="166"/>
    </row>
    <row r="438" spans="9:28" x14ac:dyDescent="0.3">
      <c r="I438" s="166"/>
      <c r="L438" s="166"/>
      <c r="AB438" s="166"/>
    </row>
    <row r="439" spans="9:28" x14ac:dyDescent="0.3">
      <c r="I439" s="166"/>
      <c r="L439" s="166"/>
      <c r="AB439" s="166"/>
    </row>
    <row r="440" spans="9:28" x14ac:dyDescent="0.3">
      <c r="I440" s="166"/>
      <c r="L440" s="166"/>
      <c r="AB440" s="166"/>
    </row>
    <row r="441" spans="9:28" x14ac:dyDescent="0.3">
      <c r="I441" s="166"/>
      <c r="L441" s="166"/>
      <c r="AB441" s="166"/>
    </row>
    <row r="442" spans="9:28" x14ac:dyDescent="0.3">
      <c r="I442" s="166"/>
      <c r="L442" s="166"/>
      <c r="AB442" s="166"/>
    </row>
    <row r="443" spans="9:28" x14ac:dyDescent="0.3">
      <c r="I443" s="166"/>
      <c r="L443" s="166"/>
      <c r="AB443" s="166"/>
    </row>
    <row r="444" spans="9:28" x14ac:dyDescent="0.3">
      <c r="I444" s="166"/>
      <c r="L444" s="166"/>
      <c r="AB444" s="166"/>
    </row>
    <row r="445" spans="9:28" x14ac:dyDescent="0.3">
      <c r="I445" s="166"/>
      <c r="L445" s="166"/>
      <c r="AB445" s="166"/>
    </row>
    <row r="446" spans="9:28" x14ac:dyDescent="0.3">
      <c r="I446" s="166"/>
      <c r="L446" s="166"/>
      <c r="AB446" s="166"/>
    </row>
    <row r="447" spans="9:28" x14ac:dyDescent="0.3">
      <c r="I447" s="166"/>
      <c r="L447" s="166"/>
      <c r="AB447" s="166"/>
    </row>
    <row r="448" spans="9:28" x14ac:dyDescent="0.3">
      <c r="I448" s="166"/>
      <c r="L448" s="166"/>
      <c r="AB448" s="166"/>
    </row>
    <row r="449" spans="9:28" x14ac:dyDescent="0.3">
      <c r="I449" s="166"/>
      <c r="L449" s="166"/>
      <c r="AB449" s="166"/>
    </row>
    <row r="450" spans="9:28" x14ac:dyDescent="0.3">
      <c r="I450" s="166"/>
      <c r="L450" s="166"/>
      <c r="AB450" s="166"/>
    </row>
    <row r="451" spans="9:28" x14ac:dyDescent="0.3">
      <c r="I451" s="166"/>
      <c r="L451" s="166"/>
      <c r="AB451" s="166"/>
    </row>
    <row r="452" spans="9:28" x14ac:dyDescent="0.3">
      <c r="I452" s="166"/>
      <c r="L452" s="166"/>
      <c r="AB452" s="166"/>
    </row>
    <row r="453" spans="9:28" x14ac:dyDescent="0.3">
      <c r="I453" s="166"/>
      <c r="L453" s="166"/>
      <c r="AB453" s="166"/>
    </row>
    <row r="454" spans="9:28" x14ac:dyDescent="0.3">
      <c r="I454" s="166"/>
      <c r="L454" s="166"/>
      <c r="AB454" s="166"/>
    </row>
    <row r="455" spans="9:28" x14ac:dyDescent="0.3">
      <c r="I455" s="166"/>
      <c r="L455" s="166"/>
      <c r="AB455" s="166"/>
    </row>
    <row r="456" spans="9:28" x14ac:dyDescent="0.3">
      <c r="I456" s="166"/>
      <c r="L456" s="166"/>
      <c r="AB456" s="166"/>
    </row>
    <row r="457" spans="9:28" x14ac:dyDescent="0.3">
      <c r="I457" s="166"/>
      <c r="L457" s="166"/>
      <c r="AB457" s="166"/>
    </row>
    <row r="458" spans="9:28" x14ac:dyDescent="0.3">
      <c r="I458" s="166"/>
      <c r="L458" s="166"/>
      <c r="AB458" s="166"/>
    </row>
    <row r="459" spans="9:28" x14ac:dyDescent="0.3">
      <c r="I459" s="166"/>
      <c r="L459" s="166"/>
      <c r="AB459" s="166"/>
    </row>
    <row r="460" spans="9:28" x14ac:dyDescent="0.3">
      <c r="I460" s="166"/>
      <c r="L460" s="166"/>
      <c r="AB460" s="166"/>
    </row>
    <row r="461" spans="9:28" x14ac:dyDescent="0.3">
      <c r="I461" s="166"/>
      <c r="L461" s="166"/>
      <c r="AB461" s="166"/>
    </row>
    <row r="462" spans="9:28" x14ac:dyDescent="0.3">
      <c r="I462" s="166"/>
      <c r="L462" s="166"/>
      <c r="AB462" s="166"/>
    </row>
    <row r="463" spans="9:28" x14ac:dyDescent="0.3">
      <c r="I463" s="166"/>
      <c r="L463" s="166"/>
      <c r="AB463" s="166"/>
    </row>
    <row r="464" spans="9:28" x14ac:dyDescent="0.3">
      <c r="I464" s="166"/>
      <c r="L464" s="166"/>
      <c r="AB464" s="166"/>
    </row>
    <row r="465" spans="9:28" x14ac:dyDescent="0.3">
      <c r="I465" s="166"/>
      <c r="L465" s="166"/>
      <c r="AB465" s="166"/>
    </row>
    <row r="466" spans="9:28" x14ac:dyDescent="0.3">
      <c r="I466" s="166"/>
      <c r="L466" s="166"/>
      <c r="AB466" s="166"/>
    </row>
    <row r="467" spans="9:28" x14ac:dyDescent="0.3">
      <c r="I467" s="166"/>
      <c r="L467" s="166"/>
      <c r="AB467" s="166"/>
    </row>
    <row r="468" spans="9:28" x14ac:dyDescent="0.3">
      <c r="I468" s="166"/>
      <c r="L468" s="166"/>
      <c r="AB468" s="166"/>
    </row>
    <row r="469" spans="9:28" x14ac:dyDescent="0.3">
      <c r="I469" s="166"/>
      <c r="L469" s="166"/>
      <c r="AB469" s="166"/>
    </row>
    <row r="470" spans="9:28" x14ac:dyDescent="0.3">
      <c r="I470" s="166"/>
      <c r="L470" s="166"/>
      <c r="AB470" s="166"/>
    </row>
    <row r="471" spans="9:28" x14ac:dyDescent="0.3">
      <c r="I471" s="166"/>
      <c r="L471" s="166"/>
      <c r="AB471" s="166"/>
    </row>
    <row r="472" spans="9:28" x14ac:dyDescent="0.3">
      <c r="I472" s="166"/>
      <c r="L472" s="166"/>
      <c r="AB472" s="166"/>
    </row>
    <row r="473" spans="9:28" x14ac:dyDescent="0.3">
      <c r="I473" s="166"/>
      <c r="L473" s="166"/>
      <c r="AB473" s="166"/>
    </row>
    <row r="474" spans="9:28" x14ac:dyDescent="0.3">
      <c r="I474" s="166"/>
      <c r="L474" s="166"/>
      <c r="AB474" s="166"/>
    </row>
    <row r="475" spans="9:28" x14ac:dyDescent="0.3">
      <c r="I475" s="166"/>
      <c r="L475" s="166"/>
      <c r="AB475" s="166"/>
    </row>
    <row r="476" spans="9:28" x14ac:dyDescent="0.3">
      <c r="I476" s="166"/>
      <c r="L476" s="166"/>
      <c r="AB476" s="166"/>
    </row>
    <row r="477" spans="9:28" x14ac:dyDescent="0.3">
      <c r="I477" s="166"/>
      <c r="L477" s="166"/>
      <c r="AB477" s="166"/>
    </row>
    <row r="478" spans="9:28" x14ac:dyDescent="0.3">
      <c r="I478" s="166"/>
      <c r="L478" s="166"/>
      <c r="AB478" s="166"/>
    </row>
    <row r="479" spans="9:28" x14ac:dyDescent="0.3">
      <c r="I479" s="166"/>
      <c r="L479" s="166"/>
      <c r="AB479" s="166"/>
    </row>
    <row r="480" spans="9:28" x14ac:dyDescent="0.3">
      <c r="I480" s="166"/>
      <c r="L480" s="166"/>
      <c r="AB480" s="166"/>
    </row>
    <row r="481" spans="9:28" x14ac:dyDescent="0.3">
      <c r="I481" s="166"/>
      <c r="L481" s="166"/>
      <c r="AB481" s="166"/>
    </row>
    <row r="482" spans="9:28" x14ac:dyDescent="0.3">
      <c r="I482" s="166"/>
      <c r="L482" s="166"/>
      <c r="AB482" s="166"/>
    </row>
    <row r="483" spans="9:28" x14ac:dyDescent="0.3">
      <c r="I483" s="166"/>
      <c r="L483" s="166"/>
      <c r="AB483" s="166"/>
    </row>
    <row r="484" spans="9:28" x14ac:dyDescent="0.3">
      <c r="I484" s="166"/>
      <c r="L484" s="166"/>
      <c r="AB484" s="166"/>
    </row>
    <row r="485" spans="9:28" x14ac:dyDescent="0.3">
      <c r="I485" s="166"/>
      <c r="L485" s="166"/>
      <c r="AB485" s="166"/>
    </row>
    <row r="486" spans="9:28" x14ac:dyDescent="0.3">
      <c r="I486" s="166"/>
      <c r="L486" s="166"/>
      <c r="AB486" s="166"/>
    </row>
    <row r="487" spans="9:28" x14ac:dyDescent="0.3">
      <c r="I487" s="166"/>
      <c r="L487" s="166"/>
      <c r="AB487" s="166"/>
    </row>
    <row r="488" spans="9:28" x14ac:dyDescent="0.3">
      <c r="I488" s="166"/>
      <c r="L488" s="166"/>
      <c r="AB488" s="166"/>
    </row>
    <row r="489" spans="9:28" x14ac:dyDescent="0.3">
      <c r="I489" s="166"/>
      <c r="L489" s="166"/>
      <c r="AB489" s="166"/>
    </row>
    <row r="490" spans="9:28" x14ac:dyDescent="0.3">
      <c r="I490" s="166"/>
      <c r="L490" s="166"/>
      <c r="AB490" s="166"/>
    </row>
    <row r="491" spans="9:28" x14ac:dyDescent="0.3">
      <c r="I491" s="166"/>
      <c r="L491" s="166"/>
      <c r="AB491" s="166"/>
    </row>
    <row r="492" spans="9:28" x14ac:dyDescent="0.3">
      <c r="I492" s="166"/>
      <c r="L492" s="166"/>
      <c r="AB492" s="166"/>
    </row>
    <row r="493" spans="9:28" x14ac:dyDescent="0.3">
      <c r="I493" s="166"/>
      <c r="L493" s="166"/>
      <c r="AB493" s="166"/>
    </row>
    <row r="494" spans="9:28" x14ac:dyDescent="0.3">
      <c r="I494" s="166"/>
      <c r="L494" s="166"/>
      <c r="AB494" s="166"/>
    </row>
    <row r="495" spans="9:28" x14ac:dyDescent="0.3">
      <c r="I495" s="166"/>
      <c r="L495" s="166"/>
      <c r="AB495" s="166"/>
    </row>
    <row r="496" spans="9:28" x14ac:dyDescent="0.3">
      <c r="I496" s="166"/>
      <c r="L496" s="166"/>
      <c r="AB496" s="166"/>
    </row>
    <row r="497" spans="9:28" x14ac:dyDescent="0.3">
      <c r="I497" s="166"/>
      <c r="L497" s="166"/>
      <c r="AB497" s="166"/>
    </row>
    <row r="498" spans="9:28" x14ac:dyDescent="0.3">
      <c r="I498" s="166"/>
      <c r="L498" s="166"/>
      <c r="AB498" s="166"/>
    </row>
    <row r="499" spans="9:28" x14ac:dyDescent="0.3">
      <c r="I499" s="166"/>
      <c r="L499" s="166"/>
      <c r="AB499" s="166"/>
    </row>
    <row r="500" spans="9:28" x14ac:dyDescent="0.3">
      <c r="I500" s="166"/>
      <c r="L500" s="166"/>
      <c r="AB500" s="166"/>
    </row>
    <row r="501" spans="9:28" x14ac:dyDescent="0.3">
      <c r="I501" s="166"/>
      <c r="L501" s="166"/>
      <c r="AB501" s="166"/>
    </row>
    <row r="502" spans="9:28" x14ac:dyDescent="0.3">
      <c r="I502" s="166"/>
      <c r="L502" s="166"/>
      <c r="AB502" s="166"/>
    </row>
    <row r="503" spans="9:28" x14ac:dyDescent="0.3">
      <c r="I503" s="166"/>
      <c r="L503" s="166"/>
      <c r="AB503" s="166"/>
    </row>
    <row r="504" spans="9:28" x14ac:dyDescent="0.3">
      <c r="I504" s="166"/>
      <c r="L504" s="166"/>
      <c r="AB504" s="166"/>
    </row>
    <row r="505" spans="9:28" x14ac:dyDescent="0.3">
      <c r="I505" s="166"/>
      <c r="L505" s="166"/>
      <c r="AB505" s="166"/>
    </row>
    <row r="506" spans="9:28" x14ac:dyDescent="0.3">
      <c r="I506" s="166"/>
      <c r="L506" s="166"/>
      <c r="AB506" s="166"/>
    </row>
    <row r="507" spans="9:28" x14ac:dyDescent="0.3">
      <c r="I507" s="166"/>
      <c r="L507" s="166"/>
      <c r="AB507" s="166"/>
    </row>
    <row r="508" spans="9:28" x14ac:dyDescent="0.3">
      <c r="I508" s="166"/>
      <c r="L508" s="166"/>
      <c r="AB508" s="166"/>
    </row>
    <row r="509" spans="9:28" x14ac:dyDescent="0.3">
      <c r="I509" s="166"/>
      <c r="L509" s="166"/>
      <c r="AB509" s="166"/>
    </row>
    <row r="510" spans="9:28" x14ac:dyDescent="0.3">
      <c r="I510" s="166"/>
      <c r="L510" s="166"/>
      <c r="AB510" s="166"/>
    </row>
    <row r="511" spans="9:28" x14ac:dyDescent="0.3">
      <c r="I511" s="166"/>
      <c r="L511" s="166"/>
      <c r="AB511" s="166"/>
    </row>
    <row r="512" spans="9:28" x14ac:dyDescent="0.3">
      <c r="I512" s="166"/>
      <c r="L512" s="166"/>
      <c r="AB512" s="166"/>
    </row>
    <row r="513" spans="9:28" x14ac:dyDescent="0.3">
      <c r="I513" s="166"/>
      <c r="L513" s="166"/>
      <c r="AB513" s="166"/>
    </row>
    <row r="514" spans="9:28" x14ac:dyDescent="0.3">
      <c r="I514" s="166"/>
      <c r="L514" s="166"/>
      <c r="AB514" s="166"/>
    </row>
    <row r="515" spans="9:28" x14ac:dyDescent="0.3">
      <c r="I515" s="166"/>
      <c r="L515" s="166"/>
      <c r="AB515" s="166"/>
    </row>
    <row r="516" spans="9:28" x14ac:dyDescent="0.3">
      <c r="I516" s="166"/>
      <c r="L516" s="166"/>
      <c r="AB516" s="166"/>
    </row>
    <row r="517" spans="9:28" x14ac:dyDescent="0.3">
      <c r="I517" s="166"/>
      <c r="L517" s="166"/>
      <c r="AB517" s="166"/>
    </row>
    <row r="518" spans="9:28" x14ac:dyDescent="0.3">
      <c r="I518" s="166"/>
      <c r="L518" s="166"/>
      <c r="AB518" s="166"/>
    </row>
    <row r="519" spans="9:28" x14ac:dyDescent="0.3">
      <c r="I519" s="166"/>
      <c r="L519" s="166"/>
      <c r="AB519" s="166"/>
    </row>
    <row r="520" spans="9:28" x14ac:dyDescent="0.3">
      <c r="I520" s="166"/>
      <c r="L520" s="166"/>
      <c r="AB520" s="166"/>
    </row>
    <row r="521" spans="9:28" x14ac:dyDescent="0.3">
      <c r="I521" s="166"/>
      <c r="L521" s="166"/>
      <c r="AB521" s="166"/>
    </row>
    <row r="522" spans="9:28" x14ac:dyDescent="0.3">
      <c r="I522" s="166"/>
      <c r="L522" s="166"/>
      <c r="AB522" s="166"/>
    </row>
    <row r="523" spans="9:28" x14ac:dyDescent="0.3">
      <c r="I523" s="166"/>
      <c r="L523" s="166"/>
      <c r="AB523" s="166"/>
    </row>
    <row r="524" spans="9:28" x14ac:dyDescent="0.3">
      <c r="I524" s="166"/>
      <c r="L524" s="166"/>
      <c r="AB524" s="166"/>
    </row>
    <row r="525" spans="9:28" x14ac:dyDescent="0.3">
      <c r="I525" s="166"/>
      <c r="L525" s="166"/>
      <c r="AB525" s="166"/>
    </row>
    <row r="526" spans="9:28" x14ac:dyDescent="0.3">
      <c r="I526" s="166"/>
      <c r="L526" s="166"/>
      <c r="AB526" s="166"/>
    </row>
    <row r="527" spans="9:28" x14ac:dyDescent="0.3">
      <c r="I527" s="166"/>
      <c r="L527" s="166"/>
      <c r="AB527" s="166"/>
    </row>
    <row r="528" spans="9:28" x14ac:dyDescent="0.3">
      <c r="I528" s="166"/>
      <c r="L528" s="166"/>
      <c r="AB528" s="166"/>
    </row>
    <row r="529" spans="9:28" x14ac:dyDescent="0.3">
      <c r="I529" s="166"/>
      <c r="L529" s="166"/>
      <c r="AB529" s="166"/>
    </row>
    <row r="530" spans="9:28" x14ac:dyDescent="0.3">
      <c r="I530" s="166"/>
      <c r="L530" s="166"/>
      <c r="AB530" s="166"/>
    </row>
    <row r="531" spans="9:28" x14ac:dyDescent="0.3">
      <c r="I531" s="166"/>
      <c r="L531" s="166"/>
      <c r="AB531" s="166"/>
    </row>
    <row r="532" spans="9:28" x14ac:dyDescent="0.3">
      <c r="I532" s="166"/>
      <c r="L532" s="166"/>
      <c r="AB532" s="166"/>
    </row>
    <row r="533" spans="9:28" x14ac:dyDescent="0.3">
      <c r="I533" s="166"/>
      <c r="L533" s="166"/>
      <c r="AB533" s="166"/>
    </row>
    <row r="534" spans="9:28" x14ac:dyDescent="0.3">
      <c r="I534" s="166"/>
      <c r="L534" s="166"/>
      <c r="AB534" s="166"/>
    </row>
    <row r="535" spans="9:28" x14ac:dyDescent="0.3">
      <c r="I535" s="166"/>
      <c r="L535" s="166"/>
      <c r="AB535" s="166"/>
    </row>
    <row r="536" spans="9:28" x14ac:dyDescent="0.3">
      <c r="I536" s="166"/>
      <c r="L536" s="166"/>
      <c r="AB536" s="166"/>
    </row>
    <row r="537" spans="9:28" x14ac:dyDescent="0.3">
      <c r="I537" s="166"/>
      <c r="L537" s="166"/>
      <c r="AB537" s="166"/>
    </row>
    <row r="538" spans="9:28" x14ac:dyDescent="0.3">
      <c r="I538" s="166"/>
      <c r="L538" s="166"/>
      <c r="AB538" s="166"/>
    </row>
    <row r="539" spans="9:28" x14ac:dyDescent="0.3">
      <c r="I539" s="166"/>
      <c r="L539" s="166"/>
      <c r="AB539" s="166"/>
    </row>
    <row r="540" spans="9:28" x14ac:dyDescent="0.3">
      <c r="I540" s="166"/>
      <c r="L540" s="166"/>
      <c r="AB540" s="166"/>
    </row>
    <row r="541" spans="9:28" x14ac:dyDescent="0.3">
      <c r="I541" s="166"/>
      <c r="L541" s="166"/>
      <c r="AB541" s="166"/>
    </row>
    <row r="542" spans="9:28" x14ac:dyDescent="0.3">
      <c r="I542" s="166"/>
      <c r="L542" s="166"/>
      <c r="AB542" s="166"/>
    </row>
    <row r="543" spans="9:28" x14ac:dyDescent="0.3">
      <c r="I543" s="166"/>
      <c r="L543" s="166"/>
      <c r="AB543" s="166"/>
    </row>
    <row r="544" spans="9:28" x14ac:dyDescent="0.3">
      <c r="I544" s="166"/>
      <c r="L544" s="166"/>
      <c r="AB544" s="166"/>
    </row>
    <row r="545" spans="9:28" x14ac:dyDescent="0.3">
      <c r="I545" s="166"/>
      <c r="L545" s="166"/>
      <c r="AB545" s="166"/>
    </row>
    <row r="546" spans="9:28" x14ac:dyDescent="0.3">
      <c r="I546" s="166"/>
      <c r="L546" s="166"/>
      <c r="AB546" s="166"/>
    </row>
    <row r="547" spans="9:28" x14ac:dyDescent="0.3">
      <c r="I547" s="166"/>
      <c r="L547" s="166"/>
      <c r="AB547" s="166"/>
    </row>
    <row r="548" spans="9:28" x14ac:dyDescent="0.3">
      <c r="I548" s="166"/>
      <c r="L548" s="166"/>
      <c r="AB548" s="166"/>
    </row>
    <row r="549" spans="9:28" x14ac:dyDescent="0.3">
      <c r="I549" s="166"/>
      <c r="L549" s="166"/>
      <c r="AB549" s="166"/>
    </row>
    <row r="550" spans="9:28" x14ac:dyDescent="0.3">
      <c r="I550" s="166"/>
      <c r="L550" s="166"/>
      <c r="AB550" s="166"/>
    </row>
    <row r="551" spans="9:28" x14ac:dyDescent="0.3">
      <c r="I551" s="166"/>
      <c r="L551" s="166"/>
      <c r="AB551" s="166"/>
    </row>
    <row r="552" spans="9:28" x14ac:dyDescent="0.3">
      <c r="I552" s="166"/>
      <c r="L552" s="166"/>
      <c r="AB552" s="166"/>
    </row>
    <row r="553" spans="9:28" x14ac:dyDescent="0.3">
      <c r="I553" s="166"/>
      <c r="L553" s="166"/>
      <c r="AB553" s="166"/>
    </row>
    <row r="554" spans="9:28" x14ac:dyDescent="0.3">
      <c r="I554" s="166"/>
      <c r="L554" s="166"/>
      <c r="AB554" s="166"/>
    </row>
    <row r="555" spans="9:28" x14ac:dyDescent="0.3">
      <c r="I555" s="166"/>
      <c r="L555" s="166"/>
      <c r="AB555" s="166"/>
    </row>
    <row r="556" spans="9:28" x14ac:dyDescent="0.3">
      <c r="I556" s="166"/>
      <c r="L556" s="166"/>
      <c r="AB556" s="166"/>
    </row>
    <row r="557" spans="9:28" x14ac:dyDescent="0.3">
      <c r="I557" s="166"/>
      <c r="L557" s="166"/>
      <c r="AB557" s="166"/>
    </row>
    <row r="558" spans="9:28" x14ac:dyDescent="0.3">
      <c r="I558" s="166"/>
      <c r="L558" s="166"/>
      <c r="AB558" s="166"/>
    </row>
    <row r="559" spans="9:28" x14ac:dyDescent="0.3">
      <c r="I559" s="166"/>
      <c r="L559" s="166"/>
      <c r="AB559" s="166"/>
    </row>
    <row r="560" spans="9:28" x14ac:dyDescent="0.3">
      <c r="I560" s="166"/>
      <c r="L560" s="166"/>
      <c r="AB560" s="166"/>
    </row>
    <row r="561" spans="9:28" x14ac:dyDescent="0.3">
      <c r="I561" s="166"/>
      <c r="L561" s="166"/>
      <c r="AB561" s="166"/>
    </row>
    <row r="562" spans="9:28" x14ac:dyDescent="0.3">
      <c r="I562" s="166"/>
      <c r="L562" s="166"/>
      <c r="AB562" s="166"/>
    </row>
    <row r="563" spans="9:28" x14ac:dyDescent="0.3">
      <c r="I563" s="166"/>
      <c r="L563" s="166"/>
      <c r="AB563" s="166"/>
    </row>
    <row r="564" spans="9:28" x14ac:dyDescent="0.3">
      <c r="I564" s="166"/>
      <c r="L564" s="166"/>
      <c r="AB564" s="166"/>
    </row>
    <row r="565" spans="9:28" x14ac:dyDescent="0.3">
      <c r="I565" s="166"/>
      <c r="L565" s="166"/>
      <c r="AB565" s="166"/>
    </row>
    <row r="566" spans="9:28" x14ac:dyDescent="0.3">
      <c r="I566" s="166"/>
      <c r="L566" s="166"/>
      <c r="AB566" s="166"/>
    </row>
    <row r="567" spans="9:28" x14ac:dyDescent="0.3">
      <c r="I567" s="166"/>
      <c r="L567" s="166"/>
      <c r="AB567" s="166"/>
    </row>
    <row r="568" spans="9:28" x14ac:dyDescent="0.3">
      <c r="I568" s="166"/>
      <c r="L568" s="166"/>
      <c r="AB568" s="166"/>
    </row>
    <row r="569" spans="9:28" x14ac:dyDescent="0.3">
      <c r="I569" s="166"/>
      <c r="L569" s="166"/>
      <c r="AB569" s="166"/>
    </row>
    <row r="570" spans="9:28" x14ac:dyDescent="0.3">
      <c r="I570" s="166"/>
      <c r="L570" s="166"/>
      <c r="AB570" s="166"/>
    </row>
    <row r="571" spans="9:28" x14ac:dyDescent="0.3">
      <c r="I571" s="166"/>
      <c r="L571" s="166"/>
      <c r="AB571" s="166"/>
    </row>
    <row r="572" spans="9:28" x14ac:dyDescent="0.3">
      <c r="I572" s="166"/>
      <c r="L572" s="166"/>
      <c r="AB572" s="166"/>
    </row>
    <row r="573" spans="9:28" x14ac:dyDescent="0.3">
      <c r="I573" s="166"/>
      <c r="L573" s="166"/>
      <c r="AB573" s="166"/>
    </row>
    <row r="574" spans="9:28" x14ac:dyDescent="0.3">
      <c r="I574" s="166"/>
      <c r="L574" s="166"/>
      <c r="AB574" s="166"/>
    </row>
    <row r="575" spans="9:28" x14ac:dyDescent="0.3">
      <c r="I575" s="166"/>
      <c r="L575" s="166"/>
      <c r="AB575" s="166"/>
    </row>
    <row r="576" spans="9:28" x14ac:dyDescent="0.3">
      <c r="I576" s="166"/>
      <c r="L576" s="166"/>
      <c r="AB576" s="166"/>
    </row>
    <row r="577" spans="9:28" x14ac:dyDescent="0.3">
      <c r="I577" s="166"/>
      <c r="L577" s="166"/>
      <c r="AB577" s="166"/>
    </row>
    <row r="578" spans="9:28" x14ac:dyDescent="0.3">
      <c r="I578" s="166"/>
      <c r="L578" s="166"/>
      <c r="AB578" s="166"/>
    </row>
    <row r="579" spans="9:28" x14ac:dyDescent="0.3">
      <c r="I579" s="166"/>
      <c r="L579" s="166"/>
      <c r="AB579" s="166"/>
    </row>
    <row r="580" spans="9:28" x14ac:dyDescent="0.3">
      <c r="I580" s="166"/>
      <c r="L580" s="166"/>
      <c r="AB580" s="166"/>
    </row>
    <row r="581" spans="9:28" x14ac:dyDescent="0.3">
      <c r="I581" s="166"/>
      <c r="L581" s="166"/>
      <c r="AB581" s="166"/>
    </row>
    <row r="582" spans="9:28" x14ac:dyDescent="0.3">
      <c r="I582" s="166"/>
      <c r="L582" s="166"/>
      <c r="AB582" s="166"/>
    </row>
    <row r="583" spans="9:28" x14ac:dyDescent="0.3">
      <c r="I583" s="166"/>
      <c r="L583" s="166"/>
      <c r="AB583" s="166"/>
    </row>
    <row r="584" spans="9:28" x14ac:dyDescent="0.3">
      <c r="I584" s="166"/>
      <c r="L584" s="166"/>
      <c r="AB584" s="166"/>
    </row>
    <row r="585" spans="9:28" x14ac:dyDescent="0.3">
      <c r="I585" s="166"/>
      <c r="L585" s="166"/>
      <c r="AB585" s="166"/>
    </row>
    <row r="586" spans="9:28" x14ac:dyDescent="0.3">
      <c r="I586" s="166"/>
      <c r="L586" s="166"/>
      <c r="AB586" s="166"/>
    </row>
    <row r="587" spans="9:28" x14ac:dyDescent="0.3">
      <c r="I587" s="166"/>
      <c r="L587" s="166"/>
      <c r="AB587" s="166"/>
    </row>
    <row r="588" spans="9:28" x14ac:dyDescent="0.3">
      <c r="I588" s="166"/>
      <c r="L588" s="166"/>
      <c r="AB588" s="166"/>
    </row>
    <row r="589" spans="9:28" x14ac:dyDescent="0.3">
      <c r="I589" s="166"/>
      <c r="L589" s="166"/>
      <c r="AB589" s="166"/>
    </row>
    <row r="590" spans="9:28" x14ac:dyDescent="0.3">
      <c r="I590" s="166"/>
      <c r="L590" s="166"/>
      <c r="AB590" s="166"/>
    </row>
    <row r="591" spans="9:28" x14ac:dyDescent="0.3">
      <c r="I591" s="166"/>
      <c r="L591" s="166"/>
      <c r="AB591" s="166"/>
    </row>
    <row r="592" spans="9:28" x14ac:dyDescent="0.3">
      <c r="I592" s="166"/>
      <c r="L592" s="166"/>
      <c r="AB592" s="166"/>
    </row>
    <row r="593" spans="9:28" x14ac:dyDescent="0.3">
      <c r="I593" s="166"/>
      <c r="L593" s="166"/>
      <c r="AB593" s="166"/>
    </row>
    <row r="594" spans="9:28" x14ac:dyDescent="0.3">
      <c r="I594" s="166"/>
      <c r="L594" s="166"/>
      <c r="AB594" s="166"/>
    </row>
    <row r="595" spans="9:28" x14ac:dyDescent="0.3">
      <c r="I595" s="166"/>
      <c r="L595" s="166"/>
      <c r="AB595" s="166"/>
    </row>
    <row r="596" spans="9:28" x14ac:dyDescent="0.3">
      <c r="I596" s="166"/>
      <c r="L596" s="166"/>
      <c r="AB596" s="166"/>
    </row>
    <row r="597" spans="9:28" x14ac:dyDescent="0.3">
      <c r="I597" s="166"/>
      <c r="L597" s="166"/>
      <c r="AB597" s="166"/>
    </row>
    <row r="598" spans="9:28" x14ac:dyDescent="0.3">
      <c r="I598" s="166"/>
      <c r="L598" s="166"/>
      <c r="AB598" s="166"/>
    </row>
    <row r="599" spans="9:28" x14ac:dyDescent="0.3">
      <c r="I599" s="166"/>
      <c r="L599" s="166"/>
      <c r="AB599" s="166"/>
    </row>
    <row r="600" spans="9:28" x14ac:dyDescent="0.3">
      <c r="I600" s="166"/>
      <c r="L600" s="166"/>
      <c r="AB600" s="166"/>
    </row>
    <row r="601" spans="9:28" x14ac:dyDescent="0.3">
      <c r="I601" s="166"/>
      <c r="L601" s="166"/>
      <c r="AB601" s="166"/>
    </row>
    <row r="602" spans="9:28" x14ac:dyDescent="0.3">
      <c r="I602" s="166"/>
      <c r="L602" s="166"/>
      <c r="AB602" s="166"/>
    </row>
    <row r="603" spans="9:28" x14ac:dyDescent="0.3">
      <c r="I603" s="166"/>
      <c r="L603" s="166"/>
      <c r="AB603" s="166"/>
    </row>
    <row r="604" spans="9:28" x14ac:dyDescent="0.3">
      <c r="I604" s="166"/>
      <c r="L604" s="166"/>
      <c r="AB604" s="166"/>
    </row>
    <row r="605" spans="9:28" x14ac:dyDescent="0.3">
      <c r="I605" s="166"/>
      <c r="L605" s="166"/>
      <c r="AB605" s="166"/>
    </row>
    <row r="606" spans="9:28" x14ac:dyDescent="0.3">
      <c r="I606" s="166"/>
      <c r="L606" s="166"/>
      <c r="AB606" s="166"/>
    </row>
    <row r="607" spans="9:28" x14ac:dyDescent="0.3">
      <c r="I607" s="166"/>
      <c r="L607" s="166"/>
      <c r="AB607" s="166"/>
    </row>
    <row r="608" spans="9:28" x14ac:dyDescent="0.3">
      <c r="I608" s="166"/>
      <c r="L608" s="166"/>
      <c r="AB608" s="166"/>
    </row>
    <row r="609" spans="9:28" x14ac:dyDescent="0.3">
      <c r="I609" s="166"/>
      <c r="L609" s="166"/>
      <c r="AB609" s="166"/>
    </row>
    <row r="610" spans="9:28" x14ac:dyDescent="0.3">
      <c r="I610" s="166"/>
      <c r="L610" s="166"/>
      <c r="AB610" s="166"/>
    </row>
    <row r="611" spans="9:28" x14ac:dyDescent="0.3">
      <c r="I611" s="166"/>
      <c r="L611" s="166"/>
      <c r="AB611" s="166"/>
    </row>
    <row r="612" spans="9:28" x14ac:dyDescent="0.3">
      <c r="I612" s="166"/>
      <c r="L612" s="166"/>
      <c r="AB612" s="166"/>
    </row>
    <row r="613" spans="9:28" x14ac:dyDescent="0.3">
      <c r="I613" s="166"/>
      <c r="L613" s="166"/>
      <c r="AB613" s="166"/>
    </row>
    <row r="614" spans="9:28" x14ac:dyDescent="0.3">
      <c r="I614" s="166"/>
      <c r="L614" s="166"/>
      <c r="AB614" s="166"/>
    </row>
    <row r="615" spans="9:28" x14ac:dyDescent="0.3">
      <c r="I615" s="166"/>
      <c r="L615" s="166"/>
      <c r="AB615" s="166"/>
    </row>
    <row r="616" spans="9:28" x14ac:dyDescent="0.3">
      <c r="I616" s="166"/>
      <c r="L616" s="166"/>
      <c r="AB616" s="166"/>
    </row>
    <row r="617" spans="9:28" x14ac:dyDescent="0.3">
      <c r="I617" s="166"/>
      <c r="L617" s="166"/>
      <c r="AB617" s="166"/>
    </row>
    <row r="618" spans="9:28" x14ac:dyDescent="0.3">
      <c r="I618" s="166"/>
      <c r="L618" s="166"/>
      <c r="AB618" s="166"/>
    </row>
    <row r="619" spans="9:28" x14ac:dyDescent="0.3">
      <c r="I619" s="166"/>
      <c r="L619" s="166"/>
      <c r="AB619" s="166"/>
    </row>
    <row r="620" spans="9:28" x14ac:dyDescent="0.3">
      <c r="I620" s="166"/>
      <c r="L620" s="166"/>
      <c r="AB620" s="166"/>
    </row>
  </sheetData>
  <mergeCells count="11">
    <mergeCell ref="B106:C106"/>
    <mergeCell ref="B104:C104"/>
    <mergeCell ref="B103:C103"/>
    <mergeCell ref="B11:AB11"/>
    <mergeCell ref="A9:C9"/>
    <mergeCell ref="P9:Q9"/>
    <mergeCell ref="E2:I2"/>
    <mergeCell ref="E9:G9"/>
    <mergeCell ref="H9:J9"/>
    <mergeCell ref="L9:N9"/>
    <mergeCell ref="E1:G1"/>
  </mergeCells>
  <pageMargins left="0.5" right="0.5" top="0.5" bottom="0.5" header="0.3" footer="0.3"/>
  <pageSetup orientation="landscape" r:id="rId1"/>
  <ignoredErrors>
    <ignoredError sqref="X23 P33:Q33 X33 AB33 P43:Q43 X43 AB43 P53:Q53 X53 AB53 P63:Q63 X63 AB63 P73:Q73 X73 AB73 P83:Q83 X83 AB83 P93:Q93 X93 AB93 F23:G23 I23:J23 L23:M23 O23:Q23 AA23:AB23 F33:G33 I33:J33 L33:M33 O33 F43:G43 I43:J43 L43:M43 O43 F53:G53 I53:J53 L53:M53 O53 F63:G63 I63:J63 L63:M63 O63 F73:G73 I73:J73 L73:M73 O73 F83:G83 I83:J83 L83:M83 O83 F93:G93 I93:J93 L93:M93 O93"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2A522-440E-4BBD-85E1-5BE9250CACF0}">
  <dimension ref="A1:K81"/>
  <sheetViews>
    <sheetView topLeftCell="A49" zoomScale="55" zoomScaleNormal="85" workbookViewId="0">
      <selection activeCell="B62" sqref="B62:G81"/>
    </sheetView>
  </sheetViews>
  <sheetFormatPr defaultColWidth="9.08984375" defaultRowHeight="14" x14ac:dyDescent="0.3"/>
  <cols>
    <col min="1" max="1" width="10.90625" style="134" customWidth="1"/>
    <col min="2" max="2" width="43.54296875" style="140" customWidth="1"/>
    <col min="3" max="3" width="21.08984375" style="140" customWidth="1"/>
    <col min="4" max="4" width="17" style="140" customWidth="1"/>
    <col min="5" max="5" width="16.08984375" style="140" customWidth="1"/>
    <col min="6" max="6" width="20.453125" style="148" customWidth="1"/>
    <col min="7" max="7" width="62.453125" style="140" bestFit="1" customWidth="1"/>
    <col min="8" max="11" width="9.08984375" style="134"/>
    <col min="12" max="16384" width="9.08984375" style="140"/>
  </cols>
  <sheetData>
    <row r="1" spans="2:7" s="134" customFormat="1" ht="33.75" customHeight="1" thickBot="1" x14ac:dyDescent="0.35">
      <c r="F1" s="135"/>
      <c r="G1" s="469"/>
    </row>
    <row r="2" spans="2:7" s="134" customFormat="1" ht="25.5" customHeight="1" thickBot="1" x14ac:dyDescent="0.35">
      <c r="B2" s="675" t="s">
        <v>45</v>
      </c>
      <c r="C2" s="676"/>
      <c r="D2" s="676"/>
      <c r="E2" s="676"/>
      <c r="F2" s="676"/>
      <c r="G2" s="107"/>
    </row>
    <row r="3" spans="2:7" s="134" customFormat="1" ht="12" customHeight="1" thickBot="1" x14ac:dyDescent="0.35">
      <c r="B3" s="136"/>
      <c r="C3" s="137"/>
      <c r="D3" s="137"/>
      <c r="E3" s="137"/>
      <c r="F3" s="138"/>
      <c r="G3" s="139"/>
    </row>
    <row r="4" spans="2:7" ht="24" customHeight="1" thickBot="1" x14ac:dyDescent="0.35">
      <c r="B4" s="677" t="s">
        <v>122</v>
      </c>
      <c r="C4" s="678"/>
      <c r="D4" s="678"/>
      <c r="E4" s="678"/>
      <c r="F4" s="678"/>
      <c r="G4" s="115"/>
    </row>
    <row r="5" spans="2:7" ht="21.75" customHeight="1" x14ac:dyDescent="0.3">
      <c r="B5" s="679" t="s">
        <v>123</v>
      </c>
      <c r="C5" s="680"/>
      <c r="D5" s="680"/>
      <c r="E5" s="680"/>
      <c r="F5" s="680"/>
      <c r="G5" s="446"/>
    </row>
    <row r="6" spans="2:7" ht="14.5" thickBot="1" x14ac:dyDescent="0.35">
      <c r="B6" s="108"/>
      <c r="C6" s="109"/>
      <c r="D6" s="109"/>
      <c r="E6" s="109"/>
      <c r="F6" s="109"/>
      <c r="G6" s="141"/>
    </row>
    <row r="7" spans="2:7" ht="18.75" customHeight="1" x14ac:dyDescent="0.3">
      <c r="B7" s="171" t="s">
        <v>124</v>
      </c>
      <c r="C7" s="172" t="s">
        <v>125</v>
      </c>
      <c r="D7" s="173" t="s">
        <v>126</v>
      </c>
      <c r="E7" s="173" t="s">
        <v>127</v>
      </c>
      <c r="F7" s="174" t="s">
        <v>128</v>
      </c>
      <c r="G7" s="175" t="s">
        <v>129</v>
      </c>
    </row>
    <row r="8" spans="2:7" ht="18" customHeight="1" x14ac:dyDescent="0.3">
      <c r="B8" s="88" t="str">
        <f>'Cost Estimator '!E4</f>
        <v>* Director (Ex.)</v>
      </c>
      <c r="C8" s="118">
        <f>'Cost Estimator '!G4</f>
        <v>0</v>
      </c>
      <c r="D8" s="90">
        <f>'Cost Estimator '!E103</f>
        <v>0</v>
      </c>
      <c r="E8" s="541">
        <f>D8/2080</f>
        <v>0</v>
      </c>
      <c r="F8" s="537">
        <f>ROUND((C8*D8),0)</f>
        <v>0</v>
      </c>
      <c r="G8" s="142" t="s">
        <v>118</v>
      </c>
    </row>
    <row r="9" spans="2:7" ht="21" customHeight="1" x14ac:dyDescent="0.3">
      <c r="B9" s="88" t="str">
        <f>'Cost Estimator '!E5</f>
        <v>** Manager (Ex.)</v>
      </c>
      <c r="C9" s="118">
        <f>'Cost Estimator '!G5</f>
        <v>0</v>
      </c>
      <c r="D9" s="91">
        <f>'Cost Estimator '!H103</f>
        <v>0</v>
      </c>
      <c r="E9" s="541">
        <f>D9/2080</f>
        <v>0</v>
      </c>
      <c r="F9" s="537">
        <f>ROUND((C9*D9),0)</f>
        <v>0</v>
      </c>
      <c r="G9" s="142"/>
    </row>
    <row r="10" spans="2:7" ht="22.5" customHeight="1" x14ac:dyDescent="0.3">
      <c r="B10" s="92" t="str">
        <f>'Cost Estimator '!E6</f>
        <v>*** Assistant (Ex.)</v>
      </c>
      <c r="C10" s="119">
        <f>'Cost Estimator '!G6</f>
        <v>0</v>
      </c>
      <c r="D10" s="94">
        <f>'Cost Estimator '!K103</f>
        <v>0</v>
      </c>
      <c r="E10" s="541">
        <f>D10/2080</f>
        <v>0</v>
      </c>
      <c r="F10" s="537">
        <f>ROUND((C10*D10),0)</f>
        <v>0</v>
      </c>
      <c r="G10" s="142"/>
    </row>
    <row r="11" spans="2:7" ht="18" customHeight="1" x14ac:dyDescent="0.3">
      <c r="B11" s="92" t="str">
        <f>'Cost Estimator '!E7</f>
        <v>**** Water Tech (Ex.)</v>
      </c>
      <c r="C11" s="119">
        <f>'Cost Estimator '!G7</f>
        <v>0</v>
      </c>
      <c r="D11" s="94">
        <f>'Cost Estimator '!N103</f>
        <v>0</v>
      </c>
      <c r="E11" s="542">
        <v>0</v>
      </c>
      <c r="F11" s="538">
        <f>ROUND((C11*D11),0)</f>
        <v>0</v>
      </c>
      <c r="G11" s="143"/>
    </row>
    <row r="12" spans="2:7" ht="17.25" customHeight="1" thickBot="1" x14ac:dyDescent="0.35">
      <c r="B12" s="110" t="s">
        <v>106</v>
      </c>
      <c r="C12" s="112"/>
      <c r="D12" s="113">
        <f>SUM(D8:D11)</f>
        <v>0</v>
      </c>
      <c r="E12" s="543">
        <f>SUM(E8:E11)</f>
        <v>0</v>
      </c>
      <c r="F12" s="521">
        <f>SUM(F8:F11)</f>
        <v>0</v>
      </c>
      <c r="G12" s="144"/>
    </row>
    <row r="13" spans="2:7" ht="21.75" customHeight="1" x14ac:dyDescent="0.3">
      <c r="B13" s="176" t="s">
        <v>81</v>
      </c>
      <c r="C13" s="182" t="s">
        <v>130</v>
      </c>
      <c r="D13" s="177" t="s">
        <v>131</v>
      </c>
      <c r="E13" s="177"/>
      <c r="F13" s="178"/>
      <c r="G13" s="179"/>
    </row>
    <row r="14" spans="2:7" ht="16.5" customHeight="1" thickBot="1" x14ac:dyDescent="0.35">
      <c r="B14" s="110" t="s">
        <v>132</v>
      </c>
      <c r="C14" s="194">
        <f>'Cost Estimator '!I4</f>
        <v>0</v>
      </c>
      <c r="D14" s="130"/>
      <c r="E14" s="114"/>
      <c r="F14" s="522">
        <f>ROUND((F12*C14),0)</f>
        <v>0</v>
      </c>
      <c r="G14" s="144"/>
    </row>
    <row r="15" spans="2:7" ht="16.5" customHeight="1" x14ac:dyDescent="0.3">
      <c r="B15" s="176" t="s">
        <v>133</v>
      </c>
      <c r="C15" s="182" t="s">
        <v>134</v>
      </c>
      <c r="D15" s="177" t="s">
        <v>135</v>
      </c>
      <c r="E15" s="177" t="s">
        <v>136</v>
      </c>
      <c r="F15" s="181" t="s">
        <v>137</v>
      </c>
      <c r="G15" s="183" t="s">
        <v>138</v>
      </c>
    </row>
    <row r="16" spans="2:7" ht="16.5" customHeight="1" x14ac:dyDescent="0.3">
      <c r="B16" s="88" t="s">
        <v>139</v>
      </c>
      <c r="C16" s="660"/>
      <c r="D16" s="661"/>
      <c r="E16" s="662"/>
      <c r="F16" s="121" t="s">
        <v>118</v>
      </c>
      <c r="G16" s="681"/>
    </row>
    <row r="17" spans="2:7" ht="16.5" customHeight="1" x14ac:dyDescent="0.3">
      <c r="B17" s="102" t="s">
        <v>140</v>
      </c>
      <c r="C17" s="684"/>
      <c r="D17" s="685"/>
      <c r="E17" s="686"/>
      <c r="F17" s="121"/>
      <c r="G17" s="682"/>
    </row>
    <row r="18" spans="2:7" ht="16.5" customHeight="1" x14ac:dyDescent="0.3">
      <c r="B18" s="102" t="s">
        <v>141</v>
      </c>
      <c r="C18" s="684"/>
      <c r="D18" s="685"/>
      <c r="E18" s="686"/>
      <c r="F18" s="121"/>
      <c r="G18" s="682"/>
    </row>
    <row r="19" spans="2:7" ht="16.5" customHeight="1" x14ac:dyDescent="0.3">
      <c r="B19" s="102" t="s">
        <v>142</v>
      </c>
      <c r="C19" s="684"/>
      <c r="D19" s="685"/>
      <c r="E19" s="686"/>
      <c r="F19" s="121"/>
      <c r="G19" s="683"/>
    </row>
    <row r="20" spans="2:7" ht="14.25" customHeight="1" x14ac:dyDescent="0.3">
      <c r="B20" s="111"/>
      <c r="C20" s="472"/>
      <c r="D20" s="473"/>
      <c r="E20" s="474" t="s">
        <v>143</v>
      </c>
      <c r="F20" s="539">
        <f>SUM(F16:F19)</f>
        <v>0</v>
      </c>
      <c r="G20" s="470" t="s">
        <v>144</v>
      </c>
    </row>
    <row r="21" spans="2:7" ht="15.75" customHeight="1" x14ac:dyDescent="0.3">
      <c r="B21" s="103" t="s">
        <v>145</v>
      </c>
      <c r="C21" s="663"/>
      <c r="D21" s="664"/>
      <c r="E21" s="665"/>
      <c r="F21" s="539"/>
      <c r="G21" s="681"/>
    </row>
    <row r="22" spans="2:7" ht="16.5" customHeight="1" x14ac:dyDescent="0.3">
      <c r="B22" s="102" t="s">
        <v>140</v>
      </c>
      <c r="C22" s="660"/>
      <c r="D22" s="661"/>
      <c r="E22" s="662"/>
      <c r="F22" s="539" t="s">
        <v>118</v>
      </c>
      <c r="G22" s="682"/>
    </row>
    <row r="23" spans="2:7" ht="16.5" customHeight="1" x14ac:dyDescent="0.3">
      <c r="B23" s="102" t="s">
        <v>146</v>
      </c>
      <c r="C23" s="660"/>
      <c r="D23" s="661"/>
      <c r="E23" s="662"/>
      <c r="F23" s="540"/>
      <c r="G23" s="682"/>
    </row>
    <row r="24" spans="2:7" ht="16.5" customHeight="1" x14ac:dyDescent="0.3">
      <c r="B24" s="102" t="s">
        <v>147</v>
      </c>
      <c r="C24" s="660"/>
      <c r="D24" s="661"/>
      <c r="E24" s="662"/>
      <c r="F24" s="540"/>
      <c r="G24" s="683"/>
    </row>
    <row r="25" spans="2:7" ht="16.5" customHeight="1" x14ac:dyDescent="0.3">
      <c r="B25" s="131"/>
      <c r="C25" s="555"/>
      <c r="D25" s="556"/>
      <c r="E25" s="132" t="s">
        <v>143</v>
      </c>
      <c r="F25" s="540">
        <f>SUM(F21:F24)</f>
        <v>0</v>
      </c>
      <c r="G25" s="470" t="s">
        <v>144</v>
      </c>
    </row>
    <row r="26" spans="2:7" ht="16.5" customHeight="1" x14ac:dyDescent="0.3">
      <c r="B26" s="92" t="s">
        <v>148</v>
      </c>
      <c r="C26" s="687"/>
      <c r="D26" s="688"/>
      <c r="E26" s="689"/>
      <c r="F26" s="540"/>
      <c r="G26" s="681"/>
    </row>
    <row r="27" spans="2:7" ht="16.5" customHeight="1" x14ac:dyDescent="0.3">
      <c r="B27" s="102" t="s">
        <v>140</v>
      </c>
      <c r="C27" s="660"/>
      <c r="D27" s="661"/>
      <c r="E27" s="662"/>
      <c r="F27" s="540"/>
      <c r="G27" s="682"/>
    </row>
    <row r="28" spans="2:7" ht="16.5" customHeight="1" x14ac:dyDescent="0.3">
      <c r="B28" s="102" t="s">
        <v>146</v>
      </c>
      <c r="C28" s="660"/>
      <c r="D28" s="661"/>
      <c r="E28" s="662"/>
      <c r="F28" s="540"/>
      <c r="G28" s="682"/>
    </row>
    <row r="29" spans="2:7" ht="16.5" customHeight="1" x14ac:dyDescent="0.3">
      <c r="B29" s="102" t="s">
        <v>147</v>
      </c>
      <c r="C29" s="660"/>
      <c r="D29" s="661"/>
      <c r="E29" s="662"/>
      <c r="F29" s="540"/>
      <c r="G29" s="683"/>
    </row>
    <row r="30" spans="2:7" ht="16.5" customHeight="1" x14ac:dyDescent="0.3">
      <c r="B30" s="131"/>
      <c r="C30" s="555"/>
      <c r="D30" s="556"/>
      <c r="E30" s="132" t="s">
        <v>143</v>
      </c>
      <c r="F30" s="540">
        <f>SUM(F26:F29)</f>
        <v>0</v>
      </c>
      <c r="G30" s="470" t="s">
        <v>144</v>
      </c>
    </row>
    <row r="31" spans="2:7" ht="16.5" customHeight="1" thickBot="1" x14ac:dyDescent="0.35">
      <c r="B31" s="691" t="s">
        <v>149</v>
      </c>
      <c r="C31" s="692"/>
      <c r="D31" s="692"/>
      <c r="E31" s="693"/>
      <c r="F31" s="523">
        <f>SUM(F20+F25+F30)</f>
        <v>0</v>
      </c>
      <c r="G31" s="145"/>
    </row>
    <row r="32" spans="2:7" ht="15.75" customHeight="1" x14ac:dyDescent="0.3">
      <c r="B32" s="176" t="s">
        <v>150</v>
      </c>
      <c r="C32" s="182" t="s">
        <v>151</v>
      </c>
      <c r="D32" s="177" t="s">
        <v>152</v>
      </c>
      <c r="E32" s="177" t="s">
        <v>153</v>
      </c>
      <c r="F32" s="181" t="s">
        <v>128</v>
      </c>
      <c r="G32" s="185"/>
    </row>
    <row r="33" spans="2:7" ht="15" customHeight="1" x14ac:dyDescent="0.3">
      <c r="B33" s="88"/>
      <c r="C33" s="89"/>
      <c r="D33" s="104"/>
      <c r="E33" s="116"/>
      <c r="F33" s="124"/>
      <c r="G33" s="146"/>
    </row>
    <row r="34" spans="2:7" x14ac:dyDescent="0.3">
      <c r="B34" s="92"/>
      <c r="C34" s="93"/>
      <c r="D34" s="105"/>
      <c r="E34" s="117"/>
      <c r="F34" s="125"/>
      <c r="G34" s="146"/>
    </row>
    <row r="35" spans="2:7" ht="14.5" thickBot="1" x14ac:dyDescent="0.35">
      <c r="B35" s="691" t="s">
        <v>154</v>
      </c>
      <c r="C35" s="692"/>
      <c r="D35" s="692"/>
      <c r="E35" s="693"/>
      <c r="F35" s="522">
        <f>SUM(F33:F34)</f>
        <v>0</v>
      </c>
      <c r="G35" s="145"/>
    </row>
    <row r="36" spans="2:7" x14ac:dyDescent="0.3">
      <c r="B36" s="176" t="s">
        <v>155</v>
      </c>
      <c r="C36" s="180" t="s">
        <v>151</v>
      </c>
      <c r="D36" s="177" t="s">
        <v>52</v>
      </c>
      <c r="E36" s="177" t="s">
        <v>153</v>
      </c>
      <c r="F36" s="181" t="s">
        <v>137</v>
      </c>
      <c r="G36" s="179"/>
    </row>
    <row r="37" spans="2:7" x14ac:dyDescent="0.3">
      <c r="B37" s="95"/>
      <c r="C37" s="96" t="s">
        <v>118</v>
      </c>
      <c r="D37" s="97"/>
      <c r="E37" s="127"/>
      <c r="F37" s="120"/>
      <c r="G37" s="142"/>
    </row>
    <row r="38" spans="2:7" x14ac:dyDescent="0.3">
      <c r="B38" s="88"/>
      <c r="C38" s="98"/>
      <c r="D38" s="99"/>
      <c r="E38" s="128"/>
      <c r="F38" s="121"/>
      <c r="G38" s="142"/>
    </row>
    <row r="39" spans="2:7" x14ac:dyDescent="0.3">
      <c r="B39" s="92"/>
      <c r="C39" s="100"/>
      <c r="D39" s="101"/>
      <c r="E39" s="129"/>
      <c r="F39" s="122"/>
      <c r="G39" s="142"/>
    </row>
    <row r="40" spans="2:7" x14ac:dyDescent="0.3">
      <c r="B40" s="92"/>
      <c r="C40" s="100"/>
      <c r="D40" s="101"/>
      <c r="E40" s="129"/>
      <c r="F40" s="122"/>
      <c r="G40" s="142"/>
    </row>
    <row r="41" spans="2:7" ht="14.5" thickBot="1" x14ac:dyDescent="0.35">
      <c r="B41" s="691" t="s">
        <v>156</v>
      </c>
      <c r="C41" s="692"/>
      <c r="D41" s="692"/>
      <c r="E41" s="693"/>
      <c r="F41" s="184">
        <f>SUM(F37:F38)</f>
        <v>0</v>
      </c>
      <c r="G41" s="144"/>
    </row>
    <row r="42" spans="2:7" x14ac:dyDescent="0.3">
      <c r="B42" s="176" t="s">
        <v>157</v>
      </c>
      <c r="C42" s="182" t="s">
        <v>151</v>
      </c>
      <c r="D42" s="186" t="s">
        <v>52</v>
      </c>
      <c r="E42" s="186" t="s">
        <v>153</v>
      </c>
      <c r="F42" s="187" t="s">
        <v>128</v>
      </c>
      <c r="G42" s="185"/>
    </row>
    <row r="43" spans="2:7" x14ac:dyDescent="0.3">
      <c r="B43" s="88"/>
      <c r="C43" s="89"/>
      <c r="D43" s="104"/>
      <c r="E43" s="116"/>
      <c r="F43" s="126"/>
      <c r="G43" s="146"/>
    </row>
    <row r="44" spans="2:7" x14ac:dyDescent="0.3">
      <c r="B44" s="88"/>
      <c r="C44" s="89"/>
      <c r="D44" s="104"/>
      <c r="E44" s="116"/>
      <c r="F44" s="133"/>
      <c r="G44" s="147"/>
    </row>
    <row r="45" spans="2:7" x14ac:dyDescent="0.3">
      <c r="B45" s="370" t="s">
        <v>158</v>
      </c>
      <c r="C45" s="371"/>
      <c r="D45" s="371"/>
      <c r="E45" s="372"/>
      <c r="F45" s="524">
        <f>SUM(F43:F44)</f>
        <v>0</v>
      </c>
      <c r="G45" s="373"/>
    </row>
    <row r="46" spans="2:7" x14ac:dyDescent="0.3">
      <c r="B46" s="447" t="s">
        <v>159</v>
      </c>
      <c r="C46" s="376" t="s">
        <v>151</v>
      </c>
      <c r="D46" s="376" t="s">
        <v>52</v>
      </c>
      <c r="E46" s="376" t="s">
        <v>153</v>
      </c>
      <c r="F46" s="376" t="s">
        <v>128</v>
      </c>
      <c r="G46" s="448"/>
    </row>
    <row r="47" spans="2:7" x14ac:dyDescent="0.3">
      <c r="B47" s="449"/>
      <c r="C47" s="374"/>
      <c r="D47" s="374"/>
      <c r="E47" s="374"/>
      <c r="F47" s="377"/>
      <c r="G47" s="146"/>
    </row>
    <row r="48" spans="2:7" x14ac:dyDescent="0.3">
      <c r="B48" s="449"/>
      <c r="C48" s="374"/>
      <c r="D48" s="374"/>
      <c r="E48" s="374"/>
      <c r="F48" s="377"/>
      <c r="G48" s="146"/>
    </row>
    <row r="49" spans="2:7" x14ac:dyDescent="0.3">
      <c r="B49" s="450" t="s">
        <v>160</v>
      </c>
      <c r="C49" s="375"/>
      <c r="D49" s="375"/>
      <c r="E49" s="375"/>
      <c r="F49" s="525">
        <f>SUM(F47:F48)</f>
        <v>0</v>
      </c>
      <c r="G49" s="451"/>
    </row>
    <row r="50" spans="2:7" ht="28" x14ac:dyDescent="0.3">
      <c r="B50" s="176" t="s">
        <v>161</v>
      </c>
      <c r="C50" s="182" t="s">
        <v>151</v>
      </c>
      <c r="D50" s="177" t="s">
        <v>152</v>
      </c>
      <c r="E50" s="177" t="s">
        <v>153</v>
      </c>
      <c r="F50" s="181" t="s">
        <v>128</v>
      </c>
      <c r="G50" s="562" t="s">
        <v>162</v>
      </c>
    </row>
    <row r="51" spans="2:7" x14ac:dyDescent="0.3">
      <c r="B51" s="88"/>
      <c r="C51" s="89"/>
      <c r="D51" s="104"/>
      <c r="E51" s="116"/>
      <c r="F51" s="121"/>
      <c r="G51" s="146"/>
    </row>
    <row r="52" spans="2:7" x14ac:dyDescent="0.3">
      <c r="B52" s="88"/>
      <c r="C52" s="106"/>
      <c r="D52" s="104"/>
      <c r="E52" s="116"/>
      <c r="F52" s="123"/>
      <c r="G52" s="143"/>
    </row>
    <row r="53" spans="2:7" ht="14.5" thickBot="1" x14ac:dyDescent="0.35">
      <c r="B53" s="691" t="s">
        <v>163</v>
      </c>
      <c r="C53" s="692"/>
      <c r="D53" s="692"/>
      <c r="E53" s="693"/>
      <c r="F53" s="522">
        <f>SUM(F51:F52)</f>
        <v>0</v>
      </c>
      <c r="G53" s="566"/>
    </row>
    <row r="54" spans="2:7" ht="14.5" thickBot="1" x14ac:dyDescent="0.35">
      <c r="B54" s="567" t="s">
        <v>164</v>
      </c>
      <c r="C54" s="568"/>
      <c r="D54" s="568"/>
      <c r="E54" s="569"/>
      <c r="F54" s="570">
        <f>SUM(F12+F14+F41+F31+F53+F45+F35+F49)</f>
        <v>0</v>
      </c>
      <c r="G54" s="374"/>
    </row>
    <row r="55" spans="2:7" ht="21.75" customHeight="1" thickBot="1" x14ac:dyDescent="0.35">
      <c r="B55" s="571" t="s">
        <v>250</v>
      </c>
      <c r="C55" s="572"/>
      <c r="D55" s="572"/>
      <c r="E55" s="573"/>
      <c r="F55" s="570">
        <f>SUM(F12+F14+F41+F31+F53)</f>
        <v>0</v>
      </c>
      <c r="G55" s="565"/>
    </row>
    <row r="56" spans="2:7" ht="19.5" customHeight="1" thickBot="1" x14ac:dyDescent="0.4">
      <c r="B56" s="188" t="s">
        <v>165</v>
      </c>
      <c r="C56" s="170" t="s">
        <v>166</v>
      </c>
      <c r="D56" s="170" t="s">
        <v>167</v>
      </c>
      <c r="E56" s="169">
        <v>0</v>
      </c>
      <c r="F56" s="526">
        <f>F55*E56</f>
        <v>0</v>
      </c>
      <c r="G56" s="565"/>
    </row>
    <row r="57" spans="2:7" ht="25.5" customHeight="1" thickBot="1" x14ac:dyDescent="0.35">
      <c r="B57" s="694" t="s">
        <v>168</v>
      </c>
      <c r="C57" s="695"/>
      <c r="D57" s="695"/>
      <c r="E57" s="696"/>
      <c r="F57" s="527">
        <f>SUM(F54+F56)</f>
        <v>0</v>
      </c>
      <c r="G57" s="564"/>
    </row>
    <row r="58" spans="2:7" s="134" customFormat="1" ht="14.4" customHeight="1" x14ac:dyDescent="0.3">
      <c r="F58" s="135"/>
      <c r="G58" s="563"/>
    </row>
    <row r="59" spans="2:7" s="134" customFormat="1" ht="22.5" customHeight="1" x14ac:dyDescent="0.3">
      <c r="B59" s="690" t="s">
        <v>169</v>
      </c>
      <c r="C59" s="690"/>
      <c r="D59" s="690"/>
      <c r="E59" s="690"/>
      <c r="F59" s="368">
        <f>'Draft Workplan'!G98</f>
        <v>0</v>
      </c>
      <c r="G59" s="574"/>
    </row>
    <row r="60" spans="2:7" s="134" customFormat="1" ht="14.4" customHeight="1" x14ac:dyDescent="0.3">
      <c r="F60" s="135"/>
      <c r="G60" s="563"/>
    </row>
    <row r="61" spans="2:7" s="134" customFormat="1" ht="14.4" customHeight="1" x14ac:dyDescent="0.3">
      <c r="F61" s="135"/>
      <c r="G61" s="563"/>
    </row>
    <row r="62" spans="2:7" s="134" customFormat="1" ht="14.4" customHeight="1" x14ac:dyDescent="0.3">
      <c r="B62" s="666" t="s">
        <v>251</v>
      </c>
      <c r="C62" s="667"/>
      <c r="D62" s="667"/>
      <c r="E62" s="667"/>
      <c r="F62" s="667"/>
      <c r="G62" s="668"/>
    </row>
    <row r="63" spans="2:7" s="134" customFormat="1" x14ac:dyDescent="0.3">
      <c r="B63" s="669"/>
      <c r="C63" s="670"/>
      <c r="D63" s="670"/>
      <c r="E63" s="670"/>
      <c r="F63" s="670"/>
      <c r="G63" s="671"/>
    </row>
    <row r="64" spans="2:7" s="134" customFormat="1" x14ac:dyDescent="0.3">
      <c r="B64" s="669"/>
      <c r="C64" s="670"/>
      <c r="D64" s="670"/>
      <c r="E64" s="670"/>
      <c r="F64" s="670"/>
      <c r="G64" s="671"/>
    </row>
    <row r="65" spans="2:7" x14ac:dyDescent="0.3">
      <c r="B65" s="669"/>
      <c r="C65" s="670"/>
      <c r="D65" s="670"/>
      <c r="E65" s="670"/>
      <c r="F65" s="670"/>
      <c r="G65" s="671"/>
    </row>
    <row r="66" spans="2:7" x14ac:dyDescent="0.3">
      <c r="B66" s="669"/>
      <c r="C66" s="670"/>
      <c r="D66" s="670"/>
      <c r="E66" s="670"/>
      <c r="F66" s="670"/>
      <c r="G66" s="671"/>
    </row>
    <row r="67" spans="2:7" x14ac:dyDescent="0.3">
      <c r="B67" s="669"/>
      <c r="C67" s="670"/>
      <c r="D67" s="670"/>
      <c r="E67" s="670"/>
      <c r="F67" s="670"/>
      <c r="G67" s="671"/>
    </row>
    <row r="68" spans="2:7" x14ac:dyDescent="0.3">
      <c r="B68" s="669"/>
      <c r="C68" s="670"/>
      <c r="D68" s="670"/>
      <c r="E68" s="670"/>
      <c r="F68" s="670"/>
      <c r="G68" s="671"/>
    </row>
    <row r="69" spans="2:7" x14ac:dyDescent="0.3">
      <c r="B69" s="669"/>
      <c r="C69" s="670"/>
      <c r="D69" s="670"/>
      <c r="E69" s="670"/>
      <c r="F69" s="670"/>
      <c r="G69" s="671"/>
    </row>
    <row r="70" spans="2:7" x14ac:dyDescent="0.3">
      <c r="B70" s="669"/>
      <c r="C70" s="670"/>
      <c r="D70" s="670"/>
      <c r="E70" s="670"/>
      <c r="F70" s="670"/>
      <c r="G70" s="671"/>
    </row>
    <row r="71" spans="2:7" x14ac:dyDescent="0.3">
      <c r="B71" s="669"/>
      <c r="C71" s="670"/>
      <c r="D71" s="670"/>
      <c r="E71" s="670"/>
      <c r="F71" s="670"/>
      <c r="G71" s="671"/>
    </row>
    <row r="72" spans="2:7" x14ac:dyDescent="0.3">
      <c r="B72" s="669"/>
      <c r="C72" s="670"/>
      <c r="D72" s="670"/>
      <c r="E72" s="670"/>
      <c r="F72" s="670"/>
      <c r="G72" s="671"/>
    </row>
    <row r="73" spans="2:7" x14ac:dyDescent="0.3">
      <c r="B73" s="669"/>
      <c r="C73" s="670"/>
      <c r="D73" s="670"/>
      <c r="E73" s="670"/>
      <c r="F73" s="670"/>
      <c r="G73" s="671"/>
    </row>
    <row r="74" spans="2:7" x14ac:dyDescent="0.3">
      <c r="B74" s="669"/>
      <c r="C74" s="670"/>
      <c r="D74" s="670"/>
      <c r="E74" s="670"/>
      <c r="F74" s="670"/>
      <c r="G74" s="671"/>
    </row>
    <row r="75" spans="2:7" x14ac:dyDescent="0.3">
      <c r="B75" s="669"/>
      <c r="C75" s="670"/>
      <c r="D75" s="670"/>
      <c r="E75" s="670"/>
      <c r="F75" s="670"/>
      <c r="G75" s="671"/>
    </row>
    <row r="76" spans="2:7" x14ac:dyDescent="0.3">
      <c r="B76" s="669"/>
      <c r="C76" s="670"/>
      <c r="D76" s="670"/>
      <c r="E76" s="670"/>
      <c r="F76" s="670"/>
      <c r="G76" s="671"/>
    </row>
    <row r="77" spans="2:7" x14ac:dyDescent="0.3">
      <c r="B77" s="669"/>
      <c r="C77" s="670"/>
      <c r="D77" s="670"/>
      <c r="E77" s="670"/>
      <c r="F77" s="670"/>
      <c r="G77" s="671"/>
    </row>
    <row r="78" spans="2:7" x14ac:dyDescent="0.3">
      <c r="B78" s="669"/>
      <c r="C78" s="670"/>
      <c r="D78" s="670"/>
      <c r="E78" s="670"/>
      <c r="F78" s="670"/>
      <c r="G78" s="671"/>
    </row>
    <row r="79" spans="2:7" x14ac:dyDescent="0.3">
      <c r="B79" s="669"/>
      <c r="C79" s="670"/>
      <c r="D79" s="670"/>
      <c r="E79" s="670"/>
      <c r="F79" s="670"/>
      <c r="G79" s="671"/>
    </row>
    <row r="80" spans="2:7" x14ac:dyDescent="0.3">
      <c r="B80" s="669"/>
      <c r="C80" s="670"/>
      <c r="D80" s="670"/>
      <c r="E80" s="670"/>
      <c r="F80" s="670"/>
      <c r="G80" s="671"/>
    </row>
    <row r="81" spans="2:7" x14ac:dyDescent="0.3">
      <c r="B81" s="672"/>
      <c r="C81" s="673"/>
      <c r="D81" s="673"/>
      <c r="E81" s="673"/>
      <c r="F81" s="673"/>
      <c r="G81" s="674"/>
    </row>
  </sheetData>
  <mergeCells count="25">
    <mergeCell ref="C24:E24"/>
    <mergeCell ref="G26:G29"/>
    <mergeCell ref="C27:E27"/>
    <mergeCell ref="B59:E59"/>
    <mergeCell ref="B31:E31"/>
    <mergeCell ref="B53:E53"/>
    <mergeCell ref="B35:E35"/>
    <mergeCell ref="B57:E57"/>
    <mergeCell ref="B41:E41"/>
    <mergeCell ref="C28:E28"/>
    <mergeCell ref="C29:E29"/>
    <mergeCell ref="C21:E21"/>
    <mergeCell ref="B62:G81"/>
    <mergeCell ref="B2:F2"/>
    <mergeCell ref="B4:F4"/>
    <mergeCell ref="B5:F5"/>
    <mergeCell ref="C16:E16"/>
    <mergeCell ref="G16:G19"/>
    <mergeCell ref="C17:E17"/>
    <mergeCell ref="C18:E18"/>
    <mergeCell ref="C19:E19"/>
    <mergeCell ref="C26:E26"/>
    <mergeCell ref="G21:G24"/>
    <mergeCell ref="C22:E22"/>
    <mergeCell ref="C23:E23"/>
  </mergeCells>
  <pageMargins left="0.5" right="0.5" top="0.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21536-E47D-4D01-A451-C762E04AC567}">
  <dimension ref="A1:N107"/>
  <sheetViews>
    <sheetView zoomScale="50" zoomScaleNormal="64" workbookViewId="0">
      <selection activeCell="B4" sqref="B4:M4"/>
    </sheetView>
  </sheetViews>
  <sheetFormatPr defaultRowHeight="14.5" x14ac:dyDescent="0.35"/>
  <cols>
    <col min="1" max="1" width="9.08984375" style="24"/>
    <col min="2" max="2" width="8.54296875" customWidth="1"/>
    <col min="3" max="3" width="12.453125" hidden="1" customWidth="1"/>
    <col min="4" max="4" width="53" customWidth="1"/>
    <col min="5" max="5" width="8.54296875" customWidth="1"/>
    <col min="6" max="7" width="7.36328125" customWidth="1"/>
    <col min="8" max="8" width="7" customWidth="1"/>
    <col min="9" max="9" width="17.54296875" customWidth="1"/>
    <col min="10" max="11" width="27.453125" customWidth="1"/>
    <col min="12" max="12" width="23.90625" customWidth="1"/>
    <col min="13" max="13" width="68.90625" customWidth="1"/>
    <col min="14" max="14" width="17.453125" style="24" customWidth="1"/>
  </cols>
  <sheetData>
    <row r="1" spans="2:14" s="24" customFormat="1" ht="36.75" customHeight="1" thickBot="1" x14ac:dyDescent="0.4"/>
    <row r="2" spans="2:14" ht="35.25" customHeight="1" x14ac:dyDescent="0.35">
      <c r="B2" s="699" t="s">
        <v>170</v>
      </c>
      <c r="C2" s="700"/>
      <c r="D2" s="700"/>
      <c r="E2" s="700"/>
      <c r="F2" s="700"/>
      <c r="G2" s="700"/>
      <c r="H2" s="700"/>
      <c r="I2" s="700"/>
      <c r="J2" s="700"/>
      <c r="K2" s="700"/>
      <c r="L2" s="700"/>
      <c r="M2" s="700"/>
    </row>
    <row r="3" spans="2:14" s="24" customFormat="1" ht="39.75" customHeight="1" x14ac:dyDescent="0.35">
      <c r="B3" s="697" t="s">
        <v>171</v>
      </c>
      <c r="C3" s="698"/>
      <c r="D3" s="698"/>
      <c r="E3" s="698"/>
      <c r="F3" s="698"/>
      <c r="G3" s="698"/>
      <c r="H3" s="698"/>
      <c r="I3" s="698"/>
      <c r="J3" s="698"/>
      <c r="K3" s="698"/>
      <c r="L3" s="698"/>
      <c r="M3" s="698"/>
    </row>
    <row r="4" spans="2:14" s="24" customFormat="1" ht="39" customHeight="1" x14ac:dyDescent="0.35">
      <c r="B4" s="697" t="s">
        <v>172</v>
      </c>
      <c r="C4" s="698"/>
      <c r="D4" s="698"/>
      <c r="E4" s="698"/>
      <c r="F4" s="698"/>
      <c r="G4" s="698"/>
      <c r="H4" s="698"/>
      <c r="I4" s="698"/>
      <c r="J4" s="698"/>
      <c r="K4" s="698"/>
      <c r="L4" s="698"/>
      <c r="M4" s="698"/>
    </row>
    <row r="5" spans="2:14" s="24" customFormat="1" ht="39" customHeight="1" x14ac:dyDescent="0.35">
      <c r="B5" s="711" t="s">
        <v>52</v>
      </c>
      <c r="C5" s="485"/>
      <c r="D5" s="713" t="s">
        <v>173</v>
      </c>
      <c r="E5" s="721" t="s">
        <v>174</v>
      </c>
      <c r="F5" s="722"/>
      <c r="G5" s="722"/>
      <c r="H5" s="723"/>
      <c r="I5" s="715" t="s">
        <v>175</v>
      </c>
      <c r="J5" s="719" t="s">
        <v>176</v>
      </c>
      <c r="K5" s="715" t="s">
        <v>177</v>
      </c>
      <c r="L5" s="713" t="s">
        <v>178</v>
      </c>
      <c r="M5" s="717" t="s">
        <v>179</v>
      </c>
    </row>
    <row r="6" spans="2:14" ht="37.5" customHeight="1" x14ac:dyDescent="0.35">
      <c r="B6" s="712"/>
      <c r="C6" s="560" t="s">
        <v>53</v>
      </c>
      <c r="D6" s="714"/>
      <c r="E6" s="560" t="s">
        <v>180</v>
      </c>
      <c r="F6" s="560" t="s">
        <v>181</v>
      </c>
      <c r="G6" s="560" t="s">
        <v>182</v>
      </c>
      <c r="H6" s="560" t="s">
        <v>183</v>
      </c>
      <c r="I6" s="716"/>
      <c r="J6" s="720"/>
      <c r="K6" s="716"/>
      <c r="L6" s="714"/>
      <c r="M6" s="718"/>
      <c r="N6"/>
    </row>
    <row r="7" spans="2:14" ht="30.5" x14ac:dyDescent="0.35">
      <c r="B7" s="486">
        <v>1</v>
      </c>
      <c r="C7" s="487" t="s">
        <v>184</v>
      </c>
      <c r="D7" s="488"/>
      <c r="E7" s="489"/>
      <c r="F7" s="489"/>
      <c r="G7" s="489"/>
      <c r="H7" s="489"/>
      <c r="I7" s="489"/>
      <c r="J7" s="489">
        <f>AVERAGE(J8:J16)</f>
        <v>0</v>
      </c>
      <c r="K7" s="489">
        <f>'Draft Workplan'!G8</f>
        <v>0</v>
      </c>
      <c r="L7" s="489">
        <f>J7*K7</f>
        <v>0</v>
      </c>
      <c r="M7" s="490"/>
      <c r="N7"/>
    </row>
    <row r="8" spans="2:14" ht="77.5" x14ac:dyDescent="0.35">
      <c r="B8" s="207">
        <v>1.1000000000000001</v>
      </c>
      <c r="C8" s="6"/>
      <c r="D8" s="6" t="s">
        <v>185</v>
      </c>
      <c r="E8" s="211"/>
      <c r="F8" s="211"/>
      <c r="G8" s="211"/>
      <c r="H8" s="211"/>
      <c r="I8" s="211"/>
      <c r="J8" s="477">
        <v>0</v>
      </c>
      <c r="K8" s="211">
        <f>'Draft Workplan'!G9</f>
        <v>0</v>
      </c>
      <c r="L8" s="211">
        <f t="shared" ref="L8:L71" si="0">J8*K8</f>
        <v>0</v>
      </c>
      <c r="M8" s="212"/>
      <c r="N8"/>
    </row>
    <row r="9" spans="2:14" ht="15.5" x14ac:dyDescent="0.35">
      <c r="B9" s="207">
        <v>1.2</v>
      </c>
      <c r="C9" s="6"/>
      <c r="D9" s="204"/>
      <c r="E9" s="211"/>
      <c r="F9" s="211"/>
      <c r="G9" s="211"/>
      <c r="H9" s="211"/>
      <c r="I9" s="211"/>
      <c r="J9" s="477">
        <v>0</v>
      </c>
      <c r="K9" s="211">
        <f>'Draft Workplan'!G10</f>
        <v>0</v>
      </c>
      <c r="L9" s="211">
        <f t="shared" si="0"/>
        <v>0</v>
      </c>
      <c r="M9" s="212"/>
      <c r="N9"/>
    </row>
    <row r="10" spans="2:14" ht="15.5" x14ac:dyDescent="0.35">
      <c r="B10" s="207">
        <v>1.3</v>
      </c>
      <c r="C10" s="6"/>
      <c r="D10" s="204"/>
      <c r="E10" s="211"/>
      <c r="F10" s="211"/>
      <c r="G10" s="211"/>
      <c r="H10" s="211"/>
      <c r="I10" s="211"/>
      <c r="J10" s="477">
        <v>0</v>
      </c>
      <c r="K10" s="211">
        <f>'Draft Workplan'!G11</f>
        <v>0</v>
      </c>
      <c r="L10" s="211">
        <f t="shared" si="0"/>
        <v>0</v>
      </c>
      <c r="M10" s="212"/>
      <c r="N10"/>
    </row>
    <row r="11" spans="2:14" ht="15.5" x14ac:dyDescent="0.35">
      <c r="B11" s="207">
        <v>1.4</v>
      </c>
      <c r="C11" s="6"/>
      <c r="D11" s="204"/>
      <c r="E11" s="211"/>
      <c r="F11" s="211"/>
      <c r="G11" s="211"/>
      <c r="H11" s="211"/>
      <c r="I11" s="211"/>
      <c r="J11" s="477">
        <v>0</v>
      </c>
      <c r="K11" s="211">
        <f>'Draft Workplan'!G12</f>
        <v>0</v>
      </c>
      <c r="L11" s="211">
        <f t="shared" si="0"/>
        <v>0</v>
      </c>
      <c r="M11" s="212"/>
      <c r="N11"/>
    </row>
    <row r="12" spans="2:14" ht="15.5" x14ac:dyDescent="0.35">
      <c r="B12" s="207">
        <v>1.5</v>
      </c>
      <c r="C12" s="6"/>
      <c r="D12" s="204"/>
      <c r="E12" s="211"/>
      <c r="F12" s="211"/>
      <c r="G12" s="211"/>
      <c r="H12" s="211"/>
      <c r="I12" s="211"/>
      <c r="J12" s="491">
        <v>0</v>
      </c>
      <c r="K12" s="211">
        <f>'Draft Workplan'!G13</f>
        <v>0</v>
      </c>
      <c r="L12" s="211">
        <f t="shared" si="0"/>
        <v>0</v>
      </c>
      <c r="M12" s="212"/>
      <c r="N12"/>
    </row>
    <row r="13" spans="2:14" ht="15.5" x14ac:dyDescent="0.35">
      <c r="B13" s="207">
        <v>1.6</v>
      </c>
      <c r="C13" s="6"/>
      <c r="D13" s="204"/>
      <c r="E13" s="211"/>
      <c r="F13" s="211"/>
      <c r="G13" s="211"/>
      <c r="H13" s="211"/>
      <c r="I13" s="211"/>
      <c r="J13" s="492">
        <v>0</v>
      </c>
      <c r="K13" s="211">
        <f>'Draft Workplan'!G14</f>
        <v>0</v>
      </c>
      <c r="L13" s="211">
        <f t="shared" si="0"/>
        <v>0</v>
      </c>
      <c r="M13" s="212"/>
      <c r="N13"/>
    </row>
    <row r="14" spans="2:14" ht="15.5" x14ac:dyDescent="0.35">
      <c r="B14" s="207">
        <v>1.7</v>
      </c>
      <c r="C14" s="6"/>
      <c r="D14" s="204"/>
      <c r="E14" s="211"/>
      <c r="F14" s="211"/>
      <c r="G14" s="211"/>
      <c r="H14" s="211"/>
      <c r="I14" s="211"/>
      <c r="J14" s="477">
        <v>0</v>
      </c>
      <c r="K14" s="211">
        <f>'Draft Workplan'!G15</f>
        <v>0</v>
      </c>
      <c r="L14" s="211">
        <f t="shared" si="0"/>
        <v>0</v>
      </c>
      <c r="M14" s="212"/>
      <c r="N14"/>
    </row>
    <row r="15" spans="2:14" ht="15.5" x14ac:dyDescent="0.35">
      <c r="B15" s="207">
        <v>1.8</v>
      </c>
      <c r="C15" s="6"/>
      <c r="D15" s="204"/>
      <c r="E15" s="211"/>
      <c r="F15" s="211"/>
      <c r="G15" s="211"/>
      <c r="H15" s="211"/>
      <c r="I15" s="211"/>
      <c r="J15" s="477">
        <v>0</v>
      </c>
      <c r="K15" s="211">
        <f>'Draft Workplan'!G16</f>
        <v>0</v>
      </c>
      <c r="L15" s="211">
        <f t="shared" si="0"/>
        <v>0</v>
      </c>
      <c r="M15" s="212"/>
      <c r="N15"/>
    </row>
    <row r="16" spans="2:14" ht="15.5" x14ac:dyDescent="0.35">
      <c r="B16" s="207">
        <v>1.9</v>
      </c>
      <c r="C16" s="6"/>
      <c r="D16" s="204"/>
      <c r="E16" s="211"/>
      <c r="F16" s="211"/>
      <c r="G16" s="211"/>
      <c r="H16" s="211"/>
      <c r="I16" s="211"/>
      <c r="J16" s="477">
        <v>0</v>
      </c>
      <c r="K16" s="211">
        <f>'Draft Workplan'!G17</f>
        <v>0</v>
      </c>
      <c r="L16" s="211">
        <f t="shared" si="0"/>
        <v>0</v>
      </c>
      <c r="M16" s="212"/>
      <c r="N16"/>
    </row>
    <row r="17" spans="2:14" ht="30.5" x14ac:dyDescent="0.35">
      <c r="B17" s="205">
        <v>2</v>
      </c>
      <c r="C17" s="30" t="s">
        <v>66</v>
      </c>
      <c r="D17" s="30"/>
      <c r="E17" s="211"/>
      <c r="F17" s="211"/>
      <c r="G17" s="211"/>
      <c r="H17" s="211"/>
      <c r="I17" s="211"/>
      <c r="J17" s="211">
        <f>AVERAGE(J18:J26)</f>
        <v>0</v>
      </c>
      <c r="K17" s="211">
        <f>'Draft Workplan'!G18</f>
        <v>0</v>
      </c>
      <c r="L17" s="211">
        <f t="shared" si="0"/>
        <v>0</v>
      </c>
      <c r="M17" s="212"/>
      <c r="N17"/>
    </row>
    <row r="18" spans="2:14" ht="15.5" x14ac:dyDescent="0.35">
      <c r="B18" s="207">
        <v>2.1</v>
      </c>
      <c r="C18" s="6"/>
      <c r="D18" s="6"/>
      <c r="E18" s="211"/>
      <c r="F18" s="211"/>
      <c r="G18" s="211"/>
      <c r="H18" s="211"/>
      <c r="I18" s="211"/>
      <c r="J18" s="477">
        <v>0</v>
      </c>
      <c r="K18" s="211">
        <f>'Draft Workplan'!G19</f>
        <v>0</v>
      </c>
      <c r="L18" s="211">
        <f t="shared" si="0"/>
        <v>0</v>
      </c>
      <c r="M18" s="212"/>
      <c r="N18"/>
    </row>
    <row r="19" spans="2:14" ht="15.5" x14ac:dyDescent="0.35">
      <c r="B19" s="207">
        <v>2.2000000000000002</v>
      </c>
      <c r="C19" s="204"/>
      <c r="D19" s="204"/>
      <c r="E19" s="211"/>
      <c r="F19" s="211"/>
      <c r="G19" s="211"/>
      <c r="H19" s="211"/>
      <c r="I19" s="211"/>
      <c r="J19" s="477">
        <v>0</v>
      </c>
      <c r="K19" s="211">
        <f>'Draft Workplan'!G20</f>
        <v>0</v>
      </c>
      <c r="L19" s="211">
        <f t="shared" si="0"/>
        <v>0</v>
      </c>
      <c r="M19" s="212"/>
      <c r="N19"/>
    </row>
    <row r="20" spans="2:14" ht="15.5" x14ac:dyDescent="0.35">
      <c r="B20" s="207">
        <v>2.2999999999999998</v>
      </c>
      <c r="C20" s="204"/>
      <c r="D20" s="6"/>
      <c r="E20" s="211"/>
      <c r="F20" s="211"/>
      <c r="G20" s="211"/>
      <c r="H20" s="211"/>
      <c r="I20" s="211"/>
      <c r="J20" s="477">
        <v>0</v>
      </c>
      <c r="K20" s="211">
        <f>'Draft Workplan'!G21</f>
        <v>0</v>
      </c>
      <c r="L20" s="211">
        <f t="shared" si="0"/>
        <v>0</v>
      </c>
      <c r="M20" s="212"/>
      <c r="N20"/>
    </row>
    <row r="21" spans="2:14" ht="15.5" x14ac:dyDescent="0.35">
      <c r="B21" s="207">
        <v>2.4</v>
      </c>
      <c r="C21" s="204"/>
      <c r="D21" s="6"/>
      <c r="E21" s="211"/>
      <c r="F21" s="211"/>
      <c r="G21" s="211"/>
      <c r="H21" s="211"/>
      <c r="I21" s="211"/>
      <c r="J21" s="477">
        <v>0</v>
      </c>
      <c r="K21" s="211">
        <f>'Draft Workplan'!G22</f>
        <v>0</v>
      </c>
      <c r="L21" s="211">
        <f t="shared" si="0"/>
        <v>0</v>
      </c>
      <c r="M21" s="212"/>
      <c r="N21"/>
    </row>
    <row r="22" spans="2:14" ht="15.5" x14ac:dyDescent="0.35">
      <c r="B22" s="207">
        <v>2.5</v>
      </c>
      <c r="C22" s="204"/>
      <c r="D22" s="6"/>
      <c r="E22" s="211"/>
      <c r="F22" s="211"/>
      <c r="G22" s="211"/>
      <c r="H22" s="211"/>
      <c r="I22" s="211"/>
      <c r="J22" s="477">
        <v>0</v>
      </c>
      <c r="K22" s="211">
        <f>'Draft Workplan'!G23</f>
        <v>0</v>
      </c>
      <c r="L22" s="211">
        <f t="shared" si="0"/>
        <v>0</v>
      </c>
      <c r="M22" s="212"/>
      <c r="N22"/>
    </row>
    <row r="23" spans="2:14" ht="15.5" x14ac:dyDescent="0.35">
      <c r="B23" s="207">
        <v>2.6</v>
      </c>
      <c r="C23" s="204"/>
      <c r="D23" s="6"/>
      <c r="E23" s="211"/>
      <c r="F23" s="211"/>
      <c r="G23" s="211"/>
      <c r="H23" s="211"/>
      <c r="I23" s="211"/>
      <c r="J23" s="477">
        <v>0</v>
      </c>
      <c r="K23" s="211">
        <f>'Draft Workplan'!G24</f>
        <v>0</v>
      </c>
      <c r="L23" s="211">
        <f t="shared" si="0"/>
        <v>0</v>
      </c>
      <c r="M23" s="212"/>
      <c r="N23"/>
    </row>
    <row r="24" spans="2:14" ht="15.5" x14ac:dyDescent="0.35">
      <c r="B24" s="207">
        <v>2.7</v>
      </c>
      <c r="C24" s="204"/>
      <c r="D24" s="6"/>
      <c r="E24" s="211"/>
      <c r="F24" s="211"/>
      <c r="G24" s="211"/>
      <c r="H24" s="211"/>
      <c r="I24" s="211"/>
      <c r="J24" s="477">
        <v>0</v>
      </c>
      <c r="K24" s="211">
        <f>'Draft Workplan'!G25</f>
        <v>0</v>
      </c>
      <c r="L24" s="211">
        <f t="shared" si="0"/>
        <v>0</v>
      </c>
      <c r="M24" s="212"/>
      <c r="N24"/>
    </row>
    <row r="25" spans="2:14" ht="15.5" x14ac:dyDescent="0.35">
      <c r="B25" s="207">
        <v>2.8</v>
      </c>
      <c r="C25" s="204"/>
      <c r="D25" s="6"/>
      <c r="E25" s="211"/>
      <c r="F25" s="211"/>
      <c r="G25" s="211"/>
      <c r="H25" s="211"/>
      <c r="I25" s="211"/>
      <c r="J25" s="477">
        <v>0</v>
      </c>
      <c r="K25" s="211">
        <f>'Draft Workplan'!G26</f>
        <v>0</v>
      </c>
      <c r="L25" s="211">
        <f t="shared" si="0"/>
        <v>0</v>
      </c>
      <c r="M25" s="212"/>
      <c r="N25"/>
    </row>
    <row r="26" spans="2:14" ht="15.5" x14ac:dyDescent="0.35">
      <c r="B26" s="207">
        <v>2.9</v>
      </c>
      <c r="C26" s="204"/>
      <c r="D26" s="6"/>
      <c r="E26" s="211"/>
      <c r="F26" s="211"/>
      <c r="G26" s="211"/>
      <c r="H26" s="211"/>
      <c r="I26" s="211"/>
      <c r="J26" s="477">
        <v>0</v>
      </c>
      <c r="K26" s="211">
        <f>'Draft Workplan'!G27</f>
        <v>0</v>
      </c>
      <c r="L26" s="211">
        <f t="shared" si="0"/>
        <v>0</v>
      </c>
      <c r="M26" s="212"/>
      <c r="N26"/>
    </row>
    <row r="27" spans="2:14" ht="30.5" x14ac:dyDescent="0.35">
      <c r="B27" s="205">
        <v>3</v>
      </c>
      <c r="C27" s="30" t="s">
        <v>67</v>
      </c>
      <c r="D27" s="30"/>
      <c r="E27" s="211"/>
      <c r="F27" s="211"/>
      <c r="G27" s="211"/>
      <c r="H27" s="211"/>
      <c r="I27" s="211"/>
      <c r="J27" s="211">
        <f>AVERAGE(J28:J36)</f>
        <v>0</v>
      </c>
      <c r="K27" s="211">
        <f>'Draft Workplan'!G28</f>
        <v>0</v>
      </c>
      <c r="L27" s="211">
        <f t="shared" si="0"/>
        <v>0</v>
      </c>
      <c r="M27" s="212"/>
      <c r="N27"/>
    </row>
    <row r="28" spans="2:14" ht="15.5" x14ac:dyDescent="0.35">
      <c r="B28" s="207">
        <v>3.1</v>
      </c>
      <c r="C28" s="6"/>
      <c r="D28" s="6"/>
      <c r="E28" s="211"/>
      <c r="F28" s="211"/>
      <c r="G28" s="211"/>
      <c r="H28" s="211"/>
      <c r="I28" s="211"/>
      <c r="J28" s="477">
        <v>0</v>
      </c>
      <c r="K28" s="211">
        <f>'Draft Workplan'!G29</f>
        <v>0</v>
      </c>
      <c r="L28" s="211">
        <f t="shared" si="0"/>
        <v>0</v>
      </c>
      <c r="M28" s="212"/>
      <c r="N28"/>
    </row>
    <row r="29" spans="2:14" ht="15.5" x14ac:dyDescent="0.35">
      <c r="B29" s="207">
        <v>3.2</v>
      </c>
      <c r="C29" s="6"/>
      <c r="D29" s="6"/>
      <c r="E29" s="211"/>
      <c r="F29" s="211"/>
      <c r="G29" s="211"/>
      <c r="H29" s="211"/>
      <c r="I29" s="211"/>
      <c r="J29" s="477">
        <v>0</v>
      </c>
      <c r="K29" s="211">
        <f>'Draft Workplan'!G30</f>
        <v>0</v>
      </c>
      <c r="L29" s="211">
        <f t="shared" si="0"/>
        <v>0</v>
      </c>
      <c r="M29" s="212"/>
      <c r="N29"/>
    </row>
    <row r="30" spans="2:14" ht="15.5" x14ac:dyDescent="0.35">
      <c r="B30" s="207">
        <v>3.3</v>
      </c>
      <c r="C30" s="6"/>
      <c r="D30" s="6"/>
      <c r="E30" s="211"/>
      <c r="F30" s="211"/>
      <c r="G30" s="211"/>
      <c r="H30" s="211"/>
      <c r="I30" s="211"/>
      <c r="J30" s="477">
        <v>0</v>
      </c>
      <c r="K30" s="211">
        <f>'Draft Workplan'!G31</f>
        <v>0</v>
      </c>
      <c r="L30" s="211">
        <f t="shared" si="0"/>
        <v>0</v>
      </c>
      <c r="M30" s="212"/>
      <c r="N30"/>
    </row>
    <row r="31" spans="2:14" ht="15.5" x14ac:dyDescent="0.35">
      <c r="B31" s="207">
        <v>3.4</v>
      </c>
      <c r="C31" s="6"/>
      <c r="D31" s="6"/>
      <c r="E31" s="211"/>
      <c r="F31" s="211"/>
      <c r="G31" s="211"/>
      <c r="H31" s="211"/>
      <c r="I31" s="211"/>
      <c r="J31" s="477">
        <v>0</v>
      </c>
      <c r="K31" s="211">
        <f>'Draft Workplan'!G32</f>
        <v>0</v>
      </c>
      <c r="L31" s="211">
        <f t="shared" si="0"/>
        <v>0</v>
      </c>
      <c r="M31" s="212"/>
      <c r="N31"/>
    </row>
    <row r="32" spans="2:14" ht="15.5" x14ac:dyDescent="0.35">
      <c r="B32" s="207">
        <v>3.5</v>
      </c>
      <c r="C32" s="6"/>
      <c r="D32" s="6"/>
      <c r="E32" s="211"/>
      <c r="F32" s="211"/>
      <c r="G32" s="211"/>
      <c r="H32" s="211"/>
      <c r="I32" s="211"/>
      <c r="J32" s="477">
        <v>0</v>
      </c>
      <c r="K32" s="211">
        <f>'Draft Workplan'!G33</f>
        <v>0</v>
      </c>
      <c r="L32" s="211">
        <f t="shared" si="0"/>
        <v>0</v>
      </c>
      <c r="M32" s="212"/>
      <c r="N32"/>
    </row>
    <row r="33" spans="2:14" ht="15.5" x14ac:dyDescent="0.35">
      <c r="B33" s="207">
        <v>3.6</v>
      </c>
      <c r="C33" s="6"/>
      <c r="D33" s="6"/>
      <c r="E33" s="211"/>
      <c r="F33" s="211"/>
      <c r="G33" s="211"/>
      <c r="H33" s="211"/>
      <c r="I33" s="211"/>
      <c r="J33" s="477">
        <v>0</v>
      </c>
      <c r="K33" s="211">
        <f>'Draft Workplan'!G34</f>
        <v>0</v>
      </c>
      <c r="L33" s="211">
        <f t="shared" si="0"/>
        <v>0</v>
      </c>
      <c r="M33" s="212"/>
      <c r="N33"/>
    </row>
    <row r="34" spans="2:14" ht="15.5" x14ac:dyDescent="0.35">
      <c r="B34" s="207">
        <v>3.7</v>
      </c>
      <c r="C34" s="6"/>
      <c r="D34" s="6"/>
      <c r="E34" s="211"/>
      <c r="F34" s="211"/>
      <c r="G34" s="211"/>
      <c r="H34" s="211"/>
      <c r="I34" s="211"/>
      <c r="J34" s="477">
        <v>0</v>
      </c>
      <c r="K34" s="211">
        <f>'Draft Workplan'!G35</f>
        <v>0</v>
      </c>
      <c r="L34" s="211">
        <f t="shared" si="0"/>
        <v>0</v>
      </c>
      <c r="M34" s="212"/>
      <c r="N34"/>
    </row>
    <row r="35" spans="2:14" ht="15.5" x14ac:dyDescent="0.35">
      <c r="B35" s="207">
        <v>3.8</v>
      </c>
      <c r="C35" s="6"/>
      <c r="D35" s="6"/>
      <c r="E35" s="211"/>
      <c r="F35" s="211"/>
      <c r="G35" s="211"/>
      <c r="H35" s="211"/>
      <c r="I35" s="211"/>
      <c r="J35" s="477">
        <v>0</v>
      </c>
      <c r="K35" s="211">
        <f>'Draft Workplan'!G36</f>
        <v>0</v>
      </c>
      <c r="L35" s="211">
        <f t="shared" si="0"/>
        <v>0</v>
      </c>
      <c r="M35" s="212"/>
      <c r="N35"/>
    </row>
    <row r="36" spans="2:14" ht="15.5" x14ac:dyDescent="0.35">
      <c r="B36" s="207">
        <v>3.9</v>
      </c>
      <c r="C36" s="6"/>
      <c r="D36" s="6"/>
      <c r="E36" s="211"/>
      <c r="F36" s="211"/>
      <c r="G36" s="211"/>
      <c r="H36" s="211"/>
      <c r="I36" s="211"/>
      <c r="J36" s="477">
        <v>0</v>
      </c>
      <c r="K36" s="211">
        <f>'Draft Workplan'!G37</f>
        <v>0</v>
      </c>
      <c r="L36" s="211">
        <f t="shared" si="0"/>
        <v>0</v>
      </c>
      <c r="M36" s="212"/>
      <c r="N36"/>
    </row>
    <row r="37" spans="2:14" ht="30.5" x14ac:dyDescent="0.35">
      <c r="B37" s="205">
        <v>4</v>
      </c>
      <c r="C37" s="30" t="s">
        <v>68</v>
      </c>
      <c r="D37" s="30"/>
      <c r="E37" s="211"/>
      <c r="F37" s="211"/>
      <c r="G37" s="211"/>
      <c r="H37" s="211"/>
      <c r="I37" s="211"/>
      <c r="J37" s="211">
        <f>AVERAGE(J38:J46)</f>
        <v>0</v>
      </c>
      <c r="K37" s="211">
        <f>'Draft Workplan'!G38</f>
        <v>0</v>
      </c>
      <c r="L37" s="211">
        <f t="shared" si="0"/>
        <v>0</v>
      </c>
      <c r="M37" s="212"/>
      <c r="N37"/>
    </row>
    <row r="38" spans="2:14" ht="15.5" x14ac:dyDescent="0.35">
      <c r="B38" s="207">
        <v>4.0999999999999996</v>
      </c>
      <c r="C38" s="6"/>
      <c r="D38" s="6"/>
      <c r="E38" s="211"/>
      <c r="F38" s="211"/>
      <c r="G38" s="211"/>
      <c r="H38" s="211"/>
      <c r="I38" s="211"/>
      <c r="J38" s="477">
        <v>0</v>
      </c>
      <c r="K38" s="211">
        <f>'Draft Workplan'!G39</f>
        <v>0</v>
      </c>
      <c r="L38" s="211">
        <f t="shared" si="0"/>
        <v>0</v>
      </c>
      <c r="M38" s="212"/>
      <c r="N38"/>
    </row>
    <row r="39" spans="2:14" ht="15.5" x14ac:dyDescent="0.35">
      <c r="B39" s="207">
        <v>4.2</v>
      </c>
      <c r="C39" s="6"/>
      <c r="D39" s="6"/>
      <c r="E39" s="211"/>
      <c r="F39" s="211"/>
      <c r="G39" s="211"/>
      <c r="H39" s="211"/>
      <c r="I39" s="211"/>
      <c r="J39" s="477">
        <v>0</v>
      </c>
      <c r="K39" s="211">
        <f>'Draft Workplan'!G40</f>
        <v>0</v>
      </c>
      <c r="L39" s="211">
        <f t="shared" si="0"/>
        <v>0</v>
      </c>
      <c r="M39" s="212"/>
      <c r="N39"/>
    </row>
    <row r="40" spans="2:14" ht="15.5" x14ac:dyDescent="0.35">
      <c r="B40" s="207">
        <v>4.3</v>
      </c>
      <c r="C40" s="6"/>
      <c r="D40" s="6"/>
      <c r="E40" s="211"/>
      <c r="F40" s="211"/>
      <c r="G40" s="211"/>
      <c r="H40" s="211"/>
      <c r="I40" s="211"/>
      <c r="J40" s="477">
        <v>0</v>
      </c>
      <c r="K40" s="211">
        <f>'Draft Workplan'!G41</f>
        <v>0</v>
      </c>
      <c r="L40" s="211">
        <f t="shared" si="0"/>
        <v>0</v>
      </c>
      <c r="M40" s="212"/>
      <c r="N40"/>
    </row>
    <row r="41" spans="2:14" ht="15.5" x14ac:dyDescent="0.35">
      <c r="B41" s="207">
        <v>4.4000000000000004</v>
      </c>
      <c r="C41" s="6"/>
      <c r="D41" s="6"/>
      <c r="E41" s="211"/>
      <c r="F41" s="211"/>
      <c r="G41" s="211"/>
      <c r="H41" s="211"/>
      <c r="I41" s="211"/>
      <c r="J41" s="477">
        <v>0</v>
      </c>
      <c r="K41" s="211">
        <f>'Draft Workplan'!G42</f>
        <v>0</v>
      </c>
      <c r="L41" s="211">
        <f t="shared" si="0"/>
        <v>0</v>
      </c>
      <c r="M41" s="212"/>
      <c r="N41"/>
    </row>
    <row r="42" spans="2:14" ht="15.5" x14ac:dyDescent="0.35">
      <c r="B42" s="207">
        <v>4.5</v>
      </c>
      <c r="C42" s="6"/>
      <c r="D42" s="6"/>
      <c r="E42" s="211"/>
      <c r="F42" s="211"/>
      <c r="G42" s="211"/>
      <c r="H42" s="211"/>
      <c r="I42" s="211"/>
      <c r="J42" s="477">
        <v>0</v>
      </c>
      <c r="K42" s="211">
        <f>'Draft Workplan'!G43</f>
        <v>0</v>
      </c>
      <c r="L42" s="211">
        <f t="shared" si="0"/>
        <v>0</v>
      </c>
      <c r="M42" s="212"/>
      <c r="N42"/>
    </row>
    <row r="43" spans="2:14" ht="15.5" x14ac:dyDescent="0.35">
      <c r="B43" s="207">
        <v>4.5999999999999996</v>
      </c>
      <c r="C43" s="6"/>
      <c r="D43" s="6"/>
      <c r="E43" s="211"/>
      <c r="F43" s="211"/>
      <c r="G43" s="211"/>
      <c r="H43" s="211"/>
      <c r="I43" s="211"/>
      <c r="J43" s="477">
        <v>0</v>
      </c>
      <c r="K43" s="211">
        <f>'Draft Workplan'!G44</f>
        <v>0</v>
      </c>
      <c r="L43" s="211">
        <f t="shared" si="0"/>
        <v>0</v>
      </c>
      <c r="M43" s="212"/>
      <c r="N43"/>
    </row>
    <row r="44" spans="2:14" ht="15.5" x14ac:dyDescent="0.35">
      <c r="B44" s="207">
        <v>4.7</v>
      </c>
      <c r="C44" s="6"/>
      <c r="D44" s="6"/>
      <c r="E44" s="211"/>
      <c r="F44" s="211"/>
      <c r="G44" s="211"/>
      <c r="H44" s="211"/>
      <c r="I44" s="211"/>
      <c r="J44" s="477">
        <v>0</v>
      </c>
      <c r="K44" s="211">
        <f>'Draft Workplan'!G45</f>
        <v>0</v>
      </c>
      <c r="L44" s="211">
        <f t="shared" si="0"/>
        <v>0</v>
      </c>
      <c r="M44" s="212"/>
      <c r="N44"/>
    </row>
    <row r="45" spans="2:14" ht="15.5" x14ac:dyDescent="0.35">
      <c r="B45" s="207">
        <v>4.8</v>
      </c>
      <c r="C45" s="6"/>
      <c r="D45" s="6"/>
      <c r="E45" s="211"/>
      <c r="F45" s="211"/>
      <c r="G45" s="211"/>
      <c r="H45" s="211"/>
      <c r="I45" s="211"/>
      <c r="J45" s="477">
        <v>0</v>
      </c>
      <c r="K45" s="211">
        <f>'Draft Workplan'!G46</f>
        <v>0</v>
      </c>
      <c r="L45" s="211">
        <f t="shared" si="0"/>
        <v>0</v>
      </c>
      <c r="M45" s="212"/>
      <c r="N45"/>
    </row>
    <row r="46" spans="2:14" ht="15.5" x14ac:dyDescent="0.35">
      <c r="B46" s="207">
        <v>4.9000000000000004</v>
      </c>
      <c r="C46" s="6"/>
      <c r="D46" s="6"/>
      <c r="E46" s="211"/>
      <c r="F46" s="211"/>
      <c r="G46" s="211"/>
      <c r="H46" s="211"/>
      <c r="I46" s="211"/>
      <c r="J46" s="477">
        <v>0</v>
      </c>
      <c r="K46" s="211">
        <f>'Draft Workplan'!G47</f>
        <v>0</v>
      </c>
      <c r="L46" s="211">
        <f t="shared" si="0"/>
        <v>0</v>
      </c>
      <c r="M46" s="212"/>
      <c r="N46"/>
    </row>
    <row r="47" spans="2:14" ht="30.5" x14ac:dyDescent="0.35">
      <c r="B47" s="205">
        <v>5</v>
      </c>
      <c r="C47" s="30" t="s">
        <v>69</v>
      </c>
      <c r="D47" s="206"/>
      <c r="E47" s="211"/>
      <c r="F47" s="211"/>
      <c r="G47" s="211"/>
      <c r="H47" s="211"/>
      <c r="I47" s="211"/>
      <c r="J47" s="211">
        <f>AVERAGE(J48:J56)</f>
        <v>0</v>
      </c>
      <c r="K47" s="211">
        <f>'Draft Workplan'!G48</f>
        <v>0</v>
      </c>
      <c r="L47" s="211">
        <f t="shared" si="0"/>
        <v>0</v>
      </c>
      <c r="M47" s="212"/>
      <c r="N47"/>
    </row>
    <row r="48" spans="2:14" ht="15.5" x14ac:dyDescent="0.35">
      <c r="B48" s="207">
        <v>5.0999999999999996</v>
      </c>
      <c r="C48" s="6"/>
      <c r="D48" s="6"/>
      <c r="E48" s="211"/>
      <c r="F48" s="211"/>
      <c r="G48" s="211"/>
      <c r="H48" s="211"/>
      <c r="I48" s="211"/>
      <c r="J48" s="477">
        <v>0</v>
      </c>
      <c r="K48" s="211">
        <f>'Draft Workplan'!G49</f>
        <v>0</v>
      </c>
      <c r="L48" s="211">
        <f t="shared" si="0"/>
        <v>0</v>
      </c>
      <c r="M48" s="212"/>
      <c r="N48"/>
    </row>
    <row r="49" spans="2:14" ht="15.5" x14ac:dyDescent="0.35">
      <c r="B49" s="207">
        <v>5.2</v>
      </c>
      <c r="C49" s="6"/>
      <c r="D49" s="6"/>
      <c r="E49" s="211"/>
      <c r="F49" s="211"/>
      <c r="G49" s="211"/>
      <c r="H49" s="211"/>
      <c r="I49" s="211"/>
      <c r="J49" s="477">
        <v>0</v>
      </c>
      <c r="K49" s="211">
        <f>'Draft Workplan'!G50</f>
        <v>0</v>
      </c>
      <c r="L49" s="211">
        <f t="shared" si="0"/>
        <v>0</v>
      </c>
      <c r="M49" s="212"/>
      <c r="N49"/>
    </row>
    <row r="50" spans="2:14" ht="15.5" x14ac:dyDescent="0.35">
      <c r="B50" s="207">
        <v>5.3</v>
      </c>
      <c r="C50" s="6"/>
      <c r="D50" s="6"/>
      <c r="E50" s="211"/>
      <c r="F50" s="211"/>
      <c r="G50" s="211"/>
      <c r="H50" s="211"/>
      <c r="I50" s="211"/>
      <c r="J50" s="477">
        <v>0</v>
      </c>
      <c r="K50" s="211">
        <f>'Draft Workplan'!G51</f>
        <v>0</v>
      </c>
      <c r="L50" s="211">
        <f t="shared" si="0"/>
        <v>0</v>
      </c>
      <c r="M50" s="212"/>
      <c r="N50"/>
    </row>
    <row r="51" spans="2:14" ht="15.5" x14ac:dyDescent="0.35">
      <c r="B51" s="207">
        <v>5.4</v>
      </c>
      <c r="C51" s="6"/>
      <c r="D51" s="6"/>
      <c r="E51" s="211"/>
      <c r="F51" s="211"/>
      <c r="G51" s="211"/>
      <c r="H51" s="211"/>
      <c r="I51" s="211"/>
      <c r="J51" s="477">
        <v>0</v>
      </c>
      <c r="K51" s="211">
        <f>'Draft Workplan'!G52</f>
        <v>0</v>
      </c>
      <c r="L51" s="211">
        <f t="shared" si="0"/>
        <v>0</v>
      </c>
      <c r="M51" s="212"/>
      <c r="N51"/>
    </row>
    <row r="52" spans="2:14" ht="15.5" x14ac:dyDescent="0.35">
      <c r="B52" s="207">
        <v>5.5</v>
      </c>
      <c r="C52" s="6"/>
      <c r="D52" s="6"/>
      <c r="E52" s="211"/>
      <c r="F52" s="211"/>
      <c r="G52" s="211"/>
      <c r="H52" s="211"/>
      <c r="I52" s="211"/>
      <c r="J52" s="477">
        <v>0</v>
      </c>
      <c r="K52" s="211">
        <f>'Draft Workplan'!G53</f>
        <v>0</v>
      </c>
      <c r="L52" s="211">
        <f t="shared" si="0"/>
        <v>0</v>
      </c>
      <c r="M52" s="212"/>
      <c r="N52"/>
    </row>
    <row r="53" spans="2:14" ht="15.5" x14ac:dyDescent="0.35">
      <c r="B53" s="207">
        <v>5.6</v>
      </c>
      <c r="C53" s="6"/>
      <c r="D53" s="6"/>
      <c r="E53" s="211"/>
      <c r="F53" s="211"/>
      <c r="G53" s="211"/>
      <c r="H53" s="211"/>
      <c r="I53" s="211"/>
      <c r="J53" s="477">
        <v>0</v>
      </c>
      <c r="K53" s="211">
        <f>'Draft Workplan'!G54</f>
        <v>0</v>
      </c>
      <c r="L53" s="211">
        <f t="shared" si="0"/>
        <v>0</v>
      </c>
      <c r="M53" s="212"/>
      <c r="N53"/>
    </row>
    <row r="54" spans="2:14" ht="15.5" x14ac:dyDescent="0.35">
      <c r="B54" s="207">
        <v>5.7</v>
      </c>
      <c r="C54" s="6"/>
      <c r="D54" s="6"/>
      <c r="E54" s="211"/>
      <c r="F54" s="211"/>
      <c r="G54" s="211"/>
      <c r="H54" s="211"/>
      <c r="I54" s="211"/>
      <c r="J54" s="477">
        <v>0</v>
      </c>
      <c r="K54" s="211">
        <f>'Draft Workplan'!G55</f>
        <v>0</v>
      </c>
      <c r="L54" s="211">
        <f t="shared" si="0"/>
        <v>0</v>
      </c>
      <c r="M54" s="212"/>
      <c r="N54"/>
    </row>
    <row r="55" spans="2:14" ht="15.5" x14ac:dyDescent="0.35">
      <c r="B55" s="207">
        <v>5.8</v>
      </c>
      <c r="C55" s="6"/>
      <c r="D55" s="6"/>
      <c r="E55" s="211"/>
      <c r="F55" s="211"/>
      <c r="G55" s="211"/>
      <c r="H55" s="211"/>
      <c r="I55" s="211"/>
      <c r="J55" s="477">
        <v>0</v>
      </c>
      <c r="K55" s="211">
        <f>'Draft Workplan'!G56</f>
        <v>0</v>
      </c>
      <c r="L55" s="211">
        <f t="shared" si="0"/>
        <v>0</v>
      </c>
      <c r="M55" s="212"/>
      <c r="N55"/>
    </row>
    <row r="56" spans="2:14" ht="15.5" x14ac:dyDescent="0.35">
      <c r="B56" s="207">
        <v>5.9</v>
      </c>
      <c r="C56" s="6"/>
      <c r="D56" s="6"/>
      <c r="E56" s="211"/>
      <c r="F56" s="211"/>
      <c r="G56" s="211"/>
      <c r="H56" s="211"/>
      <c r="I56" s="211"/>
      <c r="J56" s="477">
        <v>0</v>
      </c>
      <c r="K56" s="211">
        <f>'Draft Workplan'!G57</f>
        <v>0</v>
      </c>
      <c r="L56" s="211">
        <f t="shared" si="0"/>
        <v>0</v>
      </c>
      <c r="M56" s="212"/>
      <c r="N56"/>
    </row>
    <row r="57" spans="2:14" ht="30.5" x14ac:dyDescent="0.35">
      <c r="B57" s="205">
        <v>6</v>
      </c>
      <c r="C57" s="30" t="s">
        <v>70</v>
      </c>
      <c r="D57" s="30"/>
      <c r="E57" s="211"/>
      <c r="F57" s="211"/>
      <c r="G57" s="211"/>
      <c r="H57" s="211"/>
      <c r="I57" s="211"/>
      <c r="J57" s="211">
        <f>AVERAGE(J58:J66)</f>
        <v>0</v>
      </c>
      <c r="K57" s="211">
        <f>'Draft Workplan'!G58</f>
        <v>0</v>
      </c>
      <c r="L57" s="211">
        <f t="shared" si="0"/>
        <v>0</v>
      </c>
      <c r="M57" s="212"/>
      <c r="N57"/>
    </row>
    <row r="58" spans="2:14" ht="15.5" x14ac:dyDescent="0.35">
      <c r="B58" s="207">
        <v>6.1</v>
      </c>
      <c r="C58" s="6"/>
      <c r="D58" s="6"/>
      <c r="E58" s="211"/>
      <c r="F58" s="211"/>
      <c r="G58" s="211"/>
      <c r="H58" s="211"/>
      <c r="I58" s="211"/>
      <c r="J58" s="477">
        <v>0</v>
      </c>
      <c r="K58" s="211">
        <f>'Draft Workplan'!G59</f>
        <v>0</v>
      </c>
      <c r="L58" s="211">
        <f t="shared" si="0"/>
        <v>0</v>
      </c>
      <c r="M58" s="212"/>
      <c r="N58"/>
    </row>
    <row r="59" spans="2:14" ht="15.5" x14ac:dyDescent="0.35">
      <c r="B59" s="207">
        <v>6.2</v>
      </c>
      <c r="C59" s="6"/>
      <c r="D59" s="6"/>
      <c r="E59" s="211"/>
      <c r="F59" s="211"/>
      <c r="G59" s="211"/>
      <c r="H59" s="211"/>
      <c r="I59" s="211"/>
      <c r="J59" s="477">
        <v>0</v>
      </c>
      <c r="K59" s="211">
        <f>'Draft Workplan'!G60</f>
        <v>0</v>
      </c>
      <c r="L59" s="211">
        <f t="shared" si="0"/>
        <v>0</v>
      </c>
      <c r="M59" s="212"/>
      <c r="N59"/>
    </row>
    <row r="60" spans="2:14" ht="15.5" x14ac:dyDescent="0.35">
      <c r="B60" s="207">
        <v>6.3</v>
      </c>
      <c r="C60" s="6"/>
      <c r="D60" s="6"/>
      <c r="E60" s="211"/>
      <c r="F60" s="211"/>
      <c r="G60" s="211"/>
      <c r="H60" s="211"/>
      <c r="I60" s="211"/>
      <c r="J60" s="477">
        <v>0</v>
      </c>
      <c r="K60" s="211">
        <f>'Draft Workplan'!G61</f>
        <v>0</v>
      </c>
      <c r="L60" s="211">
        <f t="shared" si="0"/>
        <v>0</v>
      </c>
      <c r="M60" s="212"/>
      <c r="N60"/>
    </row>
    <row r="61" spans="2:14" ht="15.5" x14ac:dyDescent="0.35">
      <c r="B61" s="207">
        <v>6.4</v>
      </c>
      <c r="C61" s="6"/>
      <c r="D61" s="6"/>
      <c r="E61" s="211"/>
      <c r="F61" s="211"/>
      <c r="G61" s="211"/>
      <c r="H61" s="211"/>
      <c r="I61" s="211"/>
      <c r="J61" s="477">
        <v>0</v>
      </c>
      <c r="K61" s="211">
        <f>'Draft Workplan'!G62</f>
        <v>0</v>
      </c>
      <c r="L61" s="211">
        <f t="shared" si="0"/>
        <v>0</v>
      </c>
      <c r="M61" s="212"/>
      <c r="N61"/>
    </row>
    <row r="62" spans="2:14" ht="15.5" x14ac:dyDescent="0.35">
      <c r="B62" s="207">
        <v>6.5</v>
      </c>
      <c r="C62" s="6"/>
      <c r="D62" s="6"/>
      <c r="E62" s="211"/>
      <c r="F62" s="211"/>
      <c r="G62" s="211"/>
      <c r="H62" s="211"/>
      <c r="I62" s="211"/>
      <c r="J62" s="477">
        <v>0</v>
      </c>
      <c r="K62" s="211">
        <f>'Draft Workplan'!G63</f>
        <v>0</v>
      </c>
      <c r="L62" s="211">
        <f t="shared" si="0"/>
        <v>0</v>
      </c>
      <c r="M62" s="212"/>
      <c r="N62"/>
    </row>
    <row r="63" spans="2:14" ht="15.5" x14ac:dyDescent="0.35">
      <c r="B63" s="207">
        <v>6.6</v>
      </c>
      <c r="C63" s="6"/>
      <c r="D63" s="6"/>
      <c r="E63" s="211"/>
      <c r="F63" s="211"/>
      <c r="G63" s="211"/>
      <c r="H63" s="211"/>
      <c r="I63" s="211"/>
      <c r="J63" s="477">
        <v>0</v>
      </c>
      <c r="K63" s="211">
        <f>'Draft Workplan'!G64</f>
        <v>0</v>
      </c>
      <c r="L63" s="211">
        <f t="shared" si="0"/>
        <v>0</v>
      </c>
      <c r="M63" s="212"/>
      <c r="N63"/>
    </row>
    <row r="64" spans="2:14" ht="15.5" x14ac:dyDescent="0.35">
      <c r="B64" s="207">
        <v>6.7</v>
      </c>
      <c r="C64" s="6"/>
      <c r="D64" s="6"/>
      <c r="E64" s="211"/>
      <c r="F64" s="211"/>
      <c r="G64" s="211"/>
      <c r="H64" s="211"/>
      <c r="I64" s="211"/>
      <c r="J64" s="477">
        <v>0</v>
      </c>
      <c r="K64" s="211">
        <f>'Draft Workplan'!G65</f>
        <v>0</v>
      </c>
      <c r="L64" s="211">
        <f t="shared" si="0"/>
        <v>0</v>
      </c>
      <c r="M64" s="212"/>
      <c r="N64"/>
    </row>
    <row r="65" spans="2:14" ht="15.5" x14ac:dyDescent="0.35">
      <c r="B65" s="207">
        <v>6.8</v>
      </c>
      <c r="C65" s="6"/>
      <c r="D65" s="6"/>
      <c r="E65" s="211"/>
      <c r="F65" s="211"/>
      <c r="G65" s="211"/>
      <c r="H65" s="211"/>
      <c r="I65" s="211"/>
      <c r="J65" s="477">
        <v>0</v>
      </c>
      <c r="K65" s="211">
        <f>'Draft Workplan'!G66</f>
        <v>0</v>
      </c>
      <c r="L65" s="211">
        <f t="shared" si="0"/>
        <v>0</v>
      </c>
      <c r="M65" s="212"/>
      <c r="N65"/>
    </row>
    <row r="66" spans="2:14" ht="15.5" x14ac:dyDescent="0.35">
      <c r="B66" s="207">
        <v>6.9</v>
      </c>
      <c r="C66" s="6"/>
      <c r="D66" s="6"/>
      <c r="E66" s="211"/>
      <c r="F66" s="211"/>
      <c r="G66" s="211"/>
      <c r="H66" s="211"/>
      <c r="I66" s="211"/>
      <c r="J66" s="477">
        <v>0</v>
      </c>
      <c r="K66" s="211">
        <f>'Draft Workplan'!G67</f>
        <v>0</v>
      </c>
      <c r="L66" s="211">
        <f t="shared" si="0"/>
        <v>0</v>
      </c>
      <c r="M66" s="212"/>
      <c r="N66"/>
    </row>
    <row r="67" spans="2:14" ht="30.5" x14ac:dyDescent="0.35">
      <c r="B67" s="205">
        <v>7</v>
      </c>
      <c r="C67" s="30" t="s">
        <v>71</v>
      </c>
      <c r="D67" s="30"/>
      <c r="E67" s="211"/>
      <c r="F67" s="211"/>
      <c r="G67" s="211"/>
      <c r="H67" s="211"/>
      <c r="I67" s="211"/>
      <c r="J67" s="211">
        <f>AVERAGE(J68:J76)</f>
        <v>0</v>
      </c>
      <c r="K67" s="211">
        <f>'Draft Workplan'!G68</f>
        <v>0</v>
      </c>
      <c r="L67" s="211">
        <f t="shared" si="0"/>
        <v>0</v>
      </c>
      <c r="M67" s="212"/>
      <c r="N67"/>
    </row>
    <row r="68" spans="2:14" ht="15.5" x14ac:dyDescent="0.35">
      <c r="B68" s="207">
        <v>7.1</v>
      </c>
      <c r="C68" s="6"/>
      <c r="D68" s="6"/>
      <c r="E68" s="211"/>
      <c r="F68" s="211"/>
      <c r="G68" s="211"/>
      <c r="H68" s="211"/>
      <c r="I68" s="211"/>
      <c r="J68" s="477">
        <v>0</v>
      </c>
      <c r="K68" s="211">
        <f>'Draft Workplan'!G69</f>
        <v>0</v>
      </c>
      <c r="L68" s="211">
        <f t="shared" si="0"/>
        <v>0</v>
      </c>
      <c r="M68" s="212"/>
      <c r="N68"/>
    </row>
    <row r="69" spans="2:14" ht="15.5" x14ac:dyDescent="0.35">
      <c r="B69" s="207">
        <v>7.2</v>
      </c>
      <c r="C69" s="6"/>
      <c r="D69" s="6"/>
      <c r="E69" s="211"/>
      <c r="F69" s="211"/>
      <c r="G69" s="211"/>
      <c r="H69" s="211"/>
      <c r="I69" s="211"/>
      <c r="J69" s="477">
        <v>0</v>
      </c>
      <c r="K69" s="211">
        <f>'Draft Workplan'!G70</f>
        <v>0</v>
      </c>
      <c r="L69" s="211">
        <f t="shared" si="0"/>
        <v>0</v>
      </c>
      <c r="M69" s="212"/>
      <c r="N69"/>
    </row>
    <row r="70" spans="2:14" ht="15.5" x14ac:dyDescent="0.35">
      <c r="B70" s="207">
        <v>7.3</v>
      </c>
      <c r="C70" s="6"/>
      <c r="D70" s="6"/>
      <c r="E70" s="211"/>
      <c r="F70" s="211"/>
      <c r="G70" s="211"/>
      <c r="H70" s="211"/>
      <c r="I70" s="211"/>
      <c r="J70" s="477">
        <v>0</v>
      </c>
      <c r="K70" s="211">
        <f>'Draft Workplan'!G71</f>
        <v>0</v>
      </c>
      <c r="L70" s="211">
        <f t="shared" si="0"/>
        <v>0</v>
      </c>
      <c r="M70" s="212"/>
      <c r="N70"/>
    </row>
    <row r="71" spans="2:14" ht="15.5" x14ac:dyDescent="0.35">
      <c r="B71" s="207">
        <v>7.4</v>
      </c>
      <c r="C71" s="6"/>
      <c r="D71" s="6"/>
      <c r="E71" s="211"/>
      <c r="F71" s="211"/>
      <c r="G71" s="211"/>
      <c r="H71" s="211"/>
      <c r="I71" s="211"/>
      <c r="J71" s="477">
        <v>0</v>
      </c>
      <c r="K71" s="211">
        <f>'Draft Workplan'!G72</f>
        <v>0</v>
      </c>
      <c r="L71" s="211">
        <f t="shared" si="0"/>
        <v>0</v>
      </c>
      <c r="M71" s="212"/>
      <c r="N71"/>
    </row>
    <row r="72" spans="2:14" ht="15.5" x14ac:dyDescent="0.35">
      <c r="B72" s="207">
        <v>7.5</v>
      </c>
      <c r="C72" s="6"/>
      <c r="D72" s="6"/>
      <c r="E72" s="211"/>
      <c r="F72" s="211"/>
      <c r="G72" s="211"/>
      <c r="H72" s="211"/>
      <c r="I72" s="211"/>
      <c r="J72" s="477">
        <v>0</v>
      </c>
      <c r="K72" s="211">
        <f>'Draft Workplan'!G73</f>
        <v>0</v>
      </c>
      <c r="L72" s="211">
        <f t="shared" ref="L72:L96" si="1">J72*K72</f>
        <v>0</v>
      </c>
      <c r="M72" s="212"/>
      <c r="N72"/>
    </row>
    <row r="73" spans="2:14" ht="15.5" x14ac:dyDescent="0.35">
      <c r="B73" s="207">
        <v>7.6</v>
      </c>
      <c r="C73" s="6"/>
      <c r="D73" s="6"/>
      <c r="E73" s="211"/>
      <c r="F73" s="211"/>
      <c r="G73" s="211"/>
      <c r="H73" s="211"/>
      <c r="I73" s="211"/>
      <c r="J73" s="477">
        <v>0</v>
      </c>
      <c r="K73" s="211">
        <f>'Draft Workplan'!G74</f>
        <v>0</v>
      </c>
      <c r="L73" s="211">
        <f t="shared" si="1"/>
        <v>0</v>
      </c>
      <c r="M73" s="212"/>
      <c r="N73"/>
    </row>
    <row r="74" spans="2:14" ht="15.5" x14ac:dyDescent="0.35">
      <c r="B74" s="207">
        <v>7.7</v>
      </c>
      <c r="C74" s="6"/>
      <c r="D74" s="6"/>
      <c r="E74" s="211"/>
      <c r="F74" s="211"/>
      <c r="G74" s="211"/>
      <c r="H74" s="211"/>
      <c r="I74" s="211"/>
      <c r="J74" s="477">
        <v>0</v>
      </c>
      <c r="K74" s="211">
        <f>'Draft Workplan'!G75</f>
        <v>0</v>
      </c>
      <c r="L74" s="211">
        <f t="shared" si="1"/>
        <v>0</v>
      </c>
      <c r="M74" s="212"/>
      <c r="N74"/>
    </row>
    <row r="75" spans="2:14" ht="15.5" x14ac:dyDescent="0.35">
      <c r="B75" s="207">
        <v>7.8</v>
      </c>
      <c r="C75" s="6"/>
      <c r="D75" s="6"/>
      <c r="E75" s="211"/>
      <c r="F75" s="211"/>
      <c r="G75" s="211"/>
      <c r="H75" s="211"/>
      <c r="I75" s="211"/>
      <c r="J75" s="477">
        <v>0</v>
      </c>
      <c r="K75" s="211">
        <f>'Draft Workplan'!G76</f>
        <v>0</v>
      </c>
      <c r="L75" s="211">
        <f t="shared" si="1"/>
        <v>0</v>
      </c>
      <c r="M75" s="212"/>
      <c r="N75"/>
    </row>
    <row r="76" spans="2:14" ht="15.5" x14ac:dyDescent="0.35">
      <c r="B76" s="207">
        <v>7.9</v>
      </c>
      <c r="C76" s="6"/>
      <c r="D76" s="6"/>
      <c r="E76" s="211"/>
      <c r="F76" s="211"/>
      <c r="G76" s="211"/>
      <c r="H76" s="211"/>
      <c r="I76" s="211"/>
      <c r="J76" s="477">
        <v>0</v>
      </c>
      <c r="K76" s="211">
        <f>'Draft Workplan'!G77</f>
        <v>0</v>
      </c>
      <c r="L76" s="211">
        <f t="shared" si="1"/>
        <v>0</v>
      </c>
      <c r="M76" s="212"/>
      <c r="N76"/>
    </row>
    <row r="77" spans="2:14" ht="30.5" x14ac:dyDescent="0.35">
      <c r="B77" s="205">
        <v>8</v>
      </c>
      <c r="C77" s="30" t="s">
        <v>72</v>
      </c>
      <c r="D77" s="30"/>
      <c r="E77" s="211"/>
      <c r="F77" s="211"/>
      <c r="G77" s="211"/>
      <c r="H77" s="211"/>
      <c r="I77" s="211"/>
      <c r="J77" s="211">
        <f>AVERAGE(J78:J86)</f>
        <v>0</v>
      </c>
      <c r="K77" s="211">
        <f>'Draft Workplan'!G78</f>
        <v>0</v>
      </c>
      <c r="L77" s="211">
        <f t="shared" si="1"/>
        <v>0</v>
      </c>
      <c r="M77" s="212"/>
      <c r="N77"/>
    </row>
    <row r="78" spans="2:14" ht="15.5" x14ac:dyDescent="0.35">
      <c r="B78" s="207">
        <v>8.1</v>
      </c>
      <c r="C78" s="6"/>
      <c r="D78" s="6"/>
      <c r="E78" s="211"/>
      <c r="F78" s="211"/>
      <c r="G78" s="211"/>
      <c r="H78" s="211"/>
      <c r="I78" s="211"/>
      <c r="J78" s="477">
        <v>0</v>
      </c>
      <c r="K78" s="211">
        <f>'Draft Workplan'!G79</f>
        <v>0</v>
      </c>
      <c r="L78" s="211">
        <f t="shared" si="1"/>
        <v>0</v>
      </c>
      <c r="M78" s="212"/>
      <c r="N78"/>
    </row>
    <row r="79" spans="2:14" ht="15.5" x14ac:dyDescent="0.35">
      <c r="B79" s="207">
        <v>8.1999999999999993</v>
      </c>
      <c r="C79" s="6"/>
      <c r="D79" s="6"/>
      <c r="E79" s="211"/>
      <c r="F79" s="211"/>
      <c r="G79" s="211"/>
      <c r="H79" s="211"/>
      <c r="I79" s="211"/>
      <c r="J79" s="477">
        <v>0</v>
      </c>
      <c r="K79" s="211">
        <f>'Draft Workplan'!G80</f>
        <v>0</v>
      </c>
      <c r="L79" s="211">
        <f t="shared" si="1"/>
        <v>0</v>
      </c>
      <c r="M79" s="212"/>
      <c r="N79"/>
    </row>
    <row r="80" spans="2:14" ht="15.5" x14ac:dyDescent="0.35">
      <c r="B80" s="207">
        <v>8.3000000000000007</v>
      </c>
      <c r="C80" s="6"/>
      <c r="D80" s="6"/>
      <c r="E80" s="211"/>
      <c r="F80" s="211"/>
      <c r="G80" s="211"/>
      <c r="H80" s="211"/>
      <c r="I80" s="211"/>
      <c r="J80" s="477">
        <v>0</v>
      </c>
      <c r="K80" s="211">
        <f>'Draft Workplan'!G81</f>
        <v>0</v>
      </c>
      <c r="L80" s="211">
        <f t="shared" si="1"/>
        <v>0</v>
      </c>
      <c r="M80" s="212"/>
      <c r="N80"/>
    </row>
    <row r="81" spans="2:14" ht="15.5" x14ac:dyDescent="0.35">
      <c r="B81" s="207">
        <v>8.4</v>
      </c>
      <c r="C81" s="6"/>
      <c r="D81" s="6"/>
      <c r="E81" s="211"/>
      <c r="F81" s="211"/>
      <c r="G81" s="211"/>
      <c r="H81" s="211"/>
      <c r="I81" s="211"/>
      <c r="J81" s="477">
        <v>0</v>
      </c>
      <c r="K81" s="211">
        <f>'Draft Workplan'!G82</f>
        <v>0</v>
      </c>
      <c r="L81" s="211">
        <f t="shared" si="1"/>
        <v>0</v>
      </c>
      <c r="M81" s="212"/>
      <c r="N81"/>
    </row>
    <row r="82" spans="2:14" ht="15.5" x14ac:dyDescent="0.35">
      <c r="B82" s="207">
        <v>8.5</v>
      </c>
      <c r="C82" s="6"/>
      <c r="D82" s="6"/>
      <c r="E82" s="211"/>
      <c r="F82" s="211"/>
      <c r="G82" s="211"/>
      <c r="H82" s="211"/>
      <c r="I82" s="211"/>
      <c r="J82" s="477">
        <v>0</v>
      </c>
      <c r="K82" s="211">
        <f>'Draft Workplan'!G83</f>
        <v>0</v>
      </c>
      <c r="L82" s="211">
        <f t="shared" si="1"/>
        <v>0</v>
      </c>
      <c r="M82" s="212"/>
      <c r="N82"/>
    </row>
    <row r="83" spans="2:14" ht="15.5" x14ac:dyDescent="0.35">
      <c r="B83" s="207">
        <v>8.6</v>
      </c>
      <c r="C83" s="6"/>
      <c r="D83" s="6"/>
      <c r="E83" s="211"/>
      <c r="F83" s="211"/>
      <c r="G83" s="211"/>
      <c r="H83" s="211"/>
      <c r="I83" s="211"/>
      <c r="J83" s="477">
        <v>0</v>
      </c>
      <c r="K83" s="211">
        <f>'Draft Workplan'!G84</f>
        <v>0</v>
      </c>
      <c r="L83" s="211">
        <f t="shared" si="1"/>
        <v>0</v>
      </c>
      <c r="M83" s="212"/>
      <c r="N83"/>
    </row>
    <row r="84" spans="2:14" ht="15.5" x14ac:dyDescent="0.35">
      <c r="B84" s="207">
        <v>8.6999999999999993</v>
      </c>
      <c r="C84" s="6"/>
      <c r="D84" s="6"/>
      <c r="E84" s="211"/>
      <c r="F84" s="211"/>
      <c r="G84" s="211"/>
      <c r="H84" s="211"/>
      <c r="I84" s="211"/>
      <c r="J84" s="477">
        <v>0</v>
      </c>
      <c r="K84" s="211">
        <f>'Draft Workplan'!G85</f>
        <v>0</v>
      </c>
      <c r="L84" s="211">
        <f t="shared" si="1"/>
        <v>0</v>
      </c>
      <c r="M84" s="212"/>
      <c r="N84"/>
    </row>
    <row r="85" spans="2:14" ht="15.5" x14ac:dyDescent="0.35">
      <c r="B85" s="207">
        <v>8.8000000000000007</v>
      </c>
      <c r="C85" s="6"/>
      <c r="D85" s="6"/>
      <c r="E85" s="211"/>
      <c r="F85" s="211"/>
      <c r="G85" s="211"/>
      <c r="H85" s="211"/>
      <c r="I85" s="211"/>
      <c r="J85" s="477">
        <v>0</v>
      </c>
      <c r="K85" s="211">
        <f>'Draft Workplan'!G86</f>
        <v>0</v>
      </c>
      <c r="L85" s="211">
        <f t="shared" si="1"/>
        <v>0</v>
      </c>
      <c r="M85" s="212"/>
      <c r="N85"/>
    </row>
    <row r="86" spans="2:14" ht="15.5" x14ac:dyDescent="0.35">
      <c r="B86" s="207">
        <v>8.9</v>
      </c>
      <c r="C86" s="6"/>
      <c r="D86" s="6"/>
      <c r="E86" s="211"/>
      <c r="F86" s="211"/>
      <c r="G86" s="211"/>
      <c r="H86" s="211"/>
      <c r="I86" s="211"/>
      <c r="J86" s="477">
        <v>0</v>
      </c>
      <c r="K86" s="211">
        <f>'Draft Workplan'!G87</f>
        <v>0</v>
      </c>
      <c r="L86" s="211">
        <f t="shared" si="1"/>
        <v>0</v>
      </c>
      <c r="M86" s="212"/>
      <c r="N86"/>
    </row>
    <row r="87" spans="2:14" ht="30.5" x14ac:dyDescent="0.35">
      <c r="B87" s="205">
        <v>9</v>
      </c>
      <c r="C87" s="30" t="s">
        <v>73</v>
      </c>
      <c r="D87" s="30"/>
      <c r="E87" s="211"/>
      <c r="F87" s="211"/>
      <c r="G87" s="211"/>
      <c r="H87" s="211"/>
      <c r="I87" s="211"/>
      <c r="J87" s="211">
        <f>AVERAGE(J88:J96)</f>
        <v>0</v>
      </c>
      <c r="K87" s="211">
        <f>'Draft Workplan'!G88</f>
        <v>0</v>
      </c>
      <c r="L87" s="211">
        <f t="shared" si="1"/>
        <v>0</v>
      </c>
      <c r="M87" s="212"/>
      <c r="N87"/>
    </row>
    <row r="88" spans="2:14" ht="15.5" x14ac:dyDescent="0.35">
      <c r="B88" s="207">
        <v>9.1</v>
      </c>
      <c r="C88" s="6"/>
      <c r="D88" s="6"/>
      <c r="E88" s="211"/>
      <c r="F88" s="211"/>
      <c r="G88" s="211"/>
      <c r="H88" s="211"/>
      <c r="I88" s="211"/>
      <c r="J88" s="477">
        <v>0</v>
      </c>
      <c r="K88" s="211">
        <f>'Draft Workplan'!G89</f>
        <v>0</v>
      </c>
      <c r="L88" s="211">
        <f t="shared" si="1"/>
        <v>0</v>
      </c>
      <c r="M88" s="212"/>
      <c r="N88"/>
    </row>
    <row r="89" spans="2:14" ht="15.5" x14ac:dyDescent="0.35">
      <c r="B89" s="207">
        <v>9.1999999999999993</v>
      </c>
      <c r="C89" s="6"/>
      <c r="D89" s="6"/>
      <c r="E89" s="211"/>
      <c r="F89" s="211"/>
      <c r="G89" s="211"/>
      <c r="H89" s="211"/>
      <c r="I89" s="211"/>
      <c r="J89" s="477">
        <v>0</v>
      </c>
      <c r="K89" s="211">
        <f>'Draft Workplan'!G90</f>
        <v>0</v>
      </c>
      <c r="L89" s="211">
        <f t="shared" si="1"/>
        <v>0</v>
      </c>
      <c r="M89" s="212"/>
      <c r="N89"/>
    </row>
    <row r="90" spans="2:14" ht="15.5" x14ac:dyDescent="0.35">
      <c r="B90" s="207">
        <v>9.3000000000000007</v>
      </c>
      <c r="C90" s="6"/>
      <c r="D90" s="6"/>
      <c r="E90" s="211"/>
      <c r="F90" s="211"/>
      <c r="G90" s="211"/>
      <c r="H90" s="211"/>
      <c r="I90" s="211"/>
      <c r="J90" s="477">
        <v>0</v>
      </c>
      <c r="K90" s="211">
        <f>'Draft Workplan'!G91</f>
        <v>0</v>
      </c>
      <c r="L90" s="211">
        <f t="shared" si="1"/>
        <v>0</v>
      </c>
      <c r="M90" s="212"/>
      <c r="N90"/>
    </row>
    <row r="91" spans="2:14" ht="15.5" x14ac:dyDescent="0.35">
      <c r="B91" s="207">
        <v>9.4</v>
      </c>
      <c r="C91" s="6"/>
      <c r="D91" s="6"/>
      <c r="E91" s="211"/>
      <c r="F91" s="211"/>
      <c r="G91" s="211"/>
      <c r="H91" s="211"/>
      <c r="I91" s="211"/>
      <c r="J91" s="477">
        <v>0</v>
      </c>
      <c r="K91" s="211">
        <f>'Draft Workplan'!G92</f>
        <v>0</v>
      </c>
      <c r="L91" s="211">
        <f t="shared" si="1"/>
        <v>0</v>
      </c>
      <c r="M91" s="212"/>
      <c r="N91"/>
    </row>
    <row r="92" spans="2:14" ht="15.5" x14ac:dyDescent="0.35">
      <c r="B92" s="207">
        <v>9.5</v>
      </c>
      <c r="C92" s="6"/>
      <c r="D92" s="6"/>
      <c r="E92" s="211"/>
      <c r="F92" s="211"/>
      <c r="G92" s="211"/>
      <c r="H92" s="211"/>
      <c r="I92" s="211"/>
      <c r="J92" s="477">
        <v>0</v>
      </c>
      <c r="K92" s="211">
        <f>'Draft Workplan'!G93</f>
        <v>0</v>
      </c>
      <c r="L92" s="211">
        <f t="shared" si="1"/>
        <v>0</v>
      </c>
      <c r="M92" s="212"/>
      <c r="N92"/>
    </row>
    <row r="93" spans="2:14" ht="15.5" x14ac:dyDescent="0.35">
      <c r="B93" s="207">
        <v>9.6</v>
      </c>
      <c r="C93" s="6"/>
      <c r="D93" s="6"/>
      <c r="E93" s="211"/>
      <c r="F93" s="211"/>
      <c r="G93" s="211"/>
      <c r="H93" s="211"/>
      <c r="I93" s="211"/>
      <c r="J93" s="477">
        <v>0</v>
      </c>
      <c r="K93" s="211">
        <f>'Draft Workplan'!G94</f>
        <v>0</v>
      </c>
      <c r="L93" s="211">
        <f t="shared" si="1"/>
        <v>0</v>
      </c>
      <c r="M93" s="212"/>
      <c r="N93"/>
    </row>
    <row r="94" spans="2:14" ht="15.5" x14ac:dyDescent="0.35">
      <c r="B94" s="207">
        <v>9.6999999999999993</v>
      </c>
      <c r="C94" s="6"/>
      <c r="D94" s="6"/>
      <c r="E94" s="211"/>
      <c r="F94" s="211"/>
      <c r="G94" s="211"/>
      <c r="H94" s="211"/>
      <c r="I94" s="211"/>
      <c r="J94" s="477">
        <v>0</v>
      </c>
      <c r="K94" s="211">
        <f>'Draft Workplan'!G95</f>
        <v>0</v>
      </c>
      <c r="L94" s="211">
        <f t="shared" si="1"/>
        <v>0</v>
      </c>
      <c r="M94" s="212"/>
      <c r="N94"/>
    </row>
    <row r="95" spans="2:14" ht="15.5" x14ac:dyDescent="0.35">
      <c r="B95" s="207">
        <v>9.8000000000000007</v>
      </c>
      <c r="C95" s="6"/>
      <c r="D95" s="6"/>
      <c r="E95" s="211"/>
      <c r="F95" s="211"/>
      <c r="G95" s="211"/>
      <c r="H95" s="211"/>
      <c r="I95" s="211"/>
      <c r="J95" s="477">
        <v>0</v>
      </c>
      <c r="K95" s="211">
        <f>'Draft Workplan'!G96</f>
        <v>0</v>
      </c>
      <c r="L95" s="211">
        <f t="shared" si="1"/>
        <v>0</v>
      </c>
      <c r="M95" s="212"/>
      <c r="N95"/>
    </row>
    <row r="96" spans="2:14" ht="15.5" x14ac:dyDescent="0.35">
      <c r="B96" s="207">
        <v>9.9</v>
      </c>
      <c r="C96" s="6"/>
      <c r="D96" s="6"/>
      <c r="E96" s="211"/>
      <c r="F96" s="211"/>
      <c r="G96" s="211"/>
      <c r="H96" s="211"/>
      <c r="I96" s="211"/>
      <c r="J96" s="477">
        <v>0</v>
      </c>
      <c r="K96" s="211">
        <f>'Draft Workplan'!G97</f>
        <v>0</v>
      </c>
      <c r="L96" s="211">
        <f t="shared" si="1"/>
        <v>0</v>
      </c>
      <c r="M96" s="212"/>
      <c r="N96"/>
    </row>
    <row r="97" spans="2:14" ht="15.5" x14ac:dyDescent="0.35">
      <c r="B97" s="478"/>
      <c r="C97" s="479"/>
      <c r="D97" s="479"/>
      <c r="E97" s="480"/>
      <c r="F97" s="480"/>
      <c r="G97" s="480"/>
      <c r="H97" s="480"/>
      <c r="I97" s="480"/>
      <c r="J97" s="481"/>
      <c r="K97" s="480"/>
      <c r="L97" s="480">
        <f>SUM(L87,L77,L67,L57,L47,L37,L27,L17,L7)</f>
        <v>0</v>
      </c>
      <c r="M97" s="482" t="s">
        <v>186</v>
      </c>
      <c r="N97"/>
    </row>
    <row r="98" spans="2:14" ht="35.5" thickBot="1" x14ac:dyDescent="0.4">
      <c r="B98" s="215"/>
      <c r="C98" s="203" t="s">
        <v>74</v>
      </c>
      <c r="D98" s="216"/>
      <c r="E98" s="213"/>
      <c r="F98" s="213"/>
      <c r="G98" s="213"/>
      <c r="H98" s="213"/>
      <c r="I98" s="213"/>
      <c r="J98" s="213"/>
      <c r="K98" s="213"/>
      <c r="L98" s="213">
        <f>SUM(L7:L96)-SUM(L87,L77,L67,L57,L47,L37,L27,L17,L7)</f>
        <v>0</v>
      </c>
      <c r="M98" s="214" t="s">
        <v>187</v>
      </c>
      <c r="N98"/>
    </row>
    <row r="99" spans="2:14" ht="15" thickBot="1" x14ac:dyDescent="0.4"/>
    <row r="100" spans="2:14" ht="18.5" x14ac:dyDescent="0.45">
      <c r="I100" s="703" t="s">
        <v>188</v>
      </c>
      <c r="J100" s="704"/>
      <c r="K100" s="704"/>
      <c r="L100" s="705"/>
      <c r="M100" s="326" t="s">
        <v>189</v>
      </c>
    </row>
    <row r="101" spans="2:14" ht="18.75" customHeight="1" x14ac:dyDescent="0.35">
      <c r="I101" s="701" t="s">
        <v>190</v>
      </c>
      <c r="J101" s="702"/>
      <c r="K101" s="483">
        <f>'Draft Workplan'!G98</f>
        <v>0</v>
      </c>
      <c r="L101" s="217"/>
      <c r="M101" s="706"/>
    </row>
    <row r="102" spans="2:14" ht="18.75" customHeight="1" x14ac:dyDescent="0.35">
      <c r="I102" s="701" t="s">
        <v>191</v>
      </c>
      <c r="J102" s="702"/>
      <c r="K102" s="559"/>
      <c r="L102" s="218"/>
      <c r="M102" s="706"/>
    </row>
    <row r="103" spans="2:14" ht="18.75" customHeight="1" x14ac:dyDescent="0.35">
      <c r="I103" s="707" t="s">
        <v>192</v>
      </c>
      <c r="J103" s="708"/>
      <c r="K103" s="559">
        <f>SUM(K101:K102)</f>
        <v>0</v>
      </c>
      <c r="L103" s="218"/>
      <c r="M103" s="706"/>
    </row>
    <row r="104" spans="2:14" ht="18.75" customHeight="1" x14ac:dyDescent="0.35">
      <c r="I104" s="709" t="s">
        <v>193</v>
      </c>
      <c r="J104" s="710"/>
      <c r="K104" s="484"/>
      <c r="L104" s="218"/>
      <c r="M104" s="706"/>
    </row>
    <row r="105" spans="2:14" ht="18.75" customHeight="1" x14ac:dyDescent="0.35">
      <c r="I105" s="709" t="s">
        <v>194</v>
      </c>
      <c r="J105" s="710"/>
      <c r="K105" s="484">
        <f>L97</f>
        <v>0</v>
      </c>
      <c r="L105" s="218"/>
      <c r="M105" s="706"/>
    </row>
    <row r="106" spans="2:14" ht="18.75" customHeight="1" x14ac:dyDescent="0.35">
      <c r="I106" s="709" t="s">
        <v>195</v>
      </c>
      <c r="J106" s="710"/>
      <c r="K106" s="484"/>
      <c r="L106" s="218"/>
      <c r="M106" s="706"/>
    </row>
    <row r="107" spans="2:14" ht="18.75" customHeight="1" x14ac:dyDescent="0.35">
      <c r="I107" s="709" t="s">
        <v>196</v>
      </c>
      <c r="J107" s="710"/>
      <c r="K107" s="484">
        <f>K104-K105</f>
        <v>0</v>
      </c>
      <c r="L107" s="218"/>
      <c r="M107" s="706"/>
    </row>
  </sheetData>
  <mergeCells count="20">
    <mergeCell ref="J5:J6"/>
    <mergeCell ref="E5:H5"/>
    <mergeCell ref="I106:J106"/>
    <mergeCell ref="I107:J107"/>
    <mergeCell ref="B3:M3"/>
    <mergeCell ref="B2:M2"/>
    <mergeCell ref="B4:M4"/>
    <mergeCell ref="I101:J101"/>
    <mergeCell ref="I100:L100"/>
    <mergeCell ref="M101:M107"/>
    <mergeCell ref="I102:J102"/>
    <mergeCell ref="I103:J103"/>
    <mergeCell ref="I104:J104"/>
    <mergeCell ref="I105:J105"/>
    <mergeCell ref="B5:B6"/>
    <mergeCell ref="D5:D6"/>
    <mergeCell ref="I5:I6"/>
    <mergeCell ref="K5:K6"/>
    <mergeCell ref="L5:L6"/>
    <mergeCell ref="M5:M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A8FC4-6831-4444-8D43-F4902A91E858}">
  <dimension ref="A2:P108"/>
  <sheetViews>
    <sheetView topLeftCell="E20" zoomScale="38" zoomScaleNormal="70" workbookViewId="0">
      <selection activeCell="B3" sqref="B3:P3"/>
    </sheetView>
  </sheetViews>
  <sheetFormatPr defaultColWidth="9.08984375" defaultRowHeight="14" x14ac:dyDescent="0.3"/>
  <cols>
    <col min="1" max="2" width="9.08984375" style="149"/>
    <col min="3" max="3" width="60" style="150" customWidth="1"/>
    <col min="4" max="4" width="43.54296875" style="150" customWidth="1"/>
    <col min="5" max="5" width="61.6328125" style="150" customWidth="1"/>
    <col min="6" max="6" width="52.54296875" style="150" customWidth="1"/>
    <col min="7" max="10" width="9.08984375" style="150"/>
    <col min="11" max="11" width="32.36328125" style="150" customWidth="1"/>
    <col min="12" max="12" width="23.54296875" style="150" customWidth="1"/>
    <col min="13" max="13" width="24.453125" style="150" customWidth="1"/>
    <col min="14" max="14" width="21" style="150" customWidth="1"/>
    <col min="15" max="15" width="21.6328125" style="150" customWidth="1"/>
    <col min="16" max="16" width="74.36328125" style="150" customWidth="1"/>
    <col min="17" max="17" width="9.08984375" style="150"/>
    <col min="18" max="18" width="13.453125" style="150" bestFit="1" customWidth="1"/>
    <col min="19" max="16384" width="9.08984375" style="150"/>
  </cols>
  <sheetData>
    <row r="2" spans="2:16" s="149" customFormat="1" ht="45.75" customHeight="1" x14ac:dyDescent="0.3"/>
    <row r="3" spans="2:16" s="149" customFormat="1" ht="35.25" customHeight="1" x14ac:dyDescent="0.3">
      <c r="B3" s="730" t="s">
        <v>197</v>
      </c>
      <c r="C3" s="730"/>
      <c r="D3" s="730"/>
      <c r="E3" s="730"/>
      <c r="F3" s="730"/>
      <c r="G3" s="730"/>
      <c r="H3" s="730"/>
      <c r="I3" s="730"/>
      <c r="J3" s="730"/>
      <c r="K3" s="730"/>
      <c r="L3" s="730"/>
      <c r="M3" s="730"/>
      <c r="N3" s="730"/>
      <c r="O3" s="730"/>
      <c r="P3" s="731"/>
    </row>
    <row r="4" spans="2:16" ht="38.25" customHeight="1" x14ac:dyDescent="0.3">
      <c r="B4" s="732" t="s">
        <v>198</v>
      </c>
      <c r="C4" s="732"/>
      <c r="D4" s="732"/>
      <c r="E4" s="732"/>
      <c r="F4" s="732"/>
      <c r="G4" s="732"/>
      <c r="H4" s="732"/>
      <c r="I4" s="732"/>
      <c r="J4" s="732"/>
      <c r="K4" s="732"/>
      <c r="L4" s="732"/>
      <c r="M4" s="732"/>
      <c r="N4" s="732"/>
      <c r="O4" s="732"/>
      <c r="P4" s="733"/>
    </row>
    <row r="5" spans="2:16" ht="30.75" customHeight="1" x14ac:dyDescent="0.3">
      <c r="B5" s="734" t="s">
        <v>52</v>
      </c>
      <c r="C5" s="737" t="s">
        <v>199</v>
      </c>
      <c r="D5" s="737" t="s">
        <v>200</v>
      </c>
      <c r="E5" s="737" t="s">
        <v>201</v>
      </c>
      <c r="F5" s="737" t="s">
        <v>202</v>
      </c>
      <c r="G5" s="736" t="s">
        <v>203</v>
      </c>
      <c r="H5" s="736"/>
      <c r="I5" s="736"/>
      <c r="J5" s="736"/>
      <c r="K5" s="726" t="s">
        <v>204</v>
      </c>
      <c r="L5" s="726" t="s">
        <v>205</v>
      </c>
      <c r="M5" s="728" t="s">
        <v>206</v>
      </c>
      <c r="N5" s="728" t="s">
        <v>207</v>
      </c>
      <c r="O5" s="728" t="s">
        <v>208</v>
      </c>
      <c r="P5" s="724" t="s">
        <v>179</v>
      </c>
    </row>
    <row r="6" spans="2:16" ht="33" customHeight="1" x14ac:dyDescent="0.3">
      <c r="B6" s="735"/>
      <c r="C6" s="737"/>
      <c r="D6" s="737"/>
      <c r="E6" s="737"/>
      <c r="F6" s="737"/>
      <c r="G6" s="220" t="s">
        <v>180</v>
      </c>
      <c r="H6" s="220" t="s">
        <v>181</v>
      </c>
      <c r="I6" s="220" t="s">
        <v>182</v>
      </c>
      <c r="J6" s="220" t="s">
        <v>183</v>
      </c>
      <c r="K6" s="727"/>
      <c r="L6" s="727"/>
      <c r="M6" s="729"/>
      <c r="N6" s="729"/>
      <c r="O6" s="729"/>
      <c r="P6" s="725"/>
    </row>
    <row r="7" spans="2:16" ht="28" x14ac:dyDescent="0.3">
      <c r="B7" s="205">
        <v>1</v>
      </c>
      <c r="C7" s="452" t="str">
        <f>'Draft Workplan'!C8</f>
        <v>Component 1:</v>
      </c>
      <c r="D7" s="227" t="str">
        <f>'Draft Workplan'!D8</f>
        <v xml:space="preserve">Environmental Outcomes:
</v>
      </c>
      <c r="E7" s="221"/>
      <c r="F7" s="221"/>
      <c r="G7" s="220"/>
      <c r="H7" s="220"/>
      <c r="I7" s="220"/>
      <c r="J7" s="220"/>
      <c r="K7" s="222"/>
      <c r="L7" s="223"/>
      <c r="M7" s="224">
        <f>'Draft Workplan'!G8</f>
        <v>0</v>
      </c>
      <c r="N7" s="224">
        <f>L7*M7</f>
        <v>0</v>
      </c>
      <c r="O7" s="224"/>
      <c r="P7" s="225"/>
    </row>
    <row r="8" spans="2:16" ht="56.5" x14ac:dyDescent="0.35">
      <c r="B8" s="207">
        <v>1.1000000000000001</v>
      </c>
      <c r="C8" s="226" t="str">
        <f>'Draft Workplan'!C9</f>
        <v>Activity Descriptions</v>
      </c>
      <c r="D8" s="227" t="str">
        <f>'Draft Workplan'!D9</f>
        <v>Outputs:
Deliverables:</v>
      </c>
      <c r="E8" s="227" t="s">
        <v>209</v>
      </c>
      <c r="F8" s="227"/>
      <c r="G8" s="219"/>
      <c r="H8" s="219"/>
      <c r="I8" s="219"/>
      <c r="J8" s="219"/>
      <c r="K8" s="228"/>
      <c r="L8" s="229"/>
      <c r="M8" s="224">
        <f>'Draft Workplan'!G9</f>
        <v>0</v>
      </c>
      <c r="N8" s="230">
        <f t="shared" ref="N8:N71" si="0">L8*M8</f>
        <v>0</v>
      </c>
      <c r="O8" s="230"/>
      <c r="P8" s="227"/>
    </row>
    <row r="9" spans="2:16" ht="56.5" x14ac:dyDescent="0.35">
      <c r="B9" s="207">
        <v>1.2</v>
      </c>
      <c r="C9" s="226">
        <f>'Draft Workplan'!C10</f>
        <v>0</v>
      </c>
      <c r="D9" s="227">
        <f>'Draft Workplan'!D10</f>
        <v>0</v>
      </c>
      <c r="E9" s="227" t="s">
        <v>209</v>
      </c>
      <c r="F9" s="226"/>
      <c r="G9" s="219"/>
      <c r="H9" s="219"/>
      <c r="I9" s="219"/>
      <c r="J9" s="219"/>
      <c r="K9" s="231"/>
      <c r="L9" s="232"/>
      <c r="M9" s="224">
        <f>'Draft Workplan'!G10</f>
        <v>0</v>
      </c>
      <c r="N9" s="230">
        <f t="shared" si="0"/>
        <v>0</v>
      </c>
      <c r="O9" s="230"/>
      <c r="P9" s="227"/>
    </row>
    <row r="10" spans="2:16" ht="56.5" x14ac:dyDescent="0.35">
      <c r="B10" s="207">
        <v>1.3</v>
      </c>
      <c r="C10" s="226">
        <f>'Draft Workplan'!C11</f>
        <v>0</v>
      </c>
      <c r="D10" s="227">
        <f>'Draft Workplan'!D11</f>
        <v>0</v>
      </c>
      <c r="E10" s="227" t="s">
        <v>209</v>
      </c>
      <c r="F10" s="226"/>
      <c r="G10" s="219"/>
      <c r="H10" s="219"/>
      <c r="I10" s="219"/>
      <c r="J10" s="219"/>
      <c r="K10" s="231"/>
      <c r="L10" s="232"/>
      <c r="M10" s="224">
        <f>'Draft Workplan'!G11</f>
        <v>0</v>
      </c>
      <c r="N10" s="230">
        <f t="shared" si="0"/>
        <v>0</v>
      </c>
      <c r="O10" s="230"/>
      <c r="P10" s="227"/>
    </row>
    <row r="11" spans="2:16" ht="56.5" x14ac:dyDescent="0.35">
      <c r="B11" s="207">
        <v>1.4</v>
      </c>
      <c r="C11" s="226">
        <f>'Draft Workplan'!C12</f>
        <v>0</v>
      </c>
      <c r="D11" s="227">
        <f>'Draft Workplan'!D12</f>
        <v>0</v>
      </c>
      <c r="E11" s="227" t="s">
        <v>209</v>
      </c>
      <c r="F11" s="226"/>
      <c r="G11" s="219"/>
      <c r="H11" s="219"/>
      <c r="I11" s="219"/>
      <c r="J11" s="219"/>
      <c r="K11" s="231"/>
      <c r="L11" s="232"/>
      <c r="M11" s="224">
        <f>'Draft Workplan'!G12</f>
        <v>0</v>
      </c>
      <c r="N11" s="230">
        <f t="shared" si="0"/>
        <v>0</v>
      </c>
      <c r="O11" s="230"/>
      <c r="P11" s="227"/>
    </row>
    <row r="12" spans="2:16" ht="56.5" x14ac:dyDescent="0.35">
      <c r="B12" s="207">
        <v>1.5</v>
      </c>
      <c r="C12" s="226">
        <f>'Draft Workplan'!C13</f>
        <v>0</v>
      </c>
      <c r="D12" s="227">
        <f>'Draft Workplan'!D13</f>
        <v>0</v>
      </c>
      <c r="E12" s="227" t="s">
        <v>209</v>
      </c>
      <c r="F12" s="226"/>
      <c r="G12" s="219"/>
      <c r="H12" s="219"/>
      <c r="I12" s="219"/>
      <c r="J12" s="219"/>
      <c r="K12" s="231"/>
      <c r="L12" s="232"/>
      <c r="M12" s="224">
        <f>'Draft Workplan'!G13</f>
        <v>0</v>
      </c>
      <c r="N12" s="230">
        <f t="shared" si="0"/>
        <v>0</v>
      </c>
      <c r="O12" s="230"/>
      <c r="P12" s="227"/>
    </row>
    <row r="13" spans="2:16" ht="56.5" x14ac:dyDescent="0.35">
      <c r="B13" s="207">
        <v>1.6</v>
      </c>
      <c r="C13" s="226">
        <f>'Draft Workplan'!C14</f>
        <v>0</v>
      </c>
      <c r="D13" s="227">
        <f>'Draft Workplan'!D14</f>
        <v>0</v>
      </c>
      <c r="E13" s="227" t="s">
        <v>209</v>
      </c>
      <c r="F13" s="226"/>
      <c r="G13" s="219"/>
      <c r="H13" s="219"/>
      <c r="I13" s="219"/>
      <c r="J13" s="219"/>
      <c r="K13" s="231"/>
      <c r="L13" s="232"/>
      <c r="M13" s="224">
        <f>'Draft Workplan'!G14</f>
        <v>0</v>
      </c>
      <c r="N13" s="230">
        <f t="shared" si="0"/>
        <v>0</v>
      </c>
      <c r="O13" s="230"/>
      <c r="P13" s="227"/>
    </row>
    <row r="14" spans="2:16" ht="56.5" x14ac:dyDescent="0.35">
      <c r="B14" s="207">
        <v>1.7</v>
      </c>
      <c r="C14" s="226">
        <f>'Draft Workplan'!C15</f>
        <v>0</v>
      </c>
      <c r="D14" s="227">
        <f>'Draft Workplan'!D15</f>
        <v>0</v>
      </c>
      <c r="E14" s="227" t="s">
        <v>209</v>
      </c>
      <c r="F14" s="226"/>
      <c r="G14" s="219"/>
      <c r="H14" s="219"/>
      <c r="I14" s="219"/>
      <c r="J14" s="219"/>
      <c r="K14" s="231"/>
      <c r="L14" s="232"/>
      <c r="M14" s="224">
        <f>'Draft Workplan'!G15</f>
        <v>0</v>
      </c>
      <c r="N14" s="230">
        <f t="shared" si="0"/>
        <v>0</v>
      </c>
      <c r="O14" s="230"/>
      <c r="P14" s="227"/>
    </row>
    <row r="15" spans="2:16" ht="56.5" x14ac:dyDescent="0.35">
      <c r="B15" s="207">
        <v>1.8</v>
      </c>
      <c r="C15" s="226">
        <f>'Draft Workplan'!C16</f>
        <v>0</v>
      </c>
      <c r="D15" s="227">
        <f>'Draft Workplan'!D16</f>
        <v>0</v>
      </c>
      <c r="E15" s="227" t="s">
        <v>209</v>
      </c>
      <c r="F15" s="226"/>
      <c r="G15" s="219"/>
      <c r="H15" s="219"/>
      <c r="I15" s="219"/>
      <c r="J15" s="219"/>
      <c r="K15" s="231"/>
      <c r="L15" s="232"/>
      <c r="M15" s="224">
        <f>'Draft Workplan'!G16</f>
        <v>0</v>
      </c>
      <c r="N15" s="230">
        <f t="shared" si="0"/>
        <v>0</v>
      </c>
      <c r="O15" s="230"/>
      <c r="P15" s="227"/>
    </row>
    <row r="16" spans="2:16" ht="56.5" x14ac:dyDescent="0.35">
      <c r="B16" s="207">
        <v>1.9</v>
      </c>
      <c r="C16" s="226">
        <f>'Draft Workplan'!C17</f>
        <v>0</v>
      </c>
      <c r="D16" s="227">
        <f>'Draft Workplan'!D17</f>
        <v>0</v>
      </c>
      <c r="E16" s="227" t="s">
        <v>209</v>
      </c>
      <c r="F16" s="226"/>
      <c r="G16" s="219"/>
      <c r="H16" s="219"/>
      <c r="I16" s="219"/>
      <c r="J16" s="219"/>
      <c r="K16" s="231"/>
      <c r="L16" s="232"/>
      <c r="M16" s="224">
        <f>'Draft Workplan'!G17</f>
        <v>0</v>
      </c>
      <c r="N16" s="230">
        <f t="shared" si="0"/>
        <v>0</v>
      </c>
      <c r="O16" s="230"/>
      <c r="P16" s="227"/>
    </row>
    <row r="17" spans="2:16" ht="15" x14ac:dyDescent="0.3">
      <c r="B17" s="205">
        <v>2</v>
      </c>
      <c r="C17" s="226" t="str">
        <f>'Draft Workplan'!C18</f>
        <v>Component #2:</v>
      </c>
      <c r="D17" s="227">
        <f>'Draft Workplan'!D18</f>
        <v>0</v>
      </c>
      <c r="E17" s="227"/>
      <c r="F17" s="221"/>
      <c r="G17" s="220"/>
      <c r="H17" s="220"/>
      <c r="I17" s="220"/>
      <c r="J17" s="220"/>
      <c r="K17" s="222"/>
      <c r="L17" s="223"/>
      <c r="M17" s="224">
        <f>'Draft Workplan'!G18</f>
        <v>0</v>
      </c>
      <c r="N17" s="230">
        <f t="shared" si="0"/>
        <v>0</v>
      </c>
      <c r="O17" s="224"/>
      <c r="P17" s="225"/>
    </row>
    <row r="18" spans="2:16" ht="56.5" x14ac:dyDescent="0.35">
      <c r="B18" s="207">
        <v>2.1</v>
      </c>
      <c r="C18" s="226">
        <f>'Draft Workplan'!C19</f>
        <v>0</v>
      </c>
      <c r="D18" s="227">
        <f>'Draft Workplan'!D19</f>
        <v>0</v>
      </c>
      <c r="E18" s="227" t="s">
        <v>209</v>
      </c>
      <c r="F18" s="227"/>
      <c r="G18" s="219"/>
      <c r="H18" s="219"/>
      <c r="I18" s="219"/>
      <c r="J18" s="219"/>
      <c r="K18" s="228"/>
      <c r="L18" s="229"/>
      <c r="M18" s="224">
        <f>'Draft Workplan'!G19</f>
        <v>0</v>
      </c>
      <c r="N18" s="230">
        <f t="shared" si="0"/>
        <v>0</v>
      </c>
      <c r="O18" s="230"/>
      <c r="P18" s="227"/>
    </row>
    <row r="19" spans="2:16" ht="56.5" x14ac:dyDescent="0.35">
      <c r="B19" s="207">
        <v>2.2000000000000002</v>
      </c>
      <c r="C19" s="226">
        <f>'Draft Workplan'!C20</f>
        <v>0</v>
      </c>
      <c r="D19" s="227">
        <f>'Draft Workplan'!D20</f>
        <v>0</v>
      </c>
      <c r="E19" s="227" t="s">
        <v>209</v>
      </c>
      <c r="F19" s="226"/>
      <c r="G19" s="219"/>
      <c r="H19" s="219"/>
      <c r="I19" s="219"/>
      <c r="J19" s="219"/>
      <c r="K19" s="231"/>
      <c r="L19" s="232"/>
      <c r="M19" s="224">
        <f>'Draft Workplan'!G20</f>
        <v>0</v>
      </c>
      <c r="N19" s="230">
        <f t="shared" si="0"/>
        <v>0</v>
      </c>
      <c r="O19" s="230"/>
      <c r="P19" s="227"/>
    </row>
    <row r="20" spans="2:16" ht="56.5" x14ac:dyDescent="0.35">
      <c r="B20" s="207">
        <v>2.2999999999999998</v>
      </c>
      <c r="C20" s="226">
        <f>'Draft Workplan'!C21</f>
        <v>0</v>
      </c>
      <c r="D20" s="227">
        <f>'Draft Workplan'!D21</f>
        <v>0</v>
      </c>
      <c r="E20" s="227" t="s">
        <v>209</v>
      </c>
      <c r="F20" s="226"/>
      <c r="G20" s="219"/>
      <c r="H20" s="219"/>
      <c r="I20" s="219"/>
      <c r="J20" s="219"/>
      <c r="K20" s="231"/>
      <c r="L20" s="232"/>
      <c r="M20" s="224">
        <f>'Draft Workplan'!G21</f>
        <v>0</v>
      </c>
      <c r="N20" s="230">
        <f t="shared" si="0"/>
        <v>0</v>
      </c>
      <c r="O20" s="230"/>
      <c r="P20" s="227"/>
    </row>
    <row r="21" spans="2:16" ht="56.5" x14ac:dyDescent="0.35">
      <c r="B21" s="207">
        <v>2.4</v>
      </c>
      <c r="C21" s="226">
        <f>'Draft Workplan'!C22</f>
        <v>0</v>
      </c>
      <c r="D21" s="227">
        <f>'Draft Workplan'!D22</f>
        <v>0</v>
      </c>
      <c r="E21" s="227" t="s">
        <v>209</v>
      </c>
      <c r="F21" s="226"/>
      <c r="G21" s="219"/>
      <c r="H21" s="219"/>
      <c r="I21" s="219"/>
      <c r="J21" s="219"/>
      <c r="K21" s="231"/>
      <c r="L21" s="232"/>
      <c r="M21" s="224">
        <f>'Draft Workplan'!G22</f>
        <v>0</v>
      </c>
      <c r="N21" s="230">
        <f t="shared" si="0"/>
        <v>0</v>
      </c>
      <c r="O21" s="230"/>
      <c r="P21" s="227"/>
    </row>
    <row r="22" spans="2:16" ht="56.5" x14ac:dyDescent="0.35">
      <c r="B22" s="207">
        <v>2.5</v>
      </c>
      <c r="C22" s="226">
        <f>'Draft Workplan'!C23</f>
        <v>0</v>
      </c>
      <c r="D22" s="227">
        <f>'Draft Workplan'!D23</f>
        <v>0</v>
      </c>
      <c r="E22" s="227" t="s">
        <v>209</v>
      </c>
      <c r="F22" s="226"/>
      <c r="G22" s="219"/>
      <c r="H22" s="219"/>
      <c r="I22" s="219"/>
      <c r="J22" s="219"/>
      <c r="K22" s="231"/>
      <c r="L22" s="232"/>
      <c r="M22" s="224">
        <f>'Draft Workplan'!G23</f>
        <v>0</v>
      </c>
      <c r="N22" s="230">
        <f t="shared" si="0"/>
        <v>0</v>
      </c>
      <c r="O22" s="230"/>
      <c r="P22" s="227"/>
    </row>
    <row r="23" spans="2:16" ht="56.5" x14ac:dyDescent="0.35">
      <c r="B23" s="207">
        <v>2.6</v>
      </c>
      <c r="C23" s="226">
        <f>'Draft Workplan'!C24</f>
        <v>0</v>
      </c>
      <c r="D23" s="227">
        <f>'Draft Workplan'!D24</f>
        <v>0</v>
      </c>
      <c r="E23" s="227" t="s">
        <v>209</v>
      </c>
      <c r="F23" s="226"/>
      <c r="G23" s="219"/>
      <c r="H23" s="219"/>
      <c r="I23" s="219"/>
      <c r="J23" s="219"/>
      <c r="K23" s="231"/>
      <c r="L23" s="232"/>
      <c r="M23" s="224">
        <f>'Draft Workplan'!G24</f>
        <v>0</v>
      </c>
      <c r="N23" s="230">
        <f t="shared" si="0"/>
        <v>0</v>
      </c>
      <c r="O23" s="230"/>
      <c r="P23" s="227"/>
    </row>
    <row r="24" spans="2:16" ht="56.5" x14ac:dyDescent="0.35">
      <c r="B24" s="207">
        <v>2.7</v>
      </c>
      <c r="C24" s="226">
        <f>'Draft Workplan'!C25</f>
        <v>0</v>
      </c>
      <c r="D24" s="227">
        <f>'Draft Workplan'!D25</f>
        <v>0</v>
      </c>
      <c r="E24" s="227" t="s">
        <v>209</v>
      </c>
      <c r="F24" s="226"/>
      <c r="G24" s="219"/>
      <c r="H24" s="219"/>
      <c r="I24" s="219"/>
      <c r="J24" s="219"/>
      <c r="K24" s="231"/>
      <c r="L24" s="232"/>
      <c r="M24" s="224">
        <f>'Draft Workplan'!G25</f>
        <v>0</v>
      </c>
      <c r="N24" s="230">
        <f t="shared" si="0"/>
        <v>0</v>
      </c>
      <c r="O24" s="230"/>
      <c r="P24" s="227"/>
    </row>
    <row r="25" spans="2:16" ht="56.5" x14ac:dyDescent="0.35">
      <c r="B25" s="207">
        <v>2.8</v>
      </c>
      <c r="C25" s="226">
        <f>'Draft Workplan'!C26</f>
        <v>0</v>
      </c>
      <c r="D25" s="227">
        <f>'Draft Workplan'!D26</f>
        <v>0</v>
      </c>
      <c r="E25" s="227" t="s">
        <v>209</v>
      </c>
      <c r="F25" s="226"/>
      <c r="G25" s="219"/>
      <c r="H25" s="219"/>
      <c r="I25" s="219"/>
      <c r="J25" s="219"/>
      <c r="K25" s="231"/>
      <c r="L25" s="232"/>
      <c r="M25" s="224">
        <f>'Draft Workplan'!G26</f>
        <v>0</v>
      </c>
      <c r="N25" s="230">
        <f t="shared" si="0"/>
        <v>0</v>
      </c>
      <c r="O25" s="230"/>
      <c r="P25" s="227"/>
    </row>
    <row r="26" spans="2:16" ht="56.5" x14ac:dyDescent="0.35">
      <c r="B26" s="207">
        <v>2.9</v>
      </c>
      <c r="C26" s="226">
        <f>'Draft Workplan'!C27</f>
        <v>0</v>
      </c>
      <c r="D26" s="227">
        <f>'Draft Workplan'!D27</f>
        <v>0</v>
      </c>
      <c r="E26" s="227" t="s">
        <v>209</v>
      </c>
      <c r="F26" s="226"/>
      <c r="G26" s="219"/>
      <c r="H26" s="219"/>
      <c r="I26" s="219"/>
      <c r="J26" s="219"/>
      <c r="K26" s="231"/>
      <c r="L26" s="232"/>
      <c r="M26" s="224">
        <f>'Draft Workplan'!G27</f>
        <v>0</v>
      </c>
      <c r="N26" s="230">
        <f t="shared" si="0"/>
        <v>0</v>
      </c>
      <c r="O26" s="230"/>
      <c r="P26" s="227"/>
    </row>
    <row r="27" spans="2:16" ht="15" x14ac:dyDescent="0.3">
      <c r="B27" s="205">
        <v>3</v>
      </c>
      <c r="C27" s="226" t="str">
        <f>'Draft Workplan'!C28</f>
        <v xml:space="preserve">Component #3: </v>
      </c>
      <c r="D27" s="227">
        <f>'Draft Workplan'!D28</f>
        <v>0</v>
      </c>
      <c r="E27" s="227"/>
      <c r="F27" s="221"/>
      <c r="G27" s="220"/>
      <c r="H27" s="220"/>
      <c r="I27" s="220"/>
      <c r="J27" s="220"/>
      <c r="K27" s="222"/>
      <c r="L27" s="223"/>
      <c r="M27" s="224">
        <f>'Draft Workplan'!G28</f>
        <v>0</v>
      </c>
      <c r="N27" s="230">
        <f t="shared" si="0"/>
        <v>0</v>
      </c>
      <c r="O27" s="224"/>
      <c r="P27" s="225"/>
    </row>
    <row r="28" spans="2:16" ht="56.5" x14ac:dyDescent="0.35">
      <c r="B28" s="207">
        <v>3.1</v>
      </c>
      <c r="C28" s="226">
        <f>'Draft Workplan'!C29</f>
        <v>0</v>
      </c>
      <c r="D28" s="227">
        <f>'Draft Workplan'!D29</f>
        <v>0</v>
      </c>
      <c r="E28" s="227" t="s">
        <v>209</v>
      </c>
      <c r="F28" s="227"/>
      <c r="G28" s="219"/>
      <c r="H28" s="219"/>
      <c r="I28" s="219"/>
      <c r="J28" s="219"/>
      <c r="K28" s="228"/>
      <c r="L28" s="229"/>
      <c r="M28" s="224">
        <f>'Draft Workplan'!G29</f>
        <v>0</v>
      </c>
      <c r="N28" s="230">
        <f t="shared" si="0"/>
        <v>0</v>
      </c>
      <c r="O28" s="230"/>
      <c r="P28" s="227"/>
    </row>
    <row r="29" spans="2:16" ht="56.5" x14ac:dyDescent="0.35">
      <c r="B29" s="207">
        <v>3.2</v>
      </c>
      <c r="C29" s="226">
        <f>'Draft Workplan'!C30</f>
        <v>0</v>
      </c>
      <c r="D29" s="227">
        <f>'Draft Workplan'!D30</f>
        <v>0</v>
      </c>
      <c r="E29" s="227" t="s">
        <v>209</v>
      </c>
      <c r="F29" s="226"/>
      <c r="G29" s="219"/>
      <c r="H29" s="219"/>
      <c r="I29" s="219"/>
      <c r="J29" s="219"/>
      <c r="K29" s="231"/>
      <c r="L29" s="232"/>
      <c r="M29" s="224">
        <f>'Draft Workplan'!G30</f>
        <v>0</v>
      </c>
      <c r="N29" s="230">
        <f t="shared" si="0"/>
        <v>0</v>
      </c>
      <c r="O29" s="230"/>
      <c r="P29" s="227"/>
    </row>
    <row r="30" spans="2:16" ht="56.5" x14ac:dyDescent="0.35">
      <c r="B30" s="207">
        <v>3.3</v>
      </c>
      <c r="C30" s="226">
        <f>'Draft Workplan'!C31</f>
        <v>0</v>
      </c>
      <c r="D30" s="227">
        <f>'Draft Workplan'!D31</f>
        <v>0</v>
      </c>
      <c r="E30" s="227" t="s">
        <v>209</v>
      </c>
      <c r="F30" s="226"/>
      <c r="G30" s="219"/>
      <c r="H30" s="219"/>
      <c r="I30" s="219"/>
      <c r="J30" s="219"/>
      <c r="K30" s="231"/>
      <c r="L30" s="232"/>
      <c r="M30" s="224">
        <f>'Draft Workplan'!G31</f>
        <v>0</v>
      </c>
      <c r="N30" s="230">
        <f t="shared" si="0"/>
        <v>0</v>
      </c>
      <c r="O30" s="230"/>
      <c r="P30" s="227"/>
    </row>
    <row r="31" spans="2:16" ht="56.5" x14ac:dyDescent="0.35">
      <c r="B31" s="207">
        <v>3.4</v>
      </c>
      <c r="C31" s="226">
        <f>'Draft Workplan'!C32</f>
        <v>0</v>
      </c>
      <c r="D31" s="227">
        <f>'Draft Workplan'!D32</f>
        <v>0</v>
      </c>
      <c r="E31" s="227" t="s">
        <v>209</v>
      </c>
      <c r="F31" s="226"/>
      <c r="G31" s="219"/>
      <c r="H31" s="219"/>
      <c r="I31" s="219"/>
      <c r="J31" s="219"/>
      <c r="K31" s="231"/>
      <c r="L31" s="232"/>
      <c r="M31" s="224">
        <f>'Draft Workplan'!G32</f>
        <v>0</v>
      </c>
      <c r="N31" s="230">
        <f t="shared" si="0"/>
        <v>0</v>
      </c>
      <c r="O31" s="230"/>
      <c r="P31" s="227"/>
    </row>
    <row r="32" spans="2:16" ht="56.5" x14ac:dyDescent="0.35">
      <c r="B32" s="207">
        <v>3.5</v>
      </c>
      <c r="C32" s="226">
        <f>'Draft Workplan'!C33</f>
        <v>0</v>
      </c>
      <c r="D32" s="227">
        <f>'Draft Workplan'!D33</f>
        <v>0</v>
      </c>
      <c r="E32" s="227" t="s">
        <v>209</v>
      </c>
      <c r="F32" s="226"/>
      <c r="G32" s="219"/>
      <c r="H32" s="219"/>
      <c r="I32" s="219"/>
      <c r="J32" s="219"/>
      <c r="K32" s="231"/>
      <c r="L32" s="232"/>
      <c r="M32" s="224">
        <f>'Draft Workplan'!G33</f>
        <v>0</v>
      </c>
      <c r="N32" s="230">
        <f t="shared" si="0"/>
        <v>0</v>
      </c>
      <c r="O32" s="230"/>
      <c r="P32" s="227"/>
    </row>
    <row r="33" spans="2:16" ht="56.5" x14ac:dyDescent="0.35">
      <c r="B33" s="207">
        <v>3.6</v>
      </c>
      <c r="C33" s="226">
        <f>'Draft Workplan'!C34</f>
        <v>0</v>
      </c>
      <c r="D33" s="227">
        <f>'Draft Workplan'!D34</f>
        <v>0</v>
      </c>
      <c r="E33" s="227" t="s">
        <v>209</v>
      </c>
      <c r="F33" s="226"/>
      <c r="G33" s="219"/>
      <c r="H33" s="219"/>
      <c r="I33" s="219"/>
      <c r="J33" s="219"/>
      <c r="K33" s="231"/>
      <c r="L33" s="232"/>
      <c r="M33" s="224">
        <f>'Draft Workplan'!G34</f>
        <v>0</v>
      </c>
      <c r="N33" s="230">
        <f t="shared" si="0"/>
        <v>0</v>
      </c>
      <c r="O33" s="230"/>
      <c r="P33" s="227"/>
    </row>
    <row r="34" spans="2:16" ht="56.5" x14ac:dyDescent="0.35">
      <c r="B34" s="207">
        <v>3.7</v>
      </c>
      <c r="C34" s="226">
        <f>'Draft Workplan'!C35</f>
        <v>0</v>
      </c>
      <c r="D34" s="227">
        <f>'Draft Workplan'!D35</f>
        <v>0</v>
      </c>
      <c r="E34" s="227" t="s">
        <v>209</v>
      </c>
      <c r="F34" s="226"/>
      <c r="G34" s="219"/>
      <c r="H34" s="219"/>
      <c r="I34" s="219"/>
      <c r="J34" s="219"/>
      <c r="K34" s="231"/>
      <c r="L34" s="232"/>
      <c r="M34" s="224">
        <f>'Draft Workplan'!G35</f>
        <v>0</v>
      </c>
      <c r="N34" s="230">
        <f t="shared" si="0"/>
        <v>0</v>
      </c>
      <c r="O34" s="230"/>
      <c r="P34" s="227"/>
    </row>
    <row r="35" spans="2:16" ht="56.5" x14ac:dyDescent="0.35">
      <c r="B35" s="207">
        <v>3.8</v>
      </c>
      <c r="C35" s="226">
        <f>'Draft Workplan'!C36</f>
        <v>0</v>
      </c>
      <c r="D35" s="227">
        <f>'Draft Workplan'!D36</f>
        <v>0</v>
      </c>
      <c r="E35" s="227" t="s">
        <v>209</v>
      </c>
      <c r="F35" s="226"/>
      <c r="G35" s="219"/>
      <c r="H35" s="219"/>
      <c r="I35" s="219"/>
      <c r="J35" s="219"/>
      <c r="K35" s="231"/>
      <c r="L35" s="232"/>
      <c r="M35" s="224">
        <f>'Draft Workplan'!G36</f>
        <v>0</v>
      </c>
      <c r="N35" s="230">
        <f t="shared" si="0"/>
        <v>0</v>
      </c>
      <c r="O35" s="230"/>
      <c r="P35" s="227"/>
    </row>
    <row r="36" spans="2:16" ht="56.5" x14ac:dyDescent="0.35">
      <c r="B36" s="207">
        <v>3.9</v>
      </c>
      <c r="C36" s="226">
        <f>'Draft Workplan'!C37</f>
        <v>0</v>
      </c>
      <c r="D36" s="227">
        <f>'Draft Workplan'!D37</f>
        <v>0</v>
      </c>
      <c r="E36" s="227" t="s">
        <v>209</v>
      </c>
      <c r="F36" s="226"/>
      <c r="G36" s="219"/>
      <c r="H36" s="219"/>
      <c r="I36" s="219"/>
      <c r="J36" s="219"/>
      <c r="K36" s="231"/>
      <c r="L36" s="232"/>
      <c r="M36" s="224">
        <f>'Draft Workplan'!G37</f>
        <v>0</v>
      </c>
      <c r="N36" s="230">
        <f t="shared" si="0"/>
        <v>0</v>
      </c>
      <c r="O36" s="230"/>
      <c r="P36" s="227"/>
    </row>
    <row r="37" spans="2:16" ht="15" x14ac:dyDescent="0.3">
      <c r="B37" s="205">
        <v>4</v>
      </c>
      <c r="C37" s="226" t="str">
        <f>'Draft Workplan'!C38</f>
        <v xml:space="preserve">Component #4: </v>
      </c>
      <c r="D37" s="227">
        <f>'Draft Workplan'!D38</f>
        <v>0</v>
      </c>
      <c r="E37" s="227"/>
      <c r="F37" s="221"/>
      <c r="G37" s="220"/>
      <c r="H37" s="220"/>
      <c r="I37" s="220"/>
      <c r="J37" s="220"/>
      <c r="K37" s="222"/>
      <c r="L37" s="223"/>
      <c r="M37" s="224">
        <f>'Draft Workplan'!G38</f>
        <v>0</v>
      </c>
      <c r="N37" s="230">
        <f t="shared" si="0"/>
        <v>0</v>
      </c>
      <c r="O37" s="224"/>
      <c r="P37" s="225"/>
    </row>
    <row r="38" spans="2:16" ht="56.5" x14ac:dyDescent="0.35">
      <c r="B38" s="207">
        <v>4.0999999999999996</v>
      </c>
      <c r="C38" s="226">
        <f>'Draft Workplan'!C39</f>
        <v>0</v>
      </c>
      <c r="D38" s="227">
        <f>'Draft Workplan'!D39</f>
        <v>0</v>
      </c>
      <c r="E38" s="227" t="s">
        <v>209</v>
      </c>
      <c r="F38" s="227"/>
      <c r="G38" s="219"/>
      <c r="H38" s="219"/>
      <c r="I38" s="219"/>
      <c r="J38" s="219"/>
      <c r="K38" s="228"/>
      <c r="L38" s="229"/>
      <c r="M38" s="224">
        <f>'Draft Workplan'!G39</f>
        <v>0</v>
      </c>
      <c r="N38" s="230">
        <f t="shared" si="0"/>
        <v>0</v>
      </c>
      <c r="O38" s="230"/>
      <c r="P38" s="227"/>
    </row>
    <row r="39" spans="2:16" ht="56.5" x14ac:dyDescent="0.35">
      <c r="B39" s="207">
        <v>4.2</v>
      </c>
      <c r="C39" s="226">
        <f>'Draft Workplan'!C40</f>
        <v>0</v>
      </c>
      <c r="D39" s="227">
        <f>'Draft Workplan'!D40</f>
        <v>0</v>
      </c>
      <c r="E39" s="227" t="s">
        <v>209</v>
      </c>
      <c r="F39" s="226"/>
      <c r="G39" s="219"/>
      <c r="H39" s="219"/>
      <c r="I39" s="219"/>
      <c r="J39" s="219"/>
      <c r="K39" s="231"/>
      <c r="L39" s="232"/>
      <c r="M39" s="224">
        <f>'Draft Workplan'!G40</f>
        <v>0</v>
      </c>
      <c r="N39" s="230">
        <f t="shared" si="0"/>
        <v>0</v>
      </c>
      <c r="O39" s="230"/>
      <c r="P39" s="227"/>
    </row>
    <row r="40" spans="2:16" ht="56.5" x14ac:dyDescent="0.35">
      <c r="B40" s="207">
        <v>4.3</v>
      </c>
      <c r="C40" s="226">
        <f>'Draft Workplan'!C41</f>
        <v>0</v>
      </c>
      <c r="D40" s="227">
        <f>'Draft Workplan'!D41</f>
        <v>0</v>
      </c>
      <c r="E40" s="227" t="s">
        <v>209</v>
      </c>
      <c r="F40" s="226"/>
      <c r="G40" s="219"/>
      <c r="H40" s="219"/>
      <c r="I40" s="219"/>
      <c r="J40" s="219"/>
      <c r="K40" s="231"/>
      <c r="L40" s="232"/>
      <c r="M40" s="224">
        <f>'Draft Workplan'!G41</f>
        <v>0</v>
      </c>
      <c r="N40" s="230">
        <f t="shared" si="0"/>
        <v>0</v>
      </c>
      <c r="O40" s="230"/>
      <c r="P40" s="227"/>
    </row>
    <row r="41" spans="2:16" ht="56.5" x14ac:dyDescent="0.35">
      <c r="B41" s="207">
        <v>4.4000000000000004</v>
      </c>
      <c r="C41" s="226">
        <f>'Draft Workplan'!C42</f>
        <v>0</v>
      </c>
      <c r="D41" s="227">
        <f>'Draft Workplan'!D42</f>
        <v>0</v>
      </c>
      <c r="E41" s="227" t="s">
        <v>209</v>
      </c>
      <c r="F41" s="226"/>
      <c r="G41" s="219"/>
      <c r="H41" s="219"/>
      <c r="I41" s="219"/>
      <c r="J41" s="219"/>
      <c r="K41" s="231"/>
      <c r="L41" s="232"/>
      <c r="M41" s="224">
        <f>'Draft Workplan'!G42</f>
        <v>0</v>
      </c>
      <c r="N41" s="230">
        <f t="shared" si="0"/>
        <v>0</v>
      </c>
      <c r="O41" s="230"/>
      <c r="P41" s="227"/>
    </row>
    <row r="42" spans="2:16" ht="56.5" x14ac:dyDescent="0.35">
      <c r="B42" s="207">
        <v>4.5</v>
      </c>
      <c r="C42" s="226">
        <f>'Draft Workplan'!C43</f>
        <v>0</v>
      </c>
      <c r="D42" s="227">
        <f>'Draft Workplan'!D43</f>
        <v>0</v>
      </c>
      <c r="E42" s="227" t="s">
        <v>209</v>
      </c>
      <c r="F42" s="226"/>
      <c r="G42" s="219"/>
      <c r="H42" s="219"/>
      <c r="I42" s="219"/>
      <c r="J42" s="219"/>
      <c r="K42" s="231"/>
      <c r="L42" s="232"/>
      <c r="M42" s="224">
        <f>'Draft Workplan'!G43</f>
        <v>0</v>
      </c>
      <c r="N42" s="230">
        <f t="shared" si="0"/>
        <v>0</v>
      </c>
      <c r="O42" s="230"/>
      <c r="P42" s="227"/>
    </row>
    <row r="43" spans="2:16" ht="56.5" x14ac:dyDescent="0.35">
      <c r="B43" s="207">
        <v>4.5999999999999996</v>
      </c>
      <c r="C43" s="226">
        <f>'Draft Workplan'!C44</f>
        <v>0</v>
      </c>
      <c r="D43" s="227">
        <f>'Draft Workplan'!D44</f>
        <v>0</v>
      </c>
      <c r="E43" s="227" t="s">
        <v>209</v>
      </c>
      <c r="F43" s="226"/>
      <c r="G43" s="219"/>
      <c r="H43" s="219"/>
      <c r="I43" s="219"/>
      <c r="J43" s="219"/>
      <c r="K43" s="231"/>
      <c r="L43" s="232"/>
      <c r="M43" s="224">
        <f>'Draft Workplan'!G44</f>
        <v>0</v>
      </c>
      <c r="N43" s="230">
        <f t="shared" si="0"/>
        <v>0</v>
      </c>
      <c r="O43" s="230"/>
      <c r="P43" s="227"/>
    </row>
    <row r="44" spans="2:16" ht="56.5" x14ac:dyDescent="0.35">
      <c r="B44" s="207">
        <v>4.7</v>
      </c>
      <c r="C44" s="226">
        <f>'Draft Workplan'!C45</f>
        <v>0</v>
      </c>
      <c r="D44" s="227">
        <f>'Draft Workplan'!D45</f>
        <v>0</v>
      </c>
      <c r="E44" s="227" t="s">
        <v>209</v>
      </c>
      <c r="F44" s="226"/>
      <c r="G44" s="219"/>
      <c r="H44" s="219"/>
      <c r="I44" s="219"/>
      <c r="J44" s="219"/>
      <c r="K44" s="231"/>
      <c r="L44" s="232"/>
      <c r="M44" s="224">
        <f>'Draft Workplan'!G45</f>
        <v>0</v>
      </c>
      <c r="N44" s="230">
        <f t="shared" si="0"/>
        <v>0</v>
      </c>
      <c r="O44" s="230"/>
      <c r="P44" s="227"/>
    </row>
    <row r="45" spans="2:16" ht="56.5" x14ac:dyDescent="0.35">
      <c r="B45" s="207">
        <v>4.8</v>
      </c>
      <c r="C45" s="226">
        <f>'Draft Workplan'!C46</f>
        <v>0</v>
      </c>
      <c r="D45" s="227">
        <f>'Draft Workplan'!D46</f>
        <v>0</v>
      </c>
      <c r="E45" s="227" t="s">
        <v>209</v>
      </c>
      <c r="F45" s="226"/>
      <c r="G45" s="219"/>
      <c r="H45" s="219"/>
      <c r="I45" s="219"/>
      <c r="J45" s="219"/>
      <c r="K45" s="231"/>
      <c r="L45" s="232"/>
      <c r="M45" s="224">
        <f>'Draft Workplan'!G46</f>
        <v>0</v>
      </c>
      <c r="N45" s="230">
        <f t="shared" si="0"/>
        <v>0</v>
      </c>
      <c r="O45" s="230"/>
      <c r="P45" s="227"/>
    </row>
    <row r="46" spans="2:16" ht="56.5" x14ac:dyDescent="0.35">
      <c r="B46" s="207">
        <v>4.9000000000000004</v>
      </c>
      <c r="C46" s="226">
        <f>'Draft Workplan'!C47</f>
        <v>0</v>
      </c>
      <c r="D46" s="227">
        <f>'Draft Workplan'!D47</f>
        <v>0</v>
      </c>
      <c r="E46" s="227" t="s">
        <v>209</v>
      </c>
      <c r="F46" s="226"/>
      <c r="G46" s="219"/>
      <c r="H46" s="219"/>
      <c r="I46" s="219"/>
      <c r="J46" s="219"/>
      <c r="K46" s="231"/>
      <c r="L46" s="232"/>
      <c r="M46" s="224">
        <f>'Draft Workplan'!G47</f>
        <v>0</v>
      </c>
      <c r="N46" s="230">
        <f t="shared" si="0"/>
        <v>0</v>
      </c>
      <c r="O46" s="230"/>
      <c r="P46" s="227"/>
    </row>
    <row r="47" spans="2:16" ht="56" x14ac:dyDescent="0.3">
      <c r="B47" s="205">
        <v>5</v>
      </c>
      <c r="C47" s="226" t="str">
        <f>'Draft Workplan'!C48</f>
        <v xml:space="preserve">Component #5: </v>
      </c>
      <c r="D47" s="227">
        <f>'Draft Workplan'!D48</f>
        <v>0</v>
      </c>
      <c r="E47" s="227" t="s">
        <v>209</v>
      </c>
      <c r="F47" s="221"/>
      <c r="G47" s="220"/>
      <c r="H47" s="220"/>
      <c r="I47" s="220"/>
      <c r="J47" s="220"/>
      <c r="K47" s="222"/>
      <c r="L47" s="223"/>
      <c r="M47" s="224">
        <f>'Draft Workplan'!G48</f>
        <v>0</v>
      </c>
      <c r="N47" s="230">
        <f t="shared" si="0"/>
        <v>0</v>
      </c>
      <c r="O47" s="224"/>
      <c r="P47" s="225"/>
    </row>
    <row r="48" spans="2:16" ht="56.5" x14ac:dyDescent="0.35">
      <c r="B48" s="207">
        <v>5.0999999999999996</v>
      </c>
      <c r="C48" s="226">
        <f>'Draft Workplan'!C49</f>
        <v>0</v>
      </c>
      <c r="D48" s="227">
        <f>'Draft Workplan'!D49</f>
        <v>0</v>
      </c>
      <c r="E48" s="227" t="s">
        <v>209</v>
      </c>
      <c r="F48" s="227"/>
      <c r="G48" s="219"/>
      <c r="H48" s="219"/>
      <c r="I48" s="219"/>
      <c r="J48" s="219"/>
      <c r="K48" s="228"/>
      <c r="L48" s="229"/>
      <c r="M48" s="224">
        <f>'Draft Workplan'!G49</f>
        <v>0</v>
      </c>
      <c r="N48" s="230">
        <f t="shared" si="0"/>
        <v>0</v>
      </c>
      <c r="O48" s="230"/>
      <c r="P48" s="227"/>
    </row>
    <row r="49" spans="2:16" ht="56.5" x14ac:dyDescent="0.35">
      <c r="B49" s="207">
        <v>5.2</v>
      </c>
      <c r="C49" s="226">
        <f>'Draft Workplan'!C50</f>
        <v>0</v>
      </c>
      <c r="D49" s="227">
        <f>'Draft Workplan'!D50</f>
        <v>0</v>
      </c>
      <c r="E49" s="227" t="s">
        <v>209</v>
      </c>
      <c r="F49" s="226"/>
      <c r="G49" s="219"/>
      <c r="H49" s="219"/>
      <c r="I49" s="219"/>
      <c r="J49" s="219"/>
      <c r="K49" s="231"/>
      <c r="L49" s="232"/>
      <c r="M49" s="224">
        <f>'Draft Workplan'!G50</f>
        <v>0</v>
      </c>
      <c r="N49" s="230">
        <f t="shared" si="0"/>
        <v>0</v>
      </c>
      <c r="O49" s="230"/>
      <c r="P49" s="227"/>
    </row>
    <row r="50" spans="2:16" ht="56.5" x14ac:dyDescent="0.35">
      <c r="B50" s="207">
        <v>5.3</v>
      </c>
      <c r="C50" s="226">
        <f>'Draft Workplan'!C51</f>
        <v>0</v>
      </c>
      <c r="D50" s="227">
        <f>'Draft Workplan'!D51</f>
        <v>0</v>
      </c>
      <c r="E50" s="227" t="s">
        <v>209</v>
      </c>
      <c r="F50" s="226"/>
      <c r="G50" s="219"/>
      <c r="H50" s="219"/>
      <c r="I50" s="219"/>
      <c r="J50" s="219"/>
      <c r="K50" s="231"/>
      <c r="L50" s="232"/>
      <c r="M50" s="224">
        <f>'Draft Workplan'!G51</f>
        <v>0</v>
      </c>
      <c r="N50" s="230">
        <f t="shared" si="0"/>
        <v>0</v>
      </c>
      <c r="O50" s="230"/>
      <c r="P50" s="227"/>
    </row>
    <row r="51" spans="2:16" ht="56.5" x14ac:dyDescent="0.35">
      <c r="B51" s="207">
        <v>5.4</v>
      </c>
      <c r="C51" s="226">
        <f>'Draft Workplan'!C52</f>
        <v>0</v>
      </c>
      <c r="D51" s="227">
        <f>'Draft Workplan'!D52</f>
        <v>0</v>
      </c>
      <c r="E51" s="227" t="s">
        <v>209</v>
      </c>
      <c r="F51" s="226"/>
      <c r="G51" s="219"/>
      <c r="H51" s="219"/>
      <c r="I51" s="219"/>
      <c r="J51" s="219"/>
      <c r="K51" s="231"/>
      <c r="L51" s="232"/>
      <c r="M51" s="224">
        <f>'Draft Workplan'!G52</f>
        <v>0</v>
      </c>
      <c r="N51" s="230">
        <f t="shared" si="0"/>
        <v>0</v>
      </c>
      <c r="O51" s="230"/>
      <c r="P51" s="227"/>
    </row>
    <row r="52" spans="2:16" ht="56.5" x14ac:dyDescent="0.35">
      <c r="B52" s="207">
        <v>5.5</v>
      </c>
      <c r="C52" s="226">
        <f>'Draft Workplan'!C53</f>
        <v>0</v>
      </c>
      <c r="D52" s="227">
        <f>'Draft Workplan'!D53</f>
        <v>0</v>
      </c>
      <c r="E52" s="227" t="s">
        <v>209</v>
      </c>
      <c r="F52" s="226"/>
      <c r="G52" s="219"/>
      <c r="H52" s="219"/>
      <c r="I52" s="219"/>
      <c r="J52" s="219"/>
      <c r="K52" s="231"/>
      <c r="L52" s="232"/>
      <c r="M52" s="224">
        <f>'Draft Workplan'!G53</f>
        <v>0</v>
      </c>
      <c r="N52" s="230">
        <f t="shared" si="0"/>
        <v>0</v>
      </c>
      <c r="O52" s="230"/>
      <c r="P52" s="227"/>
    </row>
    <row r="53" spans="2:16" ht="56.5" x14ac:dyDescent="0.35">
      <c r="B53" s="207">
        <v>5.6</v>
      </c>
      <c r="C53" s="226">
        <f>'Draft Workplan'!C54</f>
        <v>0</v>
      </c>
      <c r="D53" s="227">
        <f>'Draft Workplan'!D54</f>
        <v>0</v>
      </c>
      <c r="E53" s="227" t="s">
        <v>209</v>
      </c>
      <c r="F53" s="226"/>
      <c r="G53" s="219"/>
      <c r="H53" s="219"/>
      <c r="I53" s="219"/>
      <c r="J53" s="219"/>
      <c r="K53" s="231"/>
      <c r="L53" s="232"/>
      <c r="M53" s="224">
        <f>'Draft Workplan'!G54</f>
        <v>0</v>
      </c>
      <c r="N53" s="230">
        <f t="shared" si="0"/>
        <v>0</v>
      </c>
      <c r="O53" s="230"/>
      <c r="P53" s="227"/>
    </row>
    <row r="54" spans="2:16" ht="56.5" x14ac:dyDescent="0.35">
      <c r="B54" s="207">
        <v>5.7</v>
      </c>
      <c r="C54" s="226">
        <f>'Draft Workplan'!C55</f>
        <v>0</v>
      </c>
      <c r="D54" s="227">
        <f>'Draft Workplan'!D55</f>
        <v>0</v>
      </c>
      <c r="E54" s="227" t="s">
        <v>209</v>
      </c>
      <c r="F54" s="226"/>
      <c r="G54" s="219"/>
      <c r="H54" s="219"/>
      <c r="I54" s="219"/>
      <c r="J54" s="219"/>
      <c r="K54" s="231"/>
      <c r="L54" s="232"/>
      <c r="M54" s="224">
        <f>'Draft Workplan'!G55</f>
        <v>0</v>
      </c>
      <c r="N54" s="230">
        <f t="shared" si="0"/>
        <v>0</v>
      </c>
      <c r="O54" s="230"/>
      <c r="P54" s="227"/>
    </row>
    <row r="55" spans="2:16" ht="56.5" x14ac:dyDescent="0.35">
      <c r="B55" s="207">
        <v>5.8</v>
      </c>
      <c r="C55" s="226">
        <f>'Draft Workplan'!C56</f>
        <v>0</v>
      </c>
      <c r="D55" s="227">
        <f>'Draft Workplan'!D56</f>
        <v>0</v>
      </c>
      <c r="E55" s="227" t="s">
        <v>209</v>
      </c>
      <c r="F55" s="226"/>
      <c r="G55" s="219"/>
      <c r="H55" s="219"/>
      <c r="I55" s="219"/>
      <c r="J55" s="219"/>
      <c r="K55" s="231"/>
      <c r="L55" s="232"/>
      <c r="M55" s="224">
        <f>'Draft Workplan'!G56</f>
        <v>0</v>
      </c>
      <c r="N55" s="230">
        <f t="shared" si="0"/>
        <v>0</v>
      </c>
      <c r="O55" s="230"/>
      <c r="P55" s="227"/>
    </row>
    <row r="56" spans="2:16" ht="56.5" x14ac:dyDescent="0.35">
      <c r="B56" s="207">
        <v>5.9</v>
      </c>
      <c r="C56" s="226">
        <f>'Draft Workplan'!C57</f>
        <v>0</v>
      </c>
      <c r="D56" s="227">
        <f>'Draft Workplan'!D57</f>
        <v>0</v>
      </c>
      <c r="E56" s="227" t="s">
        <v>209</v>
      </c>
      <c r="F56" s="226"/>
      <c r="G56" s="219"/>
      <c r="H56" s="219"/>
      <c r="I56" s="219"/>
      <c r="J56" s="219"/>
      <c r="K56" s="231"/>
      <c r="L56" s="232"/>
      <c r="M56" s="224">
        <f>'Draft Workplan'!G57</f>
        <v>0</v>
      </c>
      <c r="N56" s="230">
        <f t="shared" si="0"/>
        <v>0</v>
      </c>
      <c r="O56" s="230"/>
      <c r="P56" s="227"/>
    </row>
    <row r="57" spans="2:16" ht="56" x14ac:dyDescent="0.3">
      <c r="B57" s="205">
        <v>6</v>
      </c>
      <c r="C57" s="226" t="str">
        <f>'Draft Workplan'!C58</f>
        <v xml:space="preserve">Component #6: </v>
      </c>
      <c r="D57" s="227">
        <f>'Draft Workplan'!D58</f>
        <v>0</v>
      </c>
      <c r="E57" s="227" t="s">
        <v>209</v>
      </c>
      <c r="F57" s="221"/>
      <c r="G57" s="220"/>
      <c r="H57" s="220"/>
      <c r="I57" s="220"/>
      <c r="J57" s="220"/>
      <c r="K57" s="222"/>
      <c r="L57" s="223"/>
      <c r="M57" s="224">
        <f>'Draft Workplan'!G58</f>
        <v>0</v>
      </c>
      <c r="N57" s="230">
        <f t="shared" si="0"/>
        <v>0</v>
      </c>
      <c r="O57" s="224"/>
      <c r="P57" s="225"/>
    </row>
    <row r="58" spans="2:16" ht="56.5" x14ac:dyDescent="0.35">
      <c r="B58" s="207">
        <v>6.1</v>
      </c>
      <c r="C58" s="226">
        <f>'Draft Workplan'!C59</f>
        <v>0</v>
      </c>
      <c r="D58" s="227">
        <f>'Draft Workplan'!D59</f>
        <v>0</v>
      </c>
      <c r="E58" s="227" t="s">
        <v>209</v>
      </c>
      <c r="F58" s="227"/>
      <c r="G58" s="219"/>
      <c r="H58" s="219"/>
      <c r="I58" s="219"/>
      <c r="J58" s="219"/>
      <c r="K58" s="228"/>
      <c r="L58" s="229"/>
      <c r="M58" s="224">
        <f>'Draft Workplan'!G59</f>
        <v>0</v>
      </c>
      <c r="N58" s="230">
        <f t="shared" si="0"/>
        <v>0</v>
      </c>
      <c r="O58" s="230"/>
      <c r="P58" s="227"/>
    </row>
    <row r="59" spans="2:16" ht="56.5" x14ac:dyDescent="0.35">
      <c r="B59" s="207">
        <v>6.2</v>
      </c>
      <c r="C59" s="226">
        <f>'Draft Workplan'!C60</f>
        <v>0</v>
      </c>
      <c r="D59" s="227">
        <f>'Draft Workplan'!D60</f>
        <v>0</v>
      </c>
      <c r="E59" s="227" t="s">
        <v>209</v>
      </c>
      <c r="F59" s="226"/>
      <c r="G59" s="219"/>
      <c r="H59" s="219"/>
      <c r="I59" s="219"/>
      <c r="J59" s="219"/>
      <c r="K59" s="231"/>
      <c r="L59" s="232"/>
      <c r="M59" s="224">
        <f>'Draft Workplan'!G60</f>
        <v>0</v>
      </c>
      <c r="N59" s="230">
        <f t="shared" si="0"/>
        <v>0</v>
      </c>
      <c r="O59" s="230"/>
      <c r="P59" s="227"/>
    </row>
    <row r="60" spans="2:16" ht="56.5" x14ac:dyDescent="0.35">
      <c r="B60" s="207">
        <v>6.3</v>
      </c>
      <c r="C60" s="226">
        <f>'Draft Workplan'!C61</f>
        <v>0</v>
      </c>
      <c r="D60" s="227">
        <f>'Draft Workplan'!D61</f>
        <v>0</v>
      </c>
      <c r="E60" s="227" t="s">
        <v>209</v>
      </c>
      <c r="F60" s="226"/>
      <c r="G60" s="219"/>
      <c r="H60" s="219"/>
      <c r="I60" s="219"/>
      <c r="J60" s="219"/>
      <c r="K60" s="231"/>
      <c r="L60" s="232"/>
      <c r="M60" s="224">
        <f>'Draft Workplan'!G61</f>
        <v>0</v>
      </c>
      <c r="N60" s="230">
        <f t="shared" si="0"/>
        <v>0</v>
      </c>
      <c r="O60" s="230"/>
      <c r="P60" s="227"/>
    </row>
    <row r="61" spans="2:16" ht="56.5" x14ac:dyDescent="0.35">
      <c r="B61" s="207">
        <v>6.4</v>
      </c>
      <c r="C61" s="226">
        <f>'Draft Workplan'!C62</f>
        <v>0</v>
      </c>
      <c r="D61" s="227">
        <f>'Draft Workplan'!D62</f>
        <v>0</v>
      </c>
      <c r="E61" s="227" t="s">
        <v>209</v>
      </c>
      <c r="F61" s="226"/>
      <c r="G61" s="219"/>
      <c r="H61" s="219"/>
      <c r="I61" s="219"/>
      <c r="J61" s="219"/>
      <c r="K61" s="231"/>
      <c r="L61" s="232"/>
      <c r="M61" s="224">
        <f>'Draft Workplan'!G62</f>
        <v>0</v>
      </c>
      <c r="N61" s="230">
        <f t="shared" si="0"/>
        <v>0</v>
      </c>
      <c r="O61" s="230"/>
      <c r="P61" s="227"/>
    </row>
    <row r="62" spans="2:16" ht="56.5" x14ac:dyDescent="0.35">
      <c r="B62" s="207">
        <v>6.5</v>
      </c>
      <c r="C62" s="226">
        <f>'Draft Workplan'!C63</f>
        <v>0</v>
      </c>
      <c r="D62" s="227">
        <f>'Draft Workplan'!D63</f>
        <v>0</v>
      </c>
      <c r="E62" s="227" t="s">
        <v>209</v>
      </c>
      <c r="F62" s="226"/>
      <c r="G62" s="219"/>
      <c r="H62" s="219"/>
      <c r="I62" s="219"/>
      <c r="J62" s="219"/>
      <c r="K62" s="231"/>
      <c r="L62" s="232"/>
      <c r="M62" s="224">
        <f>'Draft Workplan'!G63</f>
        <v>0</v>
      </c>
      <c r="N62" s="230">
        <f t="shared" si="0"/>
        <v>0</v>
      </c>
      <c r="O62" s="230"/>
      <c r="P62" s="227"/>
    </row>
    <row r="63" spans="2:16" ht="56.5" x14ac:dyDescent="0.35">
      <c r="B63" s="207">
        <v>6.6</v>
      </c>
      <c r="C63" s="226">
        <f>'Draft Workplan'!C64</f>
        <v>0</v>
      </c>
      <c r="D63" s="227">
        <f>'Draft Workplan'!D64</f>
        <v>0</v>
      </c>
      <c r="E63" s="227" t="s">
        <v>209</v>
      </c>
      <c r="F63" s="226"/>
      <c r="G63" s="219"/>
      <c r="H63" s="219"/>
      <c r="I63" s="219"/>
      <c r="J63" s="219"/>
      <c r="K63" s="231"/>
      <c r="L63" s="232"/>
      <c r="M63" s="224">
        <f>'Draft Workplan'!G64</f>
        <v>0</v>
      </c>
      <c r="N63" s="230">
        <f t="shared" si="0"/>
        <v>0</v>
      </c>
      <c r="O63" s="230"/>
      <c r="P63" s="227"/>
    </row>
    <row r="64" spans="2:16" ht="56.5" x14ac:dyDescent="0.35">
      <c r="B64" s="207">
        <v>6.7</v>
      </c>
      <c r="C64" s="226">
        <f>'Draft Workplan'!C65</f>
        <v>0</v>
      </c>
      <c r="D64" s="227">
        <f>'Draft Workplan'!D65</f>
        <v>0</v>
      </c>
      <c r="E64" s="227" t="s">
        <v>209</v>
      </c>
      <c r="F64" s="226"/>
      <c r="G64" s="219"/>
      <c r="H64" s="219"/>
      <c r="I64" s="219"/>
      <c r="J64" s="219"/>
      <c r="K64" s="231"/>
      <c r="L64" s="232"/>
      <c r="M64" s="224">
        <f>'Draft Workplan'!G65</f>
        <v>0</v>
      </c>
      <c r="N64" s="230">
        <f t="shared" si="0"/>
        <v>0</v>
      </c>
      <c r="O64" s="230"/>
      <c r="P64" s="227"/>
    </row>
    <row r="65" spans="2:16" ht="56.5" x14ac:dyDescent="0.35">
      <c r="B65" s="207">
        <v>6.8</v>
      </c>
      <c r="C65" s="226">
        <f>'Draft Workplan'!C66</f>
        <v>0</v>
      </c>
      <c r="D65" s="227">
        <f>'Draft Workplan'!D66</f>
        <v>0</v>
      </c>
      <c r="E65" s="227" t="s">
        <v>209</v>
      </c>
      <c r="F65" s="226"/>
      <c r="G65" s="219"/>
      <c r="H65" s="219"/>
      <c r="I65" s="219"/>
      <c r="J65" s="219"/>
      <c r="K65" s="231"/>
      <c r="L65" s="232"/>
      <c r="M65" s="224">
        <f>'Draft Workplan'!G66</f>
        <v>0</v>
      </c>
      <c r="N65" s="230">
        <f t="shared" si="0"/>
        <v>0</v>
      </c>
      <c r="O65" s="230"/>
      <c r="P65" s="227"/>
    </row>
    <row r="66" spans="2:16" ht="56.5" x14ac:dyDescent="0.35">
      <c r="B66" s="207">
        <v>6.9</v>
      </c>
      <c r="C66" s="226">
        <f>'Draft Workplan'!C67</f>
        <v>0</v>
      </c>
      <c r="D66" s="227">
        <f>'Draft Workplan'!D67</f>
        <v>0</v>
      </c>
      <c r="E66" s="227" t="s">
        <v>209</v>
      </c>
      <c r="F66" s="226"/>
      <c r="G66" s="219"/>
      <c r="H66" s="219"/>
      <c r="I66" s="219"/>
      <c r="J66" s="219"/>
      <c r="K66" s="231"/>
      <c r="L66" s="232"/>
      <c r="M66" s="224">
        <f>'Draft Workplan'!G67</f>
        <v>0</v>
      </c>
      <c r="N66" s="230">
        <f t="shared" si="0"/>
        <v>0</v>
      </c>
      <c r="O66" s="230"/>
      <c r="P66" s="227"/>
    </row>
    <row r="67" spans="2:16" ht="56" x14ac:dyDescent="0.3">
      <c r="B67" s="205">
        <v>7</v>
      </c>
      <c r="C67" s="226" t="str">
        <f>'Draft Workplan'!C68</f>
        <v xml:space="preserve">Component #7: </v>
      </c>
      <c r="D67" s="227">
        <f>'Draft Workplan'!D68</f>
        <v>0</v>
      </c>
      <c r="E67" s="227" t="s">
        <v>209</v>
      </c>
      <c r="F67" s="221"/>
      <c r="G67" s="220"/>
      <c r="H67" s="220"/>
      <c r="I67" s="220"/>
      <c r="J67" s="220"/>
      <c r="K67" s="222"/>
      <c r="L67" s="223"/>
      <c r="M67" s="224">
        <f>'Draft Workplan'!G68</f>
        <v>0</v>
      </c>
      <c r="N67" s="230">
        <f t="shared" si="0"/>
        <v>0</v>
      </c>
      <c r="O67" s="224"/>
      <c r="P67" s="225"/>
    </row>
    <row r="68" spans="2:16" ht="56.5" x14ac:dyDescent="0.35">
      <c r="B68" s="207">
        <v>7.1</v>
      </c>
      <c r="C68" s="226">
        <f>'Draft Workplan'!C69</f>
        <v>0</v>
      </c>
      <c r="D68" s="227">
        <f>'Draft Workplan'!D69</f>
        <v>0</v>
      </c>
      <c r="E68" s="227" t="s">
        <v>209</v>
      </c>
      <c r="F68" s="227"/>
      <c r="G68" s="219"/>
      <c r="H68" s="219"/>
      <c r="I68" s="219"/>
      <c r="J68" s="219"/>
      <c r="K68" s="228"/>
      <c r="L68" s="229"/>
      <c r="M68" s="224">
        <f>'Draft Workplan'!G69</f>
        <v>0</v>
      </c>
      <c r="N68" s="230">
        <f t="shared" si="0"/>
        <v>0</v>
      </c>
      <c r="O68" s="230"/>
      <c r="P68" s="227"/>
    </row>
    <row r="69" spans="2:16" ht="56.5" x14ac:dyDescent="0.35">
      <c r="B69" s="207">
        <v>7.2</v>
      </c>
      <c r="C69" s="226">
        <f>'Draft Workplan'!C70</f>
        <v>0</v>
      </c>
      <c r="D69" s="227">
        <f>'Draft Workplan'!D70</f>
        <v>0</v>
      </c>
      <c r="E69" s="227" t="s">
        <v>209</v>
      </c>
      <c r="F69" s="226"/>
      <c r="G69" s="219"/>
      <c r="H69" s="219"/>
      <c r="I69" s="219"/>
      <c r="J69" s="219"/>
      <c r="K69" s="231"/>
      <c r="L69" s="232"/>
      <c r="M69" s="224">
        <f>'Draft Workplan'!G70</f>
        <v>0</v>
      </c>
      <c r="N69" s="230">
        <f t="shared" si="0"/>
        <v>0</v>
      </c>
      <c r="O69" s="230"/>
      <c r="P69" s="227"/>
    </row>
    <row r="70" spans="2:16" ht="56.5" x14ac:dyDescent="0.35">
      <c r="B70" s="207">
        <v>7.3</v>
      </c>
      <c r="C70" s="226">
        <f>'Draft Workplan'!C71</f>
        <v>0</v>
      </c>
      <c r="D70" s="227">
        <f>'Draft Workplan'!D71</f>
        <v>0</v>
      </c>
      <c r="E70" s="227" t="s">
        <v>209</v>
      </c>
      <c r="F70" s="226"/>
      <c r="G70" s="219"/>
      <c r="H70" s="219"/>
      <c r="I70" s="219"/>
      <c r="J70" s="219"/>
      <c r="K70" s="231"/>
      <c r="L70" s="232"/>
      <c r="M70" s="224">
        <f>'Draft Workplan'!G71</f>
        <v>0</v>
      </c>
      <c r="N70" s="230">
        <f t="shared" si="0"/>
        <v>0</v>
      </c>
      <c r="O70" s="230"/>
      <c r="P70" s="227"/>
    </row>
    <row r="71" spans="2:16" ht="56.5" x14ac:dyDescent="0.35">
      <c r="B71" s="207">
        <v>7.4</v>
      </c>
      <c r="C71" s="226">
        <f>'Draft Workplan'!C72</f>
        <v>0</v>
      </c>
      <c r="D71" s="227">
        <f>'Draft Workplan'!D72</f>
        <v>0</v>
      </c>
      <c r="E71" s="227" t="s">
        <v>209</v>
      </c>
      <c r="F71" s="226"/>
      <c r="G71" s="219"/>
      <c r="H71" s="219"/>
      <c r="I71" s="219"/>
      <c r="J71" s="219"/>
      <c r="K71" s="231"/>
      <c r="L71" s="232"/>
      <c r="M71" s="224">
        <f>'Draft Workplan'!G72</f>
        <v>0</v>
      </c>
      <c r="N71" s="230">
        <f t="shared" si="0"/>
        <v>0</v>
      </c>
      <c r="O71" s="230"/>
      <c r="P71" s="227"/>
    </row>
    <row r="72" spans="2:16" ht="56.5" x14ac:dyDescent="0.35">
      <c r="B72" s="207">
        <v>7.5</v>
      </c>
      <c r="C72" s="226">
        <f>'Draft Workplan'!C73</f>
        <v>0</v>
      </c>
      <c r="D72" s="227">
        <f>'Draft Workplan'!D73</f>
        <v>0</v>
      </c>
      <c r="E72" s="227" t="s">
        <v>209</v>
      </c>
      <c r="F72" s="226"/>
      <c r="G72" s="219"/>
      <c r="H72" s="219"/>
      <c r="I72" s="219"/>
      <c r="J72" s="219"/>
      <c r="K72" s="231"/>
      <c r="L72" s="232"/>
      <c r="M72" s="224">
        <f>'Draft Workplan'!G73</f>
        <v>0</v>
      </c>
      <c r="N72" s="230">
        <f t="shared" ref="N72:N95" si="1">L72*M72</f>
        <v>0</v>
      </c>
      <c r="O72" s="230"/>
      <c r="P72" s="227"/>
    </row>
    <row r="73" spans="2:16" ht="56.5" x14ac:dyDescent="0.35">
      <c r="B73" s="207">
        <v>7.6</v>
      </c>
      <c r="C73" s="226">
        <f>'Draft Workplan'!C74</f>
        <v>0</v>
      </c>
      <c r="D73" s="227">
        <f>'Draft Workplan'!D74</f>
        <v>0</v>
      </c>
      <c r="E73" s="227" t="s">
        <v>209</v>
      </c>
      <c r="F73" s="226"/>
      <c r="G73" s="219"/>
      <c r="H73" s="219"/>
      <c r="I73" s="219"/>
      <c r="J73" s="219"/>
      <c r="K73" s="231"/>
      <c r="L73" s="232"/>
      <c r="M73" s="224">
        <f>'Draft Workplan'!G74</f>
        <v>0</v>
      </c>
      <c r="N73" s="230">
        <f t="shared" si="1"/>
        <v>0</v>
      </c>
      <c r="O73" s="230"/>
      <c r="P73" s="227"/>
    </row>
    <row r="74" spans="2:16" ht="56.5" x14ac:dyDescent="0.35">
      <c r="B74" s="207">
        <v>7.7</v>
      </c>
      <c r="C74" s="226">
        <f>'Draft Workplan'!C75</f>
        <v>0</v>
      </c>
      <c r="D74" s="227">
        <f>'Draft Workplan'!D75</f>
        <v>0</v>
      </c>
      <c r="E74" s="227" t="s">
        <v>209</v>
      </c>
      <c r="F74" s="226"/>
      <c r="G74" s="219"/>
      <c r="H74" s="219"/>
      <c r="I74" s="219"/>
      <c r="J74" s="219"/>
      <c r="K74" s="231"/>
      <c r="L74" s="232"/>
      <c r="M74" s="224">
        <f>'Draft Workplan'!G75</f>
        <v>0</v>
      </c>
      <c r="N74" s="230">
        <f t="shared" si="1"/>
        <v>0</v>
      </c>
      <c r="O74" s="230"/>
      <c r="P74" s="227"/>
    </row>
    <row r="75" spans="2:16" ht="56.5" x14ac:dyDescent="0.35">
      <c r="B75" s="207">
        <v>7.8</v>
      </c>
      <c r="C75" s="226">
        <f>'Draft Workplan'!C76</f>
        <v>0</v>
      </c>
      <c r="D75" s="227">
        <f>'Draft Workplan'!D76</f>
        <v>0</v>
      </c>
      <c r="E75" s="227" t="s">
        <v>209</v>
      </c>
      <c r="F75" s="226"/>
      <c r="G75" s="219"/>
      <c r="H75" s="219"/>
      <c r="I75" s="219"/>
      <c r="J75" s="219"/>
      <c r="K75" s="231"/>
      <c r="L75" s="232"/>
      <c r="M75" s="224">
        <f>'Draft Workplan'!G76</f>
        <v>0</v>
      </c>
      <c r="N75" s="230">
        <f t="shared" si="1"/>
        <v>0</v>
      </c>
      <c r="O75" s="230"/>
      <c r="P75" s="227"/>
    </row>
    <row r="76" spans="2:16" ht="56.5" x14ac:dyDescent="0.35">
      <c r="B76" s="207">
        <v>7.9</v>
      </c>
      <c r="C76" s="226">
        <f>'Draft Workplan'!C77</f>
        <v>0</v>
      </c>
      <c r="D76" s="227">
        <f>'Draft Workplan'!D77</f>
        <v>0</v>
      </c>
      <c r="E76" s="227" t="s">
        <v>209</v>
      </c>
      <c r="F76" s="226"/>
      <c r="G76" s="219"/>
      <c r="H76" s="219"/>
      <c r="I76" s="219"/>
      <c r="J76" s="219"/>
      <c r="K76" s="231"/>
      <c r="L76" s="232"/>
      <c r="M76" s="224">
        <f>'Draft Workplan'!G77</f>
        <v>0</v>
      </c>
      <c r="N76" s="230">
        <f t="shared" si="1"/>
        <v>0</v>
      </c>
      <c r="O76" s="230"/>
      <c r="P76" s="227"/>
    </row>
    <row r="77" spans="2:16" ht="56" x14ac:dyDescent="0.3">
      <c r="B77" s="205">
        <v>8</v>
      </c>
      <c r="C77" s="226" t="str">
        <f>'Draft Workplan'!C78</f>
        <v xml:space="preserve">Component #8: </v>
      </c>
      <c r="D77" s="227">
        <f>'Draft Workplan'!D78</f>
        <v>0</v>
      </c>
      <c r="E77" s="227" t="s">
        <v>209</v>
      </c>
      <c r="F77" s="221"/>
      <c r="G77" s="220"/>
      <c r="H77" s="220"/>
      <c r="I77" s="220"/>
      <c r="J77" s="220"/>
      <c r="K77" s="222"/>
      <c r="L77" s="223"/>
      <c r="M77" s="224">
        <f>'Draft Workplan'!G78</f>
        <v>0</v>
      </c>
      <c r="N77" s="230">
        <f t="shared" si="1"/>
        <v>0</v>
      </c>
      <c r="O77" s="224"/>
      <c r="P77" s="225"/>
    </row>
    <row r="78" spans="2:16" ht="56.5" x14ac:dyDescent="0.35">
      <c r="B78" s="207">
        <v>8.1</v>
      </c>
      <c r="C78" s="226">
        <f>'Draft Workplan'!C79</f>
        <v>0</v>
      </c>
      <c r="D78" s="227">
        <f>'Draft Workplan'!D79</f>
        <v>0</v>
      </c>
      <c r="E78" s="227" t="s">
        <v>209</v>
      </c>
      <c r="F78" s="227"/>
      <c r="G78" s="219"/>
      <c r="H78" s="219"/>
      <c r="I78" s="219"/>
      <c r="J78" s="219"/>
      <c r="K78" s="228"/>
      <c r="L78" s="229"/>
      <c r="M78" s="224">
        <f>'Draft Workplan'!G79</f>
        <v>0</v>
      </c>
      <c r="N78" s="230">
        <f t="shared" si="1"/>
        <v>0</v>
      </c>
      <c r="O78" s="230"/>
      <c r="P78" s="227"/>
    </row>
    <row r="79" spans="2:16" ht="56.5" x14ac:dyDescent="0.35">
      <c r="B79" s="207">
        <v>8.1999999999999993</v>
      </c>
      <c r="C79" s="226">
        <f>'Draft Workplan'!C80</f>
        <v>0</v>
      </c>
      <c r="D79" s="227">
        <f>'Draft Workplan'!D80</f>
        <v>0</v>
      </c>
      <c r="E79" s="227" t="s">
        <v>209</v>
      </c>
      <c r="F79" s="226"/>
      <c r="G79" s="219"/>
      <c r="H79" s="219"/>
      <c r="I79" s="219"/>
      <c r="J79" s="219"/>
      <c r="K79" s="231"/>
      <c r="L79" s="232"/>
      <c r="M79" s="224">
        <f>'Draft Workplan'!G80</f>
        <v>0</v>
      </c>
      <c r="N79" s="230">
        <f t="shared" si="1"/>
        <v>0</v>
      </c>
      <c r="O79" s="230"/>
      <c r="P79" s="227"/>
    </row>
    <row r="80" spans="2:16" ht="56.5" x14ac:dyDescent="0.35">
      <c r="B80" s="207">
        <v>8.3000000000000007</v>
      </c>
      <c r="C80" s="226">
        <f>'Draft Workplan'!C81</f>
        <v>0</v>
      </c>
      <c r="D80" s="227">
        <f>'Draft Workplan'!D81</f>
        <v>0</v>
      </c>
      <c r="E80" s="227" t="s">
        <v>209</v>
      </c>
      <c r="F80" s="226"/>
      <c r="G80" s="219"/>
      <c r="H80" s="219"/>
      <c r="I80" s="219"/>
      <c r="J80" s="219"/>
      <c r="K80" s="231"/>
      <c r="L80" s="232"/>
      <c r="M80" s="224">
        <f>'Draft Workplan'!G81</f>
        <v>0</v>
      </c>
      <c r="N80" s="230">
        <f t="shared" si="1"/>
        <v>0</v>
      </c>
      <c r="O80" s="230"/>
      <c r="P80" s="227"/>
    </row>
    <row r="81" spans="2:16" ht="56.5" x14ac:dyDescent="0.35">
      <c r="B81" s="207">
        <v>8.4</v>
      </c>
      <c r="C81" s="226">
        <f>'Draft Workplan'!C82</f>
        <v>0</v>
      </c>
      <c r="D81" s="227">
        <f>'Draft Workplan'!D82</f>
        <v>0</v>
      </c>
      <c r="E81" s="227" t="s">
        <v>209</v>
      </c>
      <c r="F81" s="226"/>
      <c r="G81" s="219"/>
      <c r="H81" s="219"/>
      <c r="I81" s="219"/>
      <c r="J81" s="219"/>
      <c r="K81" s="231"/>
      <c r="L81" s="232"/>
      <c r="M81" s="224">
        <f>'Draft Workplan'!G82</f>
        <v>0</v>
      </c>
      <c r="N81" s="230">
        <f t="shared" si="1"/>
        <v>0</v>
      </c>
      <c r="O81" s="230"/>
      <c r="P81" s="227"/>
    </row>
    <row r="82" spans="2:16" ht="56.5" x14ac:dyDescent="0.35">
      <c r="B82" s="207">
        <v>8.5</v>
      </c>
      <c r="C82" s="226">
        <f>'Draft Workplan'!C83</f>
        <v>0</v>
      </c>
      <c r="D82" s="227">
        <f>'Draft Workplan'!D83</f>
        <v>0</v>
      </c>
      <c r="E82" s="227" t="s">
        <v>209</v>
      </c>
      <c r="F82" s="226"/>
      <c r="G82" s="219"/>
      <c r="H82" s="219"/>
      <c r="I82" s="219"/>
      <c r="J82" s="219"/>
      <c r="K82" s="231"/>
      <c r="L82" s="232"/>
      <c r="M82" s="224">
        <f>'Draft Workplan'!G83</f>
        <v>0</v>
      </c>
      <c r="N82" s="230">
        <f t="shared" si="1"/>
        <v>0</v>
      </c>
      <c r="O82" s="230"/>
      <c r="P82" s="227"/>
    </row>
    <row r="83" spans="2:16" ht="56.5" x14ac:dyDescent="0.35">
      <c r="B83" s="207">
        <v>8.6</v>
      </c>
      <c r="C83" s="226">
        <f>'Draft Workplan'!C84</f>
        <v>0</v>
      </c>
      <c r="D83" s="227">
        <f>'Draft Workplan'!D84</f>
        <v>0</v>
      </c>
      <c r="E83" s="227" t="s">
        <v>209</v>
      </c>
      <c r="F83" s="226"/>
      <c r="G83" s="219"/>
      <c r="H83" s="219"/>
      <c r="I83" s="219"/>
      <c r="J83" s="219"/>
      <c r="K83" s="231"/>
      <c r="L83" s="232"/>
      <c r="M83" s="224">
        <f>'Draft Workplan'!G84</f>
        <v>0</v>
      </c>
      <c r="N83" s="230">
        <f t="shared" si="1"/>
        <v>0</v>
      </c>
      <c r="O83" s="230"/>
      <c r="P83" s="227"/>
    </row>
    <row r="84" spans="2:16" ht="56.5" x14ac:dyDescent="0.35">
      <c r="B84" s="207">
        <v>8.6999999999999993</v>
      </c>
      <c r="C84" s="226">
        <f>'Draft Workplan'!C85</f>
        <v>0</v>
      </c>
      <c r="D84" s="227">
        <f>'Draft Workplan'!D85</f>
        <v>0</v>
      </c>
      <c r="E84" s="227" t="s">
        <v>209</v>
      </c>
      <c r="F84" s="226"/>
      <c r="G84" s="219"/>
      <c r="H84" s="219"/>
      <c r="I84" s="219"/>
      <c r="J84" s="219"/>
      <c r="K84" s="231"/>
      <c r="L84" s="232"/>
      <c r="M84" s="224">
        <f>'Draft Workplan'!G85</f>
        <v>0</v>
      </c>
      <c r="N84" s="230">
        <f t="shared" si="1"/>
        <v>0</v>
      </c>
      <c r="O84" s="230"/>
      <c r="P84" s="227"/>
    </row>
    <row r="85" spans="2:16" ht="56.5" x14ac:dyDescent="0.35">
      <c r="B85" s="207">
        <v>8.8000000000000007</v>
      </c>
      <c r="C85" s="226">
        <f>'Draft Workplan'!C86</f>
        <v>0</v>
      </c>
      <c r="D85" s="227">
        <f>'Draft Workplan'!D86</f>
        <v>0</v>
      </c>
      <c r="E85" s="227" t="s">
        <v>209</v>
      </c>
      <c r="F85" s="226"/>
      <c r="G85" s="219"/>
      <c r="H85" s="219"/>
      <c r="I85" s="219"/>
      <c r="J85" s="219"/>
      <c r="K85" s="231"/>
      <c r="L85" s="232"/>
      <c r="M85" s="224">
        <f>'Draft Workplan'!G86</f>
        <v>0</v>
      </c>
      <c r="N85" s="230">
        <f t="shared" si="1"/>
        <v>0</v>
      </c>
      <c r="O85" s="230"/>
      <c r="P85" s="227"/>
    </row>
    <row r="86" spans="2:16" ht="56.5" x14ac:dyDescent="0.35">
      <c r="B86" s="207">
        <v>8.9</v>
      </c>
      <c r="C86" s="226">
        <f>'Draft Workplan'!C87</f>
        <v>0</v>
      </c>
      <c r="D86" s="227">
        <f>'Draft Workplan'!D87</f>
        <v>0</v>
      </c>
      <c r="E86" s="227" t="s">
        <v>209</v>
      </c>
      <c r="F86" s="226"/>
      <c r="G86" s="219"/>
      <c r="H86" s="219"/>
      <c r="I86" s="219"/>
      <c r="J86" s="219"/>
      <c r="K86" s="231"/>
      <c r="L86" s="232"/>
      <c r="M86" s="224">
        <f>'Draft Workplan'!G87</f>
        <v>0</v>
      </c>
      <c r="N86" s="230">
        <f t="shared" si="1"/>
        <v>0</v>
      </c>
      <c r="O86" s="230"/>
      <c r="P86" s="227"/>
    </row>
    <row r="87" spans="2:16" ht="56" x14ac:dyDescent="0.3">
      <c r="B87" s="205">
        <v>9</v>
      </c>
      <c r="C87" s="226" t="str">
        <f>'Draft Workplan'!C88</f>
        <v xml:space="preserve">Component #9: </v>
      </c>
      <c r="D87" s="227">
        <f>'Draft Workplan'!D88</f>
        <v>0</v>
      </c>
      <c r="E87" s="227" t="s">
        <v>209</v>
      </c>
      <c r="F87" s="221"/>
      <c r="G87" s="220"/>
      <c r="H87" s="220"/>
      <c r="I87" s="220"/>
      <c r="J87" s="220"/>
      <c r="K87" s="222"/>
      <c r="L87" s="223"/>
      <c r="M87" s="224">
        <f>'Draft Workplan'!G88</f>
        <v>0</v>
      </c>
      <c r="N87" s="230">
        <f t="shared" si="1"/>
        <v>0</v>
      </c>
      <c r="O87" s="224"/>
      <c r="P87" s="225"/>
    </row>
    <row r="88" spans="2:16" ht="56.5" x14ac:dyDescent="0.35">
      <c r="B88" s="207">
        <v>9.1</v>
      </c>
      <c r="C88" s="226">
        <f>'Draft Workplan'!C89</f>
        <v>0</v>
      </c>
      <c r="D88" s="227">
        <f>'Draft Workplan'!D89</f>
        <v>0</v>
      </c>
      <c r="E88" s="227" t="s">
        <v>209</v>
      </c>
      <c r="F88" s="227"/>
      <c r="G88" s="219"/>
      <c r="H88" s="219"/>
      <c r="I88" s="219"/>
      <c r="J88" s="219"/>
      <c r="K88" s="228"/>
      <c r="L88" s="229"/>
      <c r="M88" s="224">
        <f>'Draft Workplan'!G89</f>
        <v>0</v>
      </c>
      <c r="N88" s="230">
        <f t="shared" si="1"/>
        <v>0</v>
      </c>
      <c r="O88" s="230"/>
      <c r="P88" s="227"/>
    </row>
    <row r="89" spans="2:16" ht="56.5" x14ac:dyDescent="0.35">
      <c r="B89" s="207">
        <v>9.1999999999999993</v>
      </c>
      <c r="C89" s="226">
        <f>'Draft Workplan'!C90</f>
        <v>0</v>
      </c>
      <c r="D89" s="227">
        <f>'Draft Workplan'!D90</f>
        <v>0</v>
      </c>
      <c r="E89" s="227" t="s">
        <v>209</v>
      </c>
      <c r="F89" s="226"/>
      <c r="G89" s="219"/>
      <c r="H89" s="219"/>
      <c r="I89" s="219"/>
      <c r="J89" s="219"/>
      <c r="K89" s="231"/>
      <c r="L89" s="232"/>
      <c r="M89" s="224">
        <f>'Draft Workplan'!G90</f>
        <v>0</v>
      </c>
      <c r="N89" s="230">
        <f t="shared" si="1"/>
        <v>0</v>
      </c>
      <c r="O89" s="230"/>
      <c r="P89" s="227"/>
    </row>
    <row r="90" spans="2:16" ht="56.5" x14ac:dyDescent="0.35">
      <c r="B90" s="207">
        <v>9.3000000000000007</v>
      </c>
      <c r="C90" s="226">
        <f>'Draft Workplan'!C91</f>
        <v>0</v>
      </c>
      <c r="D90" s="227">
        <f>'Draft Workplan'!D91</f>
        <v>0</v>
      </c>
      <c r="E90" s="227" t="s">
        <v>209</v>
      </c>
      <c r="F90" s="226"/>
      <c r="G90" s="219"/>
      <c r="H90" s="219"/>
      <c r="I90" s="219"/>
      <c r="J90" s="219"/>
      <c r="K90" s="231"/>
      <c r="L90" s="232"/>
      <c r="M90" s="224">
        <f>'Draft Workplan'!G91</f>
        <v>0</v>
      </c>
      <c r="N90" s="230">
        <f t="shared" si="1"/>
        <v>0</v>
      </c>
      <c r="O90" s="230"/>
      <c r="P90" s="227"/>
    </row>
    <row r="91" spans="2:16" ht="56.5" x14ac:dyDescent="0.35">
      <c r="B91" s="207">
        <v>9.4</v>
      </c>
      <c r="C91" s="226">
        <f>'Draft Workplan'!C92</f>
        <v>0</v>
      </c>
      <c r="D91" s="227">
        <f>'Draft Workplan'!D92</f>
        <v>0</v>
      </c>
      <c r="E91" s="227" t="s">
        <v>209</v>
      </c>
      <c r="F91" s="226"/>
      <c r="G91" s="219"/>
      <c r="H91" s="219"/>
      <c r="I91" s="219"/>
      <c r="J91" s="219"/>
      <c r="K91" s="231"/>
      <c r="L91" s="232"/>
      <c r="M91" s="224">
        <f>'Draft Workplan'!G92</f>
        <v>0</v>
      </c>
      <c r="N91" s="230">
        <f t="shared" si="1"/>
        <v>0</v>
      </c>
      <c r="O91" s="230"/>
      <c r="P91" s="227"/>
    </row>
    <row r="92" spans="2:16" ht="56.5" x14ac:dyDescent="0.35">
      <c r="B92" s="207">
        <v>9.5</v>
      </c>
      <c r="C92" s="226">
        <f>'Draft Workplan'!C93</f>
        <v>0</v>
      </c>
      <c r="D92" s="227">
        <f>'Draft Workplan'!D93</f>
        <v>0</v>
      </c>
      <c r="E92" s="227" t="s">
        <v>209</v>
      </c>
      <c r="F92" s="226"/>
      <c r="G92" s="219"/>
      <c r="H92" s="219"/>
      <c r="I92" s="219"/>
      <c r="J92" s="219"/>
      <c r="K92" s="231"/>
      <c r="L92" s="232"/>
      <c r="M92" s="224">
        <f>'Draft Workplan'!G93</f>
        <v>0</v>
      </c>
      <c r="N92" s="230">
        <f t="shared" si="1"/>
        <v>0</v>
      </c>
      <c r="O92" s="230"/>
      <c r="P92" s="227"/>
    </row>
    <row r="93" spans="2:16" ht="56.5" x14ac:dyDescent="0.35">
      <c r="B93" s="207">
        <v>9.6</v>
      </c>
      <c r="C93" s="226">
        <f>'Draft Workplan'!C94</f>
        <v>0</v>
      </c>
      <c r="D93" s="227">
        <f>'Draft Workplan'!D94</f>
        <v>0</v>
      </c>
      <c r="E93" s="227" t="s">
        <v>209</v>
      </c>
      <c r="F93" s="226"/>
      <c r="G93" s="219"/>
      <c r="H93" s="219"/>
      <c r="I93" s="219"/>
      <c r="J93" s="219"/>
      <c r="K93" s="231"/>
      <c r="L93" s="232"/>
      <c r="M93" s="224">
        <f>'Draft Workplan'!G94</f>
        <v>0</v>
      </c>
      <c r="N93" s="230">
        <f t="shared" si="1"/>
        <v>0</v>
      </c>
      <c r="O93" s="230"/>
      <c r="P93" s="227"/>
    </row>
    <row r="94" spans="2:16" ht="56.5" x14ac:dyDescent="0.35">
      <c r="B94" s="207">
        <v>9.6999999999999993</v>
      </c>
      <c r="C94" s="226">
        <f>'Draft Workplan'!C95</f>
        <v>0</v>
      </c>
      <c r="D94" s="227">
        <f>'Draft Workplan'!D95</f>
        <v>0</v>
      </c>
      <c r="E94" s="227" t="s">
        <v>209</v>
      </c>
      <c r="F94" s="226"/>
      <c r="G94" s="219"/>
      <c r="H94" s="219"/>
      <c r="I94" s="219"/>
      <c r="J94" s="219"/>
      <c r="K94" s="231"/>
      <c r="L94" s="232"/>
      <c r="M94" s="224">
        <f>'Draft Workplan'!G95</f>
        <v>0</v>
      </c>
      <c r="N94" s="230">
        <f t="shared" si="1"/>
        <v>0</v>
      </c>
      <c r="O94" s="230"/>
      <c r="P94" s="227"/>
    </row>
    <row r="95" spans="2:16" ht="56.5" x14ac:dyDescent="0.35">
      <c r="B95" s="207">
        <v>9.8000000000000007</v>
      </c>
      <c r="C95" s="226">
        <f>'Draft Workplan'!C96</f>
        <v>0</v>
      </c>
      <c r="D95" s="227">
        <f>'Draft Workplan'!D96</f>
        <v>0</v>
      </c>
      <c r="E95" s="227" t="s">
        <v>209</v>
      </c>
      <c r="F95" s="226"/>
      <c r="G95" s="219"/>
      <c r="H95" s="219"/>
      <c r="I95" s="219"/>
      <c r="J95" s="219"/>
      <c r="K95" s="231"/>
      <c r="L95" s="232"/>
      <c r="M95" s="224">
        <f>'Draft Workplan'!G96</f>
        <v>0</v>
      </c>
      <c r="N95" s="230">
        <f t="shared" si="1"/>
        <v>0</v>
      </c>
      <c r="O95" s="230"/>
      <c r="P95" s="227"/>
    </row>
    <row r="96" spans="2:16" ht="56.5" x14ac:dyDescent="0.35">
      <c r="B96" s="207">
        <v>9.9</v>
      </c>
      <c r="C96" s="226">
        <f>'Draft Workplan'!C97</f>
        <v>0</v>
      </c>
      <c r="D96" s="227">
        <f>'Draft Workplan'!D97</f>
        <v>0</v>
      </c>
      <c r="E96" s="227" t="s">
        <v>209</v>
      </c>
      <c r="F96" s="226"/>
      <c r="G96" s="219"/>
      <c r="H96" s="219"/>
      <c r="I96" s="219"/>
      <c r="J96" s="219"/>
      <c r="K96" s="231"/>
      <c r="L96" s="232"/>
      <c r="M96" s="224">
        <f>'Draft Workplan'!G97</f>
        <v>0</v>
      </c>
      <c r="N96" s="230">
        <f t="shared" ref="N96" si="2">L96*M96</f>
        <v>0</v>
      </c>
      <c r="O96" s="230"/>
      <c r="P96" s="227"/>
    </row>
    <row r="97" spans="2:16" x14ac:dyDescent="0.3">
      <c r="C97" s="226" t="s">
        <v>210</v>
      </c>
      <c r="D97" s="475">
        <f>SUM(N87,N77,N67,N57,N47,N37,N27,N17,N7)</f>
        <v>0</v>
      </c>
      <c r="E97" s="227" t="s">
        <v>186</v>
      </c>
      <c r="F97" s="221"/>
      <c r="G97" s="220"/>
      <c r="H97" s="220"/>
      <c r="I97" s="220"/>
      <c r="J97" s="220"/>
      <c r="K97" s="222"/>
      <c r="L97" s="223"/>
      <c r="M97" s="224"/>
      <c r="N97" s="224"/>
      <c r="O97" s="475">
        <f>SUM(O87,O77,O67,O57,O47,O37,O27,O17,O7)</f>
        <v>0</v>
      </c>
      <c r="P97" s="225"/>
    </row>
    <row r="98" spans="2:16" x14ac:dyDescent="0.3">
      <c r="C98" s="226" t="s">
        <v>210</v>
      </c>
      <c r="D98" s="475">
        <f>SUM(N7:N96)-SUM(N87,N77,N67,N57,N47,N37,N27,N17,N7)</f>
        <v>0</v>
      </c>
      <c r="E98" s="227" t="s">
        <v>187</v>
      </c>
      <c r="F98" s="221"/>
      <c r="G98" s="220"/>
      <c r="H98" s="220"/>
      <c r="I98" s="220"/>
      <c r="J98" s="220"/>
      <c r="K98" s="222"/>
      <c r="L98" s="223"/>
      <c r="M98" s="224"/>
      <c r="N98" s="224"/>
      <c r="O98" s="475">
        <f>SUM(O7:O96)-SUM(O87,O77,O67,O57,O47,O37,O27,O17,O7)</f>
        <v>0</v>
      </c>
      <c r="P98" s="225"/>
    </row>
    <row r="99" spans="2:16" x14ac:dyDescent="0.3">
      <c r="E99" s="150" t="s">
        <v>118</v>
      </c>
    </row>
    <row r="100" spans="2:16" ht="18.5" x14ac:dyDescent="0.45">
      <c r="B100" s="703" t="s">
        <v>188</v>
      </c>
      <c r="C100" s="704"/>
      <c r="D100" s="704"/>
      <c r="E100" s="705"/>
      <c r="F100" s="326" t="s">
        <v>189</v>
      </c>
    </row>
    <row r="101" spans="2:16" ht="17.5" x14ac:dyDescent="0.35">
      <c r="B101" s="701" t="s">
        <v>190</v>
      </c>
      <c r="C101" s="702"/>
      <c r="D101" s="369">
        <f>'Draft Workplan'!G98</f>
        <v>0</v>
      </c>
      <c r="E101" s="217"/>
      <c r="F101" s="706"/>
    </row>
    <row r="102" spans="2:16" ht="17.5" x14ac:dyDescent="0.35">
      <c r="B102" s="701" t="s">
        <v>191</v>
      </c>
      <c r="C102" s="702"/>
      <c r="D102" s="558"/>
      <c r="E102" s="218"/>
      <c r="F102" s="706"/>
    </row>
    <row r="103" spans="2:16" ht="17.5" x14ac:dyDescent="0.35">
      <c r="B103" s="707" t="s">
        <v>192</v>
      </c>
      <c r="C103" s="708"/>
      <c r="D103" s="559">
        <f>SUM(D101:D102)</f>
        <v>0</v>
      </c>
      <c r="E103" s="218"/>
      <c r="F103" s="706"/>
    </row>
    <row r="104" spans="2:16" ht="17.5" x14ac:dyDescent="0.35">
      <c r="B104" s="709" t="s">
        <v>193</v>
      </c>
      <c r="C104" s="710"/>
      <c r="D104" s="557"/>
      <c r="E104" s="218"/>
      <c r="F104" s="706"/>
    </row>
    <row r="105" spans="2:16" ht="17.5" x14ac:dyDescent="0.35">
      <c r="B105" s="709" t="s">
        <v>211</v>
      </c>
      <c r="C105" s="710"/>
      <c r="D105" s="476">
        <f>D97</f>
        <v>0</v>
      </c>
      <c r="E105" s="218"/>
      <c r="F105" s="706"/>
    </row>
    <row r="106" spans="2:16" ht="17.5" x14ac:dyDescent="0.35">
      <c r="B106" s="709" t="s">
        <v>212</v>
      </c>
      <c r="C106" s="710"/>
      <c r="D106" s="476">
        <f>D98</f>
        <v>0</v>
      </c>
      <c r="E106" s="218"/>
      <c r="F106" s="706"/>
    </row>
    <row r="107" spans="2:16" ht="17.5" x14ac:dyDescent="0.35">
      <c r="B107" s="709" t="s">
        <v>195</v>
      </c>
      <c r="C107" s="710"/>
      <c r="D107" s="557"/>
      <c r="E107" s="218"/>
      <c r="F107" s="706"/>
    </row>
    <row r="108" spans="2:16" ht="17.5" x14ac:dyDescent="0.35">
      <c r="B108" s="709" t="s">
        <v>196</v>
      </c>
      <c r="C108" s="710"/>
      <c r="D108" s="476">
        <f>D105-D104</f>
        <v>0</v>
      </c>
      <c r="E108" s="218"/>
      <c r="F108" s="706"/>
    </row>
  </sheetData>
  <mergeCells count="24">
    <mergeCell ref="B100:E100"/>
    <mergeCell ref="B101:C101"/>
    <mergeCell ref="F101:F108"/>
    <mergeCell ref="B102:C102"/>
    <mergeCell ref="B103:C103"/>
    <mergeCell ref="B104:C104"/>
    <mergeCell ref="B106:C106"/>
    <mergeCell ref="B107:C107"/>
    <mergeCell ref="B108:C108"/>
    <mergeCell ref="B105:C105"/>
    <mergeCell ref="P5:P6"/>
    <mergeCell ref="L5:L6"/>
    <mergeCell ref="M5:M6"/>
    <mergeCell ref="B3:P3"/>
    <mergeCell ref="B4:P4"/>
    <mergeCell ref="B5:B6"/>
    <mergeCell ref="K5:K6"/>
    <mergeCell ref="G5:J5"/>
    <mergeCell ref="C5:C6"/>
    <mergeCell ref="D5:D6"/>
    <mergeCell ref="E5:E6"/>
    <mergeCell ref="F5:F6"/>
    <mergeCell ref="N5:N6"/>
    <mergeCell ref="O5:O6"/>
  </mergeCells>
  <pageMargins left="0.35" right="0.35" top="0.54" bottom="0.42" header="0.3" footer="0.3"/>
  <pageSetup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AA4C-FBFC-4153-9FCA-87FCBC702CC1}">
  <dimension ref="A2:N403"/>
  <sheetViews>
    <sheetView topLeftCell="A369" zoomScaleNormal="100" workbookViewId="0">
      <selection activeCell="K5" sqref="K5"/>
    </sheetView>
  </sheetViews>
  <sheetFormatPr defaultColWidth="8.6328125" defaultRowHeight="14" x14ac:dyDescent="0.3"/>
  <cols>
    <col min="1" max="1" width="7.90625" style="149" customWidth="1"/>
    <col min="2" max="2" width="7.54296875" style="150" customWidth="1"/>
    <col min="3" max="3" width="5" style="150" customWidth="1"/>
    <col min="4" max="4" width="91.90625" style="150" customWidth="1"/>
    <col min="5" max="5" width="4.453125" style="150" customWidth="1"/>
    <col min="6" max="6" width="4.54296875" style="150" customWidth="1"/>
    <col min="7" max="8" width="4.453125" style="150" customWidth="1"/>
    <col min="9" max="9" width="11.08984375" style="150" customWidth="1"/>
    <col min="10" max="10" width="8.453125" style="150" customWidth="1"/>
    <col min="11" max="15" width="8.6328125" style="150"/>
    <col min="16" max="16" width="8.6328125" style="150" customWidth="1"/>
    <col min="17" max="16384" width="8.6328125" style="150"/>
  </cols>
  <sheetData>
    <row r="2" spans="1:14" s="149" customFormat="1" ht="41.25" customHeight="1" thickBot="1" x14ac:dyDescent="0.35">
      <c r="B2" s="738" t="s">
        <v>213</v>
      </c>
      <c r="C2" s="738"/>
      <c r="D2" s="738"/>
      <c r="E2" s="738"/>
      <c r="F2" s="738"/>
      <c r="G2" s="738"/>
      <c r="H2" s="738"/>
      <c r="I2" s="738"/>
    </row>
    <row r="3" spans="1:14" s="254" customFormat="1" ht="28.5" customHeight="1" thickBot="1" x14ac:dyDescent="0.35">
      <c r="A3" s="262"/>
      <c r="B3" s="256" t="s">
        <v>214</v>
      </c>
      <c r="C3" s="255" t="s">
        <v>215</v>
      </c>
      <c r="D3" s="255" t="s">
        <v>200</v>
      </c>
      <c r="E3" s="255" t="s">
        <v>180</v>
      </c>
      <c r="F3" s="255" t="s">
        <v>181</v>
      </c>
      <c r="G3" s="255" t="s">
        <v>182</v>
      </c>
      <c r="H3" s="255" t="s">
        <v>183</v>
      </c>
      <c r="I3" s="293" t="s">
        <v>176</v>
      </c>
    </row>
    <row r="4" spans="1:14" ht="14.5" thickBot="1" x14ac:dyDescent="0.35">
      <c r="B4" s="251">
        <v>1.1000000000000001</v>
      </c>
      <c r="C4" s="250"/>
      <c r="D4" s="250"/>
      <c r="E4" s="250"/>
      <c r="F4" s="250"/>
      <c r="G4" s="250"/>
      <c r="H4" s="250"/>
      <c r="I4" s="253">
        <f>AVERAGE(I5:I7)</f>
        <v>0</v>
      </c>
    </row>
    <row r="5" spans="1:14" ht="14.5" thickTop="1" x14ac:dyDescent="0.3">
      <c r="B5" s="252"/>
      <c r="C5" s="322">
        <v>1</v>
      </c>
      <c r="D5" s="323" t="s">
        <v>216</v>
      </c>
      <c r="E5" s="321"/>
      <c r="F5" s="321"/>
      <c r="G5" s="321"/>
      <c r="H5" s="321"/>
      <c r="I5" s="249">
        <f>((SUM($E5:$H5))/$C5)</f>
        <v>0</v>
      </c>
    </row>
    <row r="6" spans="1:14" x14ac:dyDescent="0.3">
      <c r="B6" s="252"/>
      <c r="C6" s="322">
        <v>1</v>
      </c>
      <c r="D6" s="323" t="s">
        <v>216</v>
      </c>
      <c r="E6" s="321"/>
      <c r="F6" s="321"/>
      <c r="G6" s="321"/>
      <c r="H6" s="321"/>
      <c r="I6" s="249">
        <f>((SUM($E6:$H6))/$C6)</f>
        <v>0</v>
      </c>
    </row>
    <row r="7" spans="1:14" ht="14.5" thickBot="1" x14ac:dyDescent="0.35">
      <c r="B7" s="252"/>
      <c r="C7" s="322">
        <v>1</v>
      </c>
      <c r="D7" s="323" t="s">
        <v>216</v>
      </c>
      <c r="E7" s="321"/>
      <c r="F7" s="321"/>
      <c r="G7" s="321"/>
      <c r="H7" s="321"/>
      <c r="I7" s="249">
        <f>((SUM($E7:$H7))/$C7)</f>
        <v>0</v>
      </c>
    </row>
    <row r="8" spans="1:14" ht="14.5" thickBot="1" x14ac:dyDescent="0.35">
      <c r="B8" s="251">
        <v>1.2</v>
      </c>
      <c r="C8" s="250"/>
      <c r="D8" s="250"/>
      <c r="E8" s="250"/>
      <c r="F8" s="250"/>
      <c r="G8" s="250"/>
      <c r="H8" s="250"/>
      <c r="I8" s="253">
        <f>AVERAGE(I9:I11)</f>
        <v>0</v>
      </c>
    </row>
    <row r="9" spans="1:14" ht="14.5" thickTop="1" x14ac:dyDescent="0.3">
      <c r="B9" s="252"/>
      <c r="C9" s="322">
        <v>1</v>
      </c>
      <c r="D9" s="323" t="s">
        <v>216</v>
      </c>
      <c r="E9" s="321"/>
      <c r="F9" s="321"/>
      <c r="G9" s="321"/>
      <c r="H9" s="321"/>
      <c r="I9" s="249">
        <f>((SUM($E9:$H9))/$C9)</f>
        <v>0</v>
      </c>
    </row>
    <row r="10" spans="1:14" x14ac:dyDescent="0.3">
      <c r="B10" s="252"/>
      <c r="C10" s="322">
        <v>1</v>
      </c>
      <c r="D10" s="323" t="s">
        <v>216</v>
      </c>
      <c r="E10" s="321"/>
      <c r="F10" s="321"/>
      <c r="G10" s="321"/>
      <c r="H10" s="321"/>
      <c r="I10" s="249">
        <f>((SUM($E10:$H10))/$C10)</f>
        <v>0</v>
      </c>
    </row>
    <row r="11" spans="1:14" ht="14.5" thickBot="1" x14ac:dyDescent="0.35">
      <c r="B11" s="252"/>
      <c r="C11" s="322">
        <v>1</v>
      </c>
      <c r="D11" s="323" t="s">
        <v>216</v>
      </c>
      <c r="E11" s="321"/>
      <c r="F11" s="321"/>
      <c r="G11" s="321"/>
      <c r="H11" s="321"/>
      <c r="I11" s="249">
        <f>((SUM($E11:$H11))/$C11)</f>
        <v>0</v>
      </c>
    </row>
    <row r="12" spans="1:14" ht="14.5" thickBot="1" x14ac:dyDescent="0.35">
      <c r="B12" s="251">
        <v>1.3</v>
      </c>
      <c r="C12" s="250"/>
      <c r="D12" s="250"/>
      <c r="E12" s="250"/>
      <c r="F12" s="250"/>
      <c r="G12" s="250"/>
      <c r="H12" s="250"/>
      <c r="I12" s="253">
        <f t="shared" ref="I12" si="0">AVERAGE(I13:I15)</f>
        <v>0</v>
      </c>
    </row>
    <row r="13" spans="1:14" ht="14.5" thickTop="1" x14ac:dyDescent="0.3">
      <c r="B13" s="252"/>
      <c r="C13" s="322">
        <v>1</v>
      </c>
      <c r="D13" s="323" t="s">
        <v>216</v>
      </c>
      <c r="E13" s="321"/>
      <c r="F13" s="321"/>
      <c r="G13" s="321"/>
      <c r="H13" s="321"/>
      <c r="I13" s="249">
        <f t="shared" ref="I13:I15" si="1">((SUM($E13:$H13))/$C13)</f>
        <v>0</v>
      </c>
      <c r="N13" s="150" t="s">
        <v>118</v>
      </c>
    </row>
    <row r="14" spans="1:14" x14ac:dyDescent="0.3">
      <c r="B14" s="252"/>
      <c r="C14" s="322">
        <v>1</v>
      </c>
      <c r="D14" s="323" t="s">
        <v>216</v>
      </c>
      <c r="E14" s="321"/>
      <c r="F14" s="321"/>
      <c r="G14" s="321"/>
      <c r="H14" s="321"/>
      <c r="I14" s="249">
        <f t="shared" si="1"/>
        <v>0</v>
      </c>
    </row>
    <row r="15" spans="1:14" ht="14.5" thickBot="1" x14ac:dyDescent="0.35">
      <c r="B15" s="252"/>
      <c r="C15" s="322">
        <v>1</v>
      </c>
      <c r="D15" s="323" t="s">
        <v>216</v>
      </c>
      <c r="E15" s="321"/>
      <c r="F15" s="321"/>
      <c r="G15" s="321"/>
      <c r="H15" s="321"/>
      <c r="I15" s="249">
        <f t="shared" si="1"/>
        <v>0</v>
      </c>
    </row>
    <row r="16" spans="1:14" ht="14.5" thickBot="1" x14ac:dyDescent="0.35">
      <c r="B16" s="251">
        <v>1.4</v>
      </c>
      <c r="C16" s="250"/>
      <c r="D16" s="250"/>
      <c r="E16" s="250"/>
      <c r="F16" s="250"/>
      <c r="G16" s="250"/>
      <c r="H16" s="250"/>
      <c r="I16" s="294">
        <f t="shared" ref="I16" si="2">AVERAGE(I17:I19)</f>
        <v>0</v>
      </c>
    </row>
    <row r="17" spans="2:12" ht="14.5" thickTop="1" x14ac:dyDescent="0.3">
      <c r="B17" s="252"/>
      <c r="C17" s="322">
        <v>1</v>
      </c>
      <c r="D17" s="323" t="s">
        <v>216</v>
      </c>
      <c r="E17" s="321"/>
      <c r="F17" s="321"/>
      <c r="G17" s="321"/>
      <c r="H17" s="321"/>
      <c r="I17" s="249">
        <f t="shared" ref="I17:I19" si="3">((SUM($E17:$H17))/$C17)</f>
        <v>0</v>
      </c>
    </row>
    <row r="18" spans="2:12" x14ac:dyDescent="0.3">
      <c r="B18" s="252"/>
      <c r="C18" s="322">
        <v>1</v>
      </c>
      <c r="D18" s="323" t="s">
        <v>216</v>
      </c>
      <c r="E18" s="321"/>
      <c r="F18" s="321"/>
      <c r="G18" s="321"/>
      <c r="H18" s="321"/>
      <c r="I18" s="249">
        <f t="shared" si="3"/>
        <v>0</v>
      </c>
    </row>
    <row r="19" spans="2:12" ht="14.5" thickBot="1" x14ac:dyDescent="0.35">
      <c r="B19" s="252"/>
      <c r="C19" s="322">
        <v>1</v>
      </c>
      <c r="D19" s="323" t="s">
        <v>216</v>
      </c>
      <c r="E19" s="321"/>
      <c r="F19" s="321"/>
      <c r="G19" s="321"/>
      <c r="H19" s="321"/>
      <c r="I19" s="249">
        <f t="shared" si="3"/>
        <v>0</v>
      </c>
    </row>
    <row r="20" spans="2:12" ht="14.5" thickBot="1" x14ac:dyDescent="0.35">
      <c r="B20" s="251">
        <v>1.5</v>
      </c>
      <c r="C20" s="250"/>
      <c r="D20" s="250"/>
      <c r="E20" s="250"/>
      <c r="F20" s="250"/>
      <c r="G20" s="250"/>
      <c r="H20" s="250"/>
      <c r="I20" s="253">
        <f t="shared" ref="I20" si="4">AVERAGE(I21:I23)</f>
        <v>0</v>
      </c>
    </row>
    <row r="21" spans="2:12" ht="14.5" thickTop="1" x14ac:dyDescent="0.3">
      <c r="B21" s="252"/>
      <c r="C21" s="322">
        <v>1</v>
      </c>
      <c r="D21" s="323" t="s">
        <v>216</v>
      </c>
      <c r="E21" s="321"/>
      <c r="F21" s="321"/>
      <c r="G21" s="321"/>
      <c r="H21" s="321"/>
      <c r="I21" s="249">
        <f t="shared" ref="I21:I23" si="5">((SUM($E21:$H21))/$C21)</f>
        <v>0</v>
      </c>
    </row>
    <row r="22" spans="2:12" x14ac:dyDescent="0.3">
      <c r="B22" s="252"/>
      <c r="C22" s="322">
        <v>1</v>
      </c>
      <c r="D22" s="323" t="s">
        <v>216</v>
      </c>
      <c r="E22" s="321"/>
      <c r="F22" s="321"/>
      <c r="G22" s="321"/>
      <c r="H22" s="321"/>
      <c r="I22" s="249">
        <f t="shared" si="5"/>
        <v>0</v>
      </c>
      <c r="L22" s="150" t="s">
        <v>118</v>
      </c>
    </row>
    <row r="23" spans="2:12" ht="14.5" thickBot="1" x14ac:dyDescent="0.35">
      <c r="B23" s="252"/>
      <c r="C23" s="322">
        <v>1</v>
      </c>
      <c r="D23" s="323" t="s">
        <v>216</v>
      </c>
      <c r="E23" s="321"/>
      <c r="F23" s="321"/>
      <c r="G23" s="321"/>
      <c r="H23" s="321"/>
      <c r="I23" s="249">
        <f t="shared" si="5"/>
        <v>0</v>
      </c>
    </row>
    <row r="24" spans="2:12" ht="14.5" thickBot="1" x14ac:dyDescent="0.35">
      <c r="B24" s="251">
        <v>1.6</v>
      </c>
      <c r="C24" s="250"/>
      <c r="D24" s="250"/>
      <c r="E24" s="250"/>
      <c r="F24" s="250"/>
      <c r="G24" s="250"/>
      <c r="H24" s="250"/>
      <c r="I24" s="294">
        <f t="shared" ref="I24" si="6">AVERAGE(I25:I27)</f>
        <v>0</v>
      </c>
    </row>
    <row r="25" spans="2:12" ht="14.5" thickTop="1" x14ac:dyDescent="0.3">
      <c r="B25" s="252"/>
      <c r="C25" s="322">
        <v>1</v>
      </c>
      <c r="D25" s="323" t="s">
        <v>216</v>
      </c>
      <c r="E25" s="321"/>
      <c r="F25" s="321"/>
      <c r="G25" s="321"/>
      <c r="H25" s="321"/>
      <c r="I25" s="249">
        <f t="shared" ref="I25:I27" si="7">((SUM($E25:$H25))/$C25)</f>
        <v>0</v>
      </c>
    </row>
    <row r="26" spans="2:12" x14ac:dyDescent="0.3">
      <c r="B26" s="252"/>
      <c r="C26" s="322">
        <v>1</v>
      </c>
      <c r="D26" s="323" t="s">
        <v>216</v>
      </c>
      <c r="E26" s="321"/>
      <c r="F26" s="321"/>
      <c r="G26" s="321"/>
      <c r="H26" s="321"/>
      <c r="I26" s="249">
        <f t="shared" si="7"/>
        <v>0</v>
      </c>
    </row>
    <row r="27" spans="2:12" ht="14.5" thickBot="1" x14ac:dyDescent="0.35">
      <c r="B27" s="252"/>
      <c r="C27" s="322">
        <v>1</v>
      </c>
      <c r="D27" s="323" t="s">
        <v>216</v>
      </c>
      <c r="E27" s="321"/>
      <c r="F27" s="321"/>
      <c r="G27" s="321"/>
      <c r="H27" s="321"/>
      <c r="I27" s="249">
        <f t="shared" si="7"/>
        <v>0</v>
      </c>
    </row>
    <row r="28" spans="2:12" ht="14.5" thickBot="1" x14ac:dyDescent="0.35">
      <c r="B28" s="251">
        <v>1.7</v>
      </c>
      <c r="C28" s="250"/>
      <c r="D28" s="250"/>
      <c r="E28" s="250"/>
      <c r="F28" s="250"/>
      <c r="G28" s="250"/>
      <c r="H28" s="250"/>
      <c r="I28" s="253">
        <f t="shared" ref="I28" si="8">AVERAGE(I29:I31)</f>
        <v>0</v>
      </c>
    </row>
    <row r="29" spans="2:12" ht="14.5" thickTop="1" x14ac:dyDescent="0.3">
      <c r="B29" s="252"/>
      <c r="C29" s="322">
        <v>1</v>
      </c>
      <c r="D29" s="323" t="s">
        <v>216</v>
      </c>
      <c r="E29" s="321"/>
      <c r="F29" s="321"/>
      <c r="G29" s="321"/>
      <c r="H29" s="321"/>
      <c r="I29" s="249">
        <f t="shared" ref="I29:I31" si="9">((SUM($E29:$H29))/$C29)</f>
        <v>0</v>
      </c>
    </row>
    <row r="30" spans="2:12" x14ac:dyDescent="0.3">
      <c r="B30" s="252"/>
      <c r="C30" s="322">
        <v>1</v>
      </c>
      <c r="D30" s="323" t="s">
        <v>216</v>
      </c>
      <c r="E30" s="321"/>
      <c r="F30" s="321"/>
      <c r="G30" s="321"/>
      <c r="H30" s="321"/>
      <c r="I30" s="249">
        <f t="shared" si="9"/>
        <v>0</v>
      </c>
    </row>
    <row r="31" spans="2:12" ht="14.5" thickBot="1" x14ac:dyDescent="0.35">
      <c r="B31" s="252"/>
      <c r="C31" s="322">
        <v>1</v>
      </c>
      <c r="D31" s="323" t="s">
        <v>216</v>
      </c>
      <c r="E31" s="321"/>
      <c r="F31" s="321"/>
      <c r="G31" s="321"/>
      <c r="H31" s="321"/>
      <c r="I31" s="249">
        <f t="shared" si="9"/>
        <v>0</v>
      </c>
    </row>
    <row r="32" spans="2:12" ht="14.5" thickBot="1" x14ac:dyDescent="0.35">
      <c r="B32" s="251">
        <v>1.8</v>
      </c>
      <c r="C32" s="250"/>
      <c r="D32" s="250"/>
      <c r="E32" s="250"/>
      <c r="F32" s="250"/>
      <c r="G32" s="250"/>
      <c r="H32" s="250"/>
      <c r="I32" s="294">
        <f t="shared" ref="I32" si="10">AVERAGE(I33:I35)</f>
        <v>0</v>
      </c>
    </row>
    <row r="33" spans="2:9" ht="14.5" thickTop="1" x14ac:dyDescent="0.3">
      <c r="B33" s="252"/>
      <c r="C33" s="322">
        <v>1</v>
      </c>
      <c r="D33" s="323" t="s">
        <v>216</v>
      </c>
      <c r="E33" s="321"/>
      <c r="F33" s="321"/>
      <c r="G33" s="321"/>
      <c r="H33" s="321"/>
      <c r="I33" s="249">
        <f t="shared" ref="I33:I35" si="11">((SUM($E33:$H33))/$C33)</f>
        <v>0</v>
      </c>
    </row>
    <row r="34" spans="2:9" x14ac:dyDescent="0.3">
      <c r="B34" s="252"/>
      <c r="C34" s="322">
        <v>1</v>
      </c>
      <c r="D34" s="323" t="s">
        <v>216</v>
      </c>
      <c r="E34" s="321"/>
      <c r="F34" s="321"/>
      <c r="G34" s="321"/>
      <c r="H34" s="321"/>
      <c r="I34" s="249">
        <f t="shared" si="11"/>
        <v>0</v>
      </c>
    </row>
    <row r="35" spans="2:9" ht="14.5" thickBot="1" x14ac:dyDescent="0.35">
      <c r="B35" s="252"/>
      <c r="C35" s="322">
        <v>1</v>
      </c>
      <c r="D35" s="323" t="s">
        <v>216</v>
      </c>
      <c r="E35" s="321"/>
      <c r="F35" s="321"/>
      <c r="G35" s="321"/>
      <c r="H35" s="321"/>
      <c r="I35" s="249">
        <f t="shared" si="11"/>
        <v>0</v>
      </c>
    </row>
    <row r="36" spans="2:9" ht="14.5" thickBot="1" x14ac:dyDescent="0.35">
      <c r="B36" s="251">
        <v>1.9</v>
      </c>
      <c r="C36" s="250"/>
      <c r="D36" s="250"/>
      <c r="E36" s="250"/>
      <c r="F36" s="250"/>
      <c r="G36" s="250"/>
      <c r="H36" s="250"/>
      <c r="I36" s="253">
        <f t="shared" ref="I36" si="12">AVERAGE(I37:I39)</f>
        <v>0</v>
      </c>
    </row>
    <row r="37" spans="2:9" ht="14.5" thickTop="1" x14ac:dyDescent="0.3">
      <c r="B37" s="252"/>
      <c r="C37" s="322">
        <v>1</v>
      </c>
      <c r="D37" s="323" t="s">
        <v>216</v>
      </c>
      <c r="E37" s="321"/>
      <c r="F37" s="321"/>
      <c r="G37" s="321"/>
      <c r="H37" s="321"/>
      <c r="I37" s="249">
        <f t="shared" ref="I37:I39" si="13">((SUM($E37:$H37))/$C37)</f>
        <v>0</v>
      </c>
    </row>
    <row r="38" spans="2:9" x14ac:dyDescent="0.3">
      <c r="B38" s="252"/>
      <c r="C38" s="322">
        <v>1</v>
      </c>
      <c r="D38" s="323" t="s">
        <v>216</v>
      </c>
      <c r="E38" s="321"/>
      <c r="F38" s="321"/>
      <c r="G38" s="321"/>
      <c r="H38" s="321"/>
      <c r="I38" s="249">
        <f t="shared" si="13"/>
        <v>0</v>
      </c>
    </row>
    <row r="39" spans="2:9" ht="14.5" thickBot="1" x14ac:dyDescent="0.35">
      <c r="B39" s="252"/>
      <c r="C39" s="322">
        <v>1</v>
      </c>
      <c r="D39" s="323" t="s">
        <v>216</v>
      </c>
      <c r="E39" s="321"/>
      <c r="F39" s="321"/>
      <c r="G39" s="321"/>
      <c r="H39" s="321"/>
      <c r="I39" s="249">
        <f t="shared" si="13"/>
        <v>0</v>
      </c>
    </row>
    <row r="40" spans="2:9" ht="14.5" thickBot="1" x14ac:dyDescent="0.35">
      <c r="B40" s="260" t="s">
        <v>217</v>
      </c>
      <c r="C40" s="250"/>
      <c r="D40" s="250"/>
      <c r="E40" s="250"/>
      <c r="F40" s="250"/>
      <c r="G40" s="250"/>
      <c r="H40" s="250"/>
      <c r="I40" s="294">
        <f t="shared" ref="I40" si="14">AVERAGE(I41:I43)</f>
        <v>0</v>
      </c>
    </row>
    <row r="41" spans="2:9" ht="14.5" thickTop="1" x14ac:dyDescent="0.3">
      <c r="B41" s="252"/>
      <c r="C41" s="322">
        <v>1</v>
      </c>
      <c r="D41" s="323" t="s">
        <v>216</v>
      </c>
      <c r="E41" s="321"/>
      <c r="F41" s="321"/>
      <c r="G41" s="321"/>
      <c r="H41" s="321"/>
      <c r="I41" s="249">
        <f t="shared" ref="I41:I43" si="15">((SUM($E41:$H41))/$C41)</f>
        <v>0</v>
      </c>
    </row>
    <row r="42" spans="2:9" x14ac:dyDescent="0.3">
      <c r="B42" s="252"/>
      <c r="C42" s="322">
        <v>1</v>
      </c>
      <c r="D42" s="323" t="s">
        <v>216</v>
      </c>
      <c r="E42" s="321"/>
      <c r="F42" s="321"/>
      <c r="G42" s="321"/>
      <c r="H42" s="321"/>
      <c r="I42" s="249">
        <f t="shared" si="15"/>
        <v>0</v>
      </c>
    </row>
    <row r="43" spans="2:9" ht="14.5" thickBot="1" x14ac:dyDescent="0.35">
      <c r="B43" s="252"/>
      <c r="C43" s="322">
        <v>1</v>
      </c>
      <c r="D43" s="323" t="s">
        <v>216</v>
      </c>
      <c r="E43" s="321"/>
      <c r="F43" s="321"/>
      <c r="G43" s="321"/>
      <c r="H43" s="321"/>
      <c r="I43" s="249">
        <f t="shared" si="15"/>
        <v>0</v>
      </c>
    </row>
    <row r="44" spans="2:9" ht="14.5" thickBot="1" x14ac:dyDescent="0.35">
      <c r="B44" s="251">
        <v>2.1</v>
      </c>
      <c r="C44" s="250"/>
      <c r="D44" s="250"/>
      <c r="E44" s="250"/>
      <c r="F44" s="250"/>
      <c r="G44" s="250"/>
      <c r="H44" s="250"/>
      <c r="I44" s="253">
        <f t="shared" ref="I44" si="16">AVERAGE(I45:I47)</f>
        <v>0</v>
      </c>
    </row>
    <row r="45" spans="2:9" ht="14.5" thickTop="1" x14ac:dyDescent="0.3">
      <c r="B45" s="252"/>
      <c r="C45" s="322">
        <v>1</v>
      </c>
      <c r="D45" s="323" t="s">
        <v>216</v>
      </c>
      <c r="E45" s="321"/>
      <c r="F45" s="321"/>
      <c r="G45" s="321"/>
      <c r="H45" s="321"/>
      <c r="I45" s="249">
        <f t="shared" ref="I45:I47" si="17">((SUM($E45:$H45))/$C45)</f>
        <v>0</v>
      </c>
    </row>
    <row r="46" spans="2:9" x14ac:dyDescent="0.3">
      <c r="B46" s="252"/>
      <c r="C46" s="322">
        <v>1</v>
      </c>
      <c r="D46" s="323" t="s">
        <v>216</v>
      </c>
      <c r="E46" s="321"/>
      <c r="F46" s="321"/>
      <c r="G46" s="321"/>
      <c r="H46" s="321"/>
      <c r="I46" s="249">
        <f t="shared" si="17"/>
        <v>0</v>
      </c>
    </row>
    <row r="47" spans="2:9" ht="14.5" thickBot="1" x14ac:dyDescent="0.35">
      <c r="B47" s="252"/>
      <c r="C47" s="322">
        <v>1</v>
      </c>
      <c r="D47" s="323" t="s">
        <v>216</v>
      </c>
      <c r="E47" s="321"/>
      <c r="F47" s="321"/>
      <c r="G47" s="321"/>
      <c r="H47" s="321"/>
      <c r="I47" s="249">
        <f t="shared" si="17"/>
        <v>0</v>
      </c>
    </row>
    <row r="48" spans="2:9" ht="14.5" thickBot="1" x14ac:dyDescent="0.35">
      <c r="B48" s="251">
        <v>2.2000000000000002</v>
      </c>
      <c r="C48" s="250"/>
      <c r="D48" s="250"/>
      <c r="E48" s="250"/>
      <c r="F48" s="250"/>
      <c r="G48" s="250"/>
      <c r="H48" s="250"/>
      <c r="I48" s="294">
        <f t="shared" ref="I48" si="18">AVERAGE(I49:I51)</f>
        <v>0</v>
      </c>
    </row>
    <row r="49" spans="2:14" ht="14.5" thickTop="1" x14ac:dyDescent="0.3">
      <c r="B49" s="252"/>
      <c r="C49" s="322">
        <v>1</v>
      </c>
      <c r="D49" s="323" t="s">
        <v>216</v>
      </c>
      <c r="E49" s="321"/>
      <c r="F49" s="321"/>
      <c r="G49" s="321"/>
      <c r="H49" s="321"/>
      <c r="I49" s="249">
        <f t="shared" ref="I49:I51" si="19">((SUM($E49:$H49))/$C49)</f>
        <v>0</v>
      </c>
    </row>
    <row r="50" spans="2:14" x14ac:dyDescent="0.3">
      <c r="B50" s="252"/>
      <c r="C50" s="322">
        <v>1</v>
      </c>
      <c r="D50" s="323" t="s">
        <v>216</v>
      </c>
      <c r="E50" s="321"/>
      <c r="F50" s="321"/>
      <c r="G50" s="321"/>
      <c r="H50" s="321"/>
      <c r="I50" s="249">
        <f t="shared" si="19"/>
        <v>0</v>
      </c>
    </row>
    <row r="51" spans="2:14" ht="14.5" thickBot="1" x14ac:dyDescent="0.35">
      <c r="B51" s="252"/>
      <c r="C51" s="322">
        <v>1</v>
      </c>
      <c r="D51" s="323" t="s">
        <v>216</v>
      </c>
      <c r="E51" s="321"/>
      <c r="F51" s="321"/>
      <c r="G51" s="321"/>
      <c r="H51" s="321"/>
      <c r="I51" s="249">
        <f t="shared" si="19"/>
        <v>0</v>
      </c>
    </row>
    <row r="52" spans="2:14" ht="14.5" thickBot="1" x14ac:dyDescent="0.35">
      <c r="B52" s="251">
        <v>2.2999999999999998</v>
      </c>
      <c r="C52" s="250"/>
      <c r="D52" s="250"/>
      <c r="E52" s="250"/>
      <c r="F52" s="250"/>
      <c r="G52" s="250"/>
      <c r="H52" s="250"/>
      <c r="I52" s="253">
        <f t="shared" ref="I52" si="20">AVERAGE(I53:I55)</f>
        <v>0</v>
      </c>
    </row>
    <row r="53" spans="2:14" ht="14.5" thickTop="1" x14ac:dyDescent="0.3">
      <c r="B53" s="252"/>
      <c r="C53" s="322">
        <v>1</v>
      </c>
      <c r="D53" s="323" t="s">
        <v>216</v>
      </c>
      <c r="E53" s="321"/>
      <c r="F53" s="321"/>
      <c r="G53" s="321"/>
      <c r="H53" s="321"/>
      <c r="I53" s="249">
        <f t="shared" ref="I53:I55" si="21">((SUM($E53:$H53))/$C53)</f>
        <v>0</v>
      </c>
    </row>
    <row r="54" spans="2:14" x14ac:dyDescent="0.3">
      <c r="B54" s="252"/>
      <c r="C54" s="322">
        <v>1</v>
      </c>
      <c r="D54" s="323" t="s">
        <v>216</v>
      </c>
      <c r="E54" s="321"/>
      <c r="F54" s="321"/>
      <c r="G54" s="321"/>
      <c r="H54" s="321"/>
      <c r="I54" s="249">
        <f t="shared" si="21"/>
        <v>0</v>
      </c>
    </row>
    <row r="55" spans="2:14" ht="14.5" thickBot="1" x14ac:dyDescent="0.35">
      <c r="B55" s="252"/>
      <c r="C55" s="322">
        <v>1</v>
      </c>
      <c r="D55" s="323" t="s">
        <v>216</v>
      </c>
      <c r="E55" s="321"/>
      <c r="F55" s="321"/>
      <c r="G55" s="321"/>
      <c r="H55" s="321"/>
      <c r="I55" s="249">
        <f t="shared" si="21"/>
        <v>0</v>
      </c>
      <c r="L55" s="150" t="s">
        <v>118</v>
      </c>
    </row>
    <row r="56" spans="2:14" ht="14.5" thickBot="1" x14ac:dyDescent="0.35">
      <c r="B56" s="251">
        <v>2.4</v>
      </c>
      <c r="C56" s="250"/>
      <c r="D56" s="250"/>
      <c r="E56" s="250"/>
      <c r="F56" s="250"/>
      <c r="G56" s="250"/>
      <c r="H56" s="250"/>
      <c r="I56" s="294">
        <f t="shared" ref="I56" si="22">AVERAGE(I57:I59)</f>
        <v>0</v>
      </c>
    </row>
    <row r="57" spans="2:14" ht="14.5" thickTop="1" x14ac:dyDescent="0.3">
      <c r="B57" s="252"/>
      <c r="C57" s="322">
        <v>1</v>
      </c>
      <c r="D57" s="323" t="s">
        <v>216</v>
      </c>
      <c r="E57" s="321"/>
      <c r="F57" s="321"/>
      <c r="G57" s="321"/>
      <c r="H57" s="321"/>
      <c r="I57" s="249">
        <f t="shared" ref="I57:I59" si="23">((SUM($E57:$H57))/$C57)</f>
        <v>0</v>
      </c>
    </row>
    <row r="58" spans="2:14" x14ac:dyDescent="0.3">
      <c r="B58" s="252"/>
      <c r="C58" s="322">
        <v>1</v>
      </c>
      <c r="D58" s="323" t="s">
        <v>216</v>
      </c>
      <c r="E58" s="321"/>
      <c r="F58" s="321"/>
      <c r="G58" s="321"/>
      <c r="H58" s="321"/>
      <c r="I58" s="249">
        <f t="shared" si="23"/>
        <v>0</v>
      </c>
    </row>
    <row r="59" spans="2:14" ht="14.5" thickBot="1" x14ac:dyDescent="0.35">
      <c r="B59" s="252"/>
      <c r="C59" s="322">
        <v>1</v>
      </c>
      <c r="D59" s="323" t="s">
        <v>216</v>
      </c>
      <c r="E59" s="321"/>
      <c r="F59" s="321"/>
      <c r="G59" s="321"/>
      <c r="H59" s="321"/>
      <c r="I59" s="249">
        <f t="shared" si="23"/>
        <v>0</v>
      </c>
      <c r="N59" s="150" t="s">
        <v>118</v>
      </c>
    </row>
    <row r="60" spans="2:14" ht="14.5" thickBot="1" x14ac:dyDescent="0.35">
      <c r="B60" s="251">
        <v>2.5</v>
      </c>
      <c r="C60" s="250"/>
      <c r="D60" s="250"/>
      <c r="E60" s="250"/>
      <c r="F60" s="250"/>
      <c r="G60" s="250"/>
      <c r="H60" s="250"/>
      <c r="I60" s="253">
        <f t="shared" ref="I60" si="24">AVERAGE(I61:I63)</f>
        <v>0</v>
      </c>
    </row>
    <row r="61" spans="2:14" ht="14.5" thickTop="1" x14ac:dyDescent="0.3">
      <c r="B61" s="252"/>
      <c r="C61" s="322">
        <v>1</v>
      </c>
      <c r="D61" s="323" t="s">
        <v>216</v>
      </c>
      <c r="E61" s="321"/>
      <c r="F61" s="321"/>
      <c r="G61" s="321"/>
      <c r="H61" s="321"/>
      <c r="I61" s="249">
        <f t="shared" ref="I61:I63" si="25">((SUM($E61:$H61))/$C61)</f>
        <v>0</v>
      </c>
    </row>
    <row r="62" spans="2:14" x14ac:dyDescent="0.3">
      <c r="B62" s="252"/>
      <c r="C62" s="322">
        <v>1</v>
      </c>
      <c r="D62" s="323" t="s">
        <v>216</v>
      </c>
      <c r="E62" s="321"/>
      <c r="F62" s="321"/>
      <c r="G62" s="321"/>
      <c r="H62" s="321"/>
      <c r="I62" s="249">
        <f t="shared" si="25"/>
        <v>0</v>
      </c>
    </row>
    <row r="63" spans="2:14" ht="14.5" thickBot="1" x14ac:dyDescent="0.35">
      <c r="B63" s="252"/>
      <c r="C63" s="322">
        <v>1</v>
      </c>
      <c r="D63" s="323" t="s">
        <v>216</v>
      </c>
      <c r="E63" s="321"/>
      <c r="F63" s="321"/>
      <c r="G63" s="321"/>
      <c r="H63" s="321"/>
      <c r="I63" s="249">
        <f t="shared" si="25"/>
        <v>0</v>
      </c>
    </row>
    <row r="64" spans="2:14" ht="14.5" thickBot="1" x14ac:dyDescent="0.35">
      <c r="B64" s="251">
        <v>2.6</v>
      </c>
      <c r="C64" s="250"/>
      <c r="D64" s="250"/>
      <c r="E64" s="250"/>
      <c r="F64" s="250"/>
      <c r="G64" s="250"/>
      <c r="H64" s="250"/>
      <c r="I64" s="294">
        <f t="shared" ref="I64" si="26">AVERAGE(I65:I67)</f>
        <v>0</v>
      </c>
    </row>
    <row r="65" spans="2:9" ht="14.5" thickTop="1" x14ac:dyDescent="0.3">
      <c r="B65" s="252"/>
      <c r="C65" s="322">
        <v>1</v>
      </c>
      <c r="D65" s="323" t="s">
        <v>216</v>
      </c>
      <c r="E65" s="321"/>
      <c r="F65" s="321"/>
      <c r="G65" s="321"/>
      <c r="H65" s="321"/>
      <c r="I65" s="249">
        <f t="shared" ref="I65:I67" si="27">((SUM($E65:$H65))/$C65)</f>
        <v>0</v>
      </c>
    </row>
    <row r="66" spans="2:9" x14ac:dyDescent="0.3">
      <c r="B66" s="252"/>
      <c r="C66" s="322">
        <v>1</v>
      </c>
      <c r="D66" s="323" t="s">
        <v>216</v>
      </c>
      <c r="E66" s="321"/>
      <c r="F66" s="321"/>
      <c r="G66" s="321"/>
      <c r="H66" s="321"/>
      <c r="I66" s="249">
        <f t="shared" si="27"/>
        <v>0</v>
      </c>
    </row>
    <row r="67" spans="2:9" ht="14.5" thickBot="1" x14ac:dyDescent="0.35">
      <c r="B67" s="252"/>
      <c r="C67" s="322">
        <v>1</v>
      </c>
      <c r="D67" s="323" t="s">
        <v>216</v>
      </c>
      <c r="E67" s="321"/>
      <c r="F67" s="321"/>
      <c r="G67" s="321"/>
      <c r="H67" s="321"/>
      <c r="I67" s="249">
        <f t="shared" si="27"/>
        <v>0</v>
      </c>
    </row>
    <row r="68" spans="2:9" ht="14.5" thickBot="1" x14ac:dyDescent="0.35">
      <c r="B68" s="251">
        <v>2.7</v>
      </c>
      <c r="C68" s="250"/>
      <c r="D68" s="250"/>
      <c r="E68" s="250"/>
      <c r="F68" s="250"/>
      <c r="G68" s="250"/>
      <c r="H68" s="250"/>
      <c r="I68" s="253">
        <f t="shared" ref="I68:I124" si="28">AVERAGE(I69:I71)</f>
        <v>0</v>
      </c>
    </row>
    <row r="69" spans="2:9" ht="14.5" thickTop="1" x14ac:dyDescent="0.3">
      <c r="B69" s="252"/>
      <c r="C69" s="322">
        <v>1</v>
      </c>
      <c r="D69" s="323" t="s">
        <v>216</v>
      </c>
      <c r="E69" s="321"/>
      <c r="F69" s="321"/>
      <c r="G69" s="321"/>
      <c r="H69" s="321"/>
      <c r="I69" s="249">
        <f t="shared" ref="I69:I127" si="29">((SUM($E69:$H69))/$C69)</f>
        <v>0</v>
      </c>
    </row>
    <row r="70" spans="2:9" x14ac:dyDescent="0.3">
      <c r="B70" s="252"/>
      <c r="C70" s="322">
        <v>1</v>
      </c>
      <c r="D70" s="323" t="s">
        <v>216</v>
      </c>
      <c r="E70" s="321"/>
      <c r="F70" s="321"/>
      <c r="G70" s="321"/>
      <c r="H70" s="321"/>
      <c r="I70" s="249">
        <f t="shared" si="29"/>
        <v>0</v>
      </c>
    </row>
    <row r="71" spans="2:9" ht="14.5" thickBot="1" x14ac:dyDescent="0.35">
      <c r="B71" s="252"/>
      <c r="C71" s="322">
        <v>1</v>
      </c>
      <c r="D71" s="323" t="s">
        <v>216</v>
      </c>
      <c r="E71" s="321"/>
      <c r="F71" s="321"/>
      <c r="G71" s="321"/>
      <c r="H71" s="321"/>
      <c r="I71" s="249">
        <f t="shared" si="29"/>
        <v>0</v>
      </c>
    </row>
    <row r="72" spans="2:9" ht="14.5" thickBot="1" x14ac:dyDescent="0.35">
      <c r="B72" s="251">
        <v>2.8</v>
      </c>
      <c r="C72" s="250"/>
      <c r="D72" s="250"/>
      <c r="E72" s="250"/>
      <c r="F72" s="250"/>
      <c r="G72" s="250"/>
      <c r="H72" s="250"/>
      <c r="I72" s="294">
        <f t="shared" ref="I72:I128" si="30">AVERAGE(I73:I75)</f>
        <v>0</v>
      </c>
    </row>
    <row r="73" spans="2:9" ht="14.5" thickTop="1" x14ac:dyDescent="0.3">
      <c r="B73" s="252"/>
      <c r="C73" s="322">
        <v>1</v>
      </c>
      <c r="D73" s="323" t="s">
        <v>216</v>
      </c>
      <c r="E73" s="321"/>
      <c r="F73" s="321"/>
      <c r="G73" s="321"/>
      <c r="H73" s="321"/>
      <c r="I73" s="249">
        <f t="shared" ref="I73:I131" si="31">((SUM($E73:$H73))/$C73)</f>
        <v>0</v>
      </c>
    </row>
    <row r="74" spans="2:9" x14ac:dyDescent="0.3">
      <c r="B74" s="252"/>
      <c r="C74" s="322">
        <v>1</v>
      </c>
      <c r="D74" s="323" t="s">
        <v>216</v>
      </c>
      <c r="E74" s="321"/>
      <c r="F74" s="321"/>
      <c r="G74" s="321"/>
      <c r="H74" s="321"/>
      <c r="I74" s="249">
        <f t="shared" si="31"/>
        <v>0</v>
      </c>
    </row>
    <row r="75" spans="2:9" ht="14.5" thickBot="1" x14ac:dyDescent="0.35">
      <c r="B75" s="252"/>
      <c r="C75" s="322">
        <v>1</v>
      </c>
      <c r="D75" s="323" t="s">
        <v>216</v>
      </c>
      <c r="E75" s="321"/>
      <c r="F75" s="321"/>
      <c r="G75" s="321"/>
      <c r="H75" s="321"/>
      <c r="I75" s="249">
        <f t="shared" si="31"/>
        <v>0</v>
      </c>
    </row>
    <row r="76" spans="2:9" ht="14.5" thickBot="1" x14ac:dyDescent="0.35">
      <c r="B76" s="251">
        <v>2.9</v>
      </c>
      <c r="C76" s="250"/>
      <c r="D76" s="250"/>
      <c r="E76" s="250"/>
      <c r="F76" s="250"/>
      <c r="G76" s="250"/>
      <c r="H76" s="250"/>
      <c r="I76" s="253">
        <f t="shared" si="28"/>
        <v>0</v>
      </c>
    </row>
    <row r="77" spans="2:9" ht="14.5" thickTop="1" x14ac:dyDescent="0.3">
      <c r="B77" s="252"/>
      <c r="C77" s="322">
        <v>1</v>
      </c>
      <c r="D77" s="323" t="s">
        <v>216</v>
      </c>
      <c r="E77" s="321"/>
      <c r="F77" s="321"/>
      <c r="G77" s="321"/>
      <c r="H77" s="321"/>
      <c r="I77" s="249">
        <f t="shared" si="29"/>
        <v>0</v>
      </c>
    </row>
    <row r="78" spans="2:9" x14ac:dyDescent="0.3">
      <c r="B78" s="252"/>
      <c r="C78" s="322">
        <v>1</v>
      </c>
      <c r="D78" s="323" t="s">
        <v>216</v>
      </c>
      <c r="E78" s="321"/>
      <c r="F78" s="321"/>
      <c r="G78" s="321"/>
      <c r="H78" s="321"/>
      <c r="I78" s="249">
        <f t="shared" si="29"/>
        <v>0</v>
      </c>
    </row>
    <row r="79" spans="2:9" ht="14.5" thickBot="1" x14ac:dyDescent="0.35">
      <c r="B79" s="252"/>
      <c r="C79" s="322">
        <v>1</v>
      </c>
      <c r="D79" s="323" t="s">
        <v>216</v>
      </c>
      <c r="E79" s="321"/>
      <c r="F79" s="321"/>
      <c r="G79" s="321"/>
      <c r="H79" s="321"/>
      <c r="I79" s="249">
        <f t="shared" si="29"/>
        <v>0</v>
      </c>
    </row>
    <row r="80" spans="2:9" ht="14.5" thickBot="1" x14ac:dyDescent="0.35">
      <c r="B80" s="260" t="s">
        <v>218</v>
      </c>
      <c r="C80" s="250"/>
      <c r="D80" s="250"/>
      <c r="E80" s="250"/>
      <c r="F80" s="250"/>
      <c r="G80" s="250"/>
      <c r="H80" s="250"/>
      <c r="I80" s="294">
        <f t="shared" si="30"/>
        <v>0</v>
      </c>
    </row>
    <row r="81" spans="2:9" ht="14.5" thickTop="1" x14ac:dyDescent="0.3">
      <c r="B81" s="252"/>
      <c r="C81" s="322">
        <v>1</v>
      </c>
      <c r="D81" s="323" t="s">
        <v>216</v>
      </c>
      <c r="E81" s="321"/>
      <c r="F81" s="321"/>
      <c r="G81" s="321"/>
      <c r="H81" s="321"/>
      <c r="I81" s="249">
        <f t="shared" si="31"/>
        <v>0</v>
      </c>
    </row>
    <row r="82" spans="2:9" x14ac:dyDescent="0.3">
      <c r="B82" s="252"/>
      <c r="C82" s="322">
        <v>1</v>
      </c>
      <c r="D82" s="323" t="s">
        <v>216</v>
      </c>
      <c r="E82" s="321"/>
      <c r="F82" s="321"/>
      <c r="G82" s="321"/>
      <c r="H82" s="321"/>
      <c r="I82" s="249">
        <f t="shared" si="31"/>
        <v>0</v>
      </c>
    </row>
    <row r="83" spans="2:9" ht="14.5" thickBot="1" x14ac:dyDescent="0.35">
      <c r="B83" s="252"/>
      <c r="C83" s="322">
        <v>1</v>
      </c>
      <c r="D83" s="323" t="s">
        <v>216</v>
      </c>
      <c r="E83" s="321"/>
      <c r="F83" s="321"/>
      <c r="G83" s="321"/>
      <c r="H83" s="321"/>
      <c r="I83" s="249">
        <f t="shared" si="31"/>
        <v>0</v>
      </c>
    </row>
    <row r="84" spans="2:9" ht="14.5" thickBot="1" x14ac:dyDescent="0.35">
      <c r="B84" s="251">
        <v>3.1</v>
      </c>
      <c r="C84" s="250"/>
      <c r="D84" s="250"/>
      <c r="E84" s="250"/>
      <c r="F84" s="250"/>
      <c r="G84" s="250"/>
      <c r="H84" s="250"/>
      <c r="I84" s="253">
        <f t="shared" si="28"/>
        <v>0</v>
      </c>
    </row>
    <row r="85" spans="2:9" ht="14.5" thickTop="1" x14ac:dyDescent="0.3">
      <c r="B85" s="252"/>
      <c r="C85" s="322">
        <v>1</v>
      </c>
      <c r="D85" s="323" t="s">
        <v>216</v>
      </c>
      <c r="E85" s="321"/>
      <c r="F85" s="321"/>
      <c r="G85" s="321"/>
      <c r="H85" s="321"/>
      <c r="I85" s="249">
        <f t="shared" si="29"/>
        <v>0</v>
      </c>
    </row>
    <row r="86" spans="2:9" x14ac:dyDescent="0.3">
      <c r="B86" s="252"/>
      <c r="C86" s="322">
        <v>1</v>
      </c>
      <c r="D86" s="323" t="s">
        <v>216</v>
      </c>
      <c r="E86" s="321"/>
      <c r="F86" s="321"/>
      <c r="G86" s="321"/>
      <c r="H86" s="321"/>
      <c r="I86" s="249">
        <f t="shared" si="29"/>
        <v>0</v>
      </c>
    </row>
    <row r="87" spans="2:9" ht="14.5" thickBot="1" x14ac:dyDescent="0.35">
      <c r="B87" s="252"/>
      <c r="C87" s="322">
        <v>1</v>
      </c>
      <c r="D87" s="323" t="s">
        <v>216</v>
      </c>
      <c r="E87" s="321"/>
      <c r="F87" s="321"/>
      <c r="G87" s="321"/>
      <c r="H87" s="321"/>
      <c r="I87" s="249">
        <f t="shared" si="29"/>
        <v>0</v>
      </c>
    </row>
    <row r="88" spans="2:9" ht="14.5" thickBot="1" x14ac:dyDescent="0.35">
      <c r="B88" s="251">
        <v>3.2</v>
      </c>
      <c r="C88" s="250"/>
      <c r="D88" s="250"/>
      <c r="E88" s="250"/>
      <c r="F88" s="250"/>
      <c r="G88" s="250"/>
      <c r="H88" s="250"/>
      <c r="I88" s="294">
        <f t="shared" si="30"/>
        <v>0</v>
      </c>
    </row>
    <row r="89" spans="2:9" ht="14.5" thickTop="1" x14ac:dyDescent="0.3">
      <c r="B89" s="252"/>
      <c r="C89" s="322">
        <v>1</v>
      </c>
      <c r="D89" s="323" t="s">
        <v>216</v>
      </c>
      <c r="E89" s="321"/>
      <c r="F89" s="321"/>
      <c r="G89" s="321"/>
      <c r="H89" s="321"/>
      <c r="I89" s="249">
        <f t="shared" si="31"/>
        <v>0</v>
      </c>
    </row>
    <row r="90" spans="2:9" x14ac:dyDescent="0.3">
      <c r="B90" s="252"/>
      <c r="C90" s="322">
        <v>1</v>
      </c>
      <c r="D90" s="323" t="s">
        <v>216</v>
      </c>
      <c r="E90" s="321"/>
      <c r="F90" s="321"/>
      <c r="G90" s="321"/>
      <c r="H90" s="321"/>
      <c r="I90" s="249">
        <f t="shared" si="31"/>
        <v>0</v>
      </c>
    </row>
    <row r="91" spans="2:9" ht="14.5" thickBot="1" x14ac:dyDescent="0.35">
      <c r="B91" s="252"/>
      <c r="C91" s="322">
        <v>1</v>
      </c>
      <c r="D91" s="323" t="s">
        <v>216</v>
      </c>
      <c r="E91" s="321"/>
      <c r="F91" s="321"/>
      <c r="G91" s="321"/>
      <c r="H91" s="321"/>
      <c r="I91" s="249">
        <f t="shared" si="31"/>
        <v>0</v>
      </c>
    </row>
    <row r="92" spans="2:9" ht="14.5" thickBot="1" x14ac:dyDescent="0.35">
      <c r="B92" s="251">
        <v>3.3</v>
      </c>
      <c r="C92" s="250"/>
      <c r="D92" s="250"/>
      <c r="E92" s="250"/>
      <c r="F92" s="250"/>
      <c r="G92" s="250"/>
      <c r="H92" s="250"/>
      <c r="I92" s="253">
        <f t="shared" si="28"/>
        <v>0</v>
      </c>
    </row>
    <row r="93" spans="2:9" ht="14.5" thickTop="1" x14ac:dyDescent="0.3">
      <c r="B93" s="252"/>
      <c r="C93" s="322">
        <v>1</v>
      </c>
      <c r="D93" s="323" t="s">
        <v>216</v>
      </c>
      <c r="E93" s="321"/>
      <c r="F93" s="321"/>
      <c r="G93" s="321"/>
      <c r="H93" s="321"/>
      <c r="I93" s="249">
        <f t="shared" si="29"/>
        <v>0</v>
      </c>
    </row>
    <row r="94" spans="2:9" x14ac:dyDescent="0.3">
      <c r="B94" s="252"/>
      <c r="C94" s="322">
        <v>1</v>
      </c>
      <c r="D94" s="323" t="s">
        <v>216</v>
      </c>
      <c r="E94" s="321"/>
      <c r="F94" s="321"/>
      <c r="G94" s="321"/>
      <c r="H94" s="321"/>
      <c r="I94" s="249">
        <f t="shared" si="29"/>
        <v>0</v>
      </c>
    </row>
    <row r="95" spans="2:9" ht="14.5" thickBot="1" x14ac:dyDescent="0.35">
      <c r="B95" s="252"/>
      <c r="C95" s="322">
        <v>1</v>
      </c>
      <c r="D95" s="323" t="s">
        <v>216</v>
      </c>
      <c r="E95" s="321"/>
      <c r="F95" s="321"/>
      <c r="G95" s="321"/>
      <c r="H95" s="321"/>
      <c r="I95" s="249">
        <f t="shared" si="29"/>
        <v>0</v>
      </c>
    </row>
    <row r="96" spans="2:9" ht="14.5" thickBot="1" x14ac:dyDescent="0.35">
      <c r="B96" s="251">
        <v>3.4</v>
      </c>
      <c r="C96" s="250"/>
      <c r="D96" s="250"/>
      <c r="E96" s="250"/>
      <c r="F96" s="250"/>
      <c r="G96" s="250"/>
      <c r="H96" s="250"/>
      <c r="I96" s="294">
        <f t="shared" si="30"/>
        <v>0</v>
      </c>
    </row>
    <row r="97" spans="2:9" ht="14.5" thickTop="1" x14ac:dyDescent="0.3">
      <c r="B97" s="252"/>
      <c r="C97" s="322">
        <v>1</v>
      </c>
      <c r="D97" s="323" t="s">
        <v>216</v>
      </c>
      <c r="E97" s="321"/>
      <c r="F97" s="321"/>
      <c r="G97" s="321"/>
      <c r="H97" s="321"/>
      <c r="I97" s="249">
        <f t="shared" si="31"/>
        <v>0</v>
      </c>
    </row>
    <row r="98" spans="2:9" x14ac:dyDescent="0.3">
      <c r="B98" s="252"/>
      <c r="C98" s="322">
        <v>1</v>
      </c>
      <c r="D98" s="323" t="s">
        <v>216</v>
      </c>
      <c r="E98" s="321"/>
      <c r="F98" s="321"/>
      <c r="G98" s="321"/>
      <c r="H98" s="321"/>
      <c r="I98" s="249">
        <f t="shared" si="31"/>
        <v>0</v>
      </c>
    </row>
    <row r="99" spans="2:9" ht="14.5" thickBot="1" x14ac:dyDescent="0.35">
      <c r="B99" s="252"/>
      <c r="C99" s="322">
        <v>1</v>
      </c>
      <c r="D99" s="323" t="s">
        <v>216</v>
      </c>
      <c r="E99" s="321"/>
      <c r="F99" s="321"/>
      <c r="G99" s="321"/>
      <c r="H99" s="321"/>
      <c r="I99" s="249">
        <f t="shared" si="31"/>
        <v>0</v>
      </c>
    </row>
    <row r="100" spans="2:9" ht="14.5" thickBot="1" x14ac:dyDescent="0.35">
      <c r="B100" s="251">
        <v>3.5</v>
      </c>
      <c r="C100" s="250"/>
      <c r="D100" s="250"/>
      <c r="E100" s="250"/>
      <c r="F100" s="250"/>
      <c r="G100" s="250"/>
      <c r="H100" s="250"/>
      <c r="I100" s="253">
        <f t="shared" si="28"/>
        <v>0</v>
      </c>
    </row>
    <row r="101" spans="2:9" ht="14.5" thickTop="1" x14ac:dyDescent="0.3">
      <c r="B101" s="252"/>
      <c r="C101" s="322">
        <v>1</v>
      </c>
      <c r="D101" s="323" t="s">
        <v>216</v>
      </c>
      <c r="E101" s="321"/>
      <c r="F101" s="321"/>
      <c r="G101" s="321"/>
      <c r="H101" s="321"/>
      <c r="I101" s="249">
        <f t="shared" si="29"/>
        <v>0</v>
      </c>
    </row>
    <row r="102" spans="2:9" x14ac:dyDescent="0.3">
      <c r="B102" s="252"/>
      <c r="C102" s="322">
        <v>1</v>
      </c>
      <c r="D102" s="323" t="s">
        <v>216</v>
      </c>
      <c r="E102" s="321"/>
      <c r="F102" s="321"/>
      <c r="G102" s="321"/>
      <c r="H102" s="321"/>
      <c r="I102" s="249">
        <f t="shared" si="29"/>
        <v>0</v>
      </c>
    </row>
    <row r="103" spans="2:9" ht="14.5" thickBot="1" x14ac:dyDescent="0.35">
      <c r="B103" s="252"/>
      <c r="C103" s="322">
        <v>1</v>
      </c>
      <c r="D103" s="323" t="s">
        <v>216</v>
      </c>
      <c r="E103" s="321"/>
      <c r="F103" s="321"/>
      <c r="G103" s="321"/>
      <c r="H103" s="321"/>
      <c r="I103" s="249">
        <f t="shared" si="29"/>
        <v>0</v>
      </c>
    </row>
    <row r="104" spans="2:9" ht="14.5" thickBot="1" x14ac:dyDescent="0.35">
      <c r="B104" s="251">
        <v>3.6</v>
      </c>
      <c r="C104" s="250"/>
      <c r="D104" s="250"/>
      <c r="E104" s="250"/>
      <c r="F104" s="250"/>
      <c r="G104" s="250"/>
      <c r="H104" s="250"/>
      <c r="I104" s="294">
        <f t="shared" si="30"/>
        <v>0</v>
      </c>
    </row>
    <row r="105" spans="2:9" ht="14.5" thickTop="1" x14ac:dyDescent="0.3">
      <c r="B105" s="252"/>
      <c r="C105" s="322">
        <v>1</v>
      </c>
      <c r="D105" s="323" t="s">
        <v>216</v>
      </c>
      <c r="E105" s="321"/>
      <c r="F105" s="321"/>
      <c r="G105" s="321"/>
      <c r="H105" s="321"/>
      <c r="I105" s="249">
        <f t="shared" si="31"/>
        <v>0</v>
      </c>
    </row>
    <row r="106" spans="2:9" x14ac:dyDescent="0.3">
      <c r="B106" s="252"/>
      <c r="C106" s="322">
        <v>1</v>
      </c>
      <c r="D106" s="323" t="s">
        <v>216</v>
      </c>
      <c r="E106" s="321"/>
      <c r="F106" s="321"/>
      <c r="G106" s="321"/>
      <c r="H106" s="321"/>
      <c r="I106" s="249">
        <f t="shared" si="31"/>
        <v>0</v>
      </c>
    </row>
    <row r="107" spans="2:9" ht="14.5" thickBot="1" x14ac:dyDescent="0.35">
      <c r="B107" s="252"/>
      <c r="C107" s="322">
        <v>1</v>
      </c>
      <c r="D107" s="323" t="s">
        <v>216</v>
      </c>
      <c r="E107" s="321"/>
      <c r="F107" s="321"/>
      <c r="G107" s="321"/>
      <c r="H107" s="321"/>
      <c r="I107" s="249">
        <f t="shared" si="31"/>
        <v>0</v>
      </c>
    </row>
    <row r="108" spans="2:9" ht="14.5" thickBot="1" x14ac:dyDescent="0.35">
      <c r="B108" s="251">
        <v>3.7</v>
      </c>
      <c r="C108" s="250"/>
      <c r="D108" s="250"/>
      <c r="E108" s="250"/>
      <c r="F108" s="250"/>
      <c r="G108" s="250"/>
      <c r="H108" s="250"/>
      <c r="I108" s="253">
        <f t="shared" si="28"/>
        <v>0</v>
      </c>
    </row>
    <row r="109" spans="2:9" ht="14.5" thickTop="1" x14ac:dyDescent="0.3">
      <c r="B109" s="252"/>
      <c r="C109" s="322">
        <v>1</v>
      </c>
      <c r="D109" s="323" t="s">
        <v>216</v>
      </c>
      <c r="E109" s="321"/>
      <c r="F109" s="321"/>
      <c r="G109" s="321"/>
      <c r="H109" s="321"/>
      <c r="I109" s="249">
        <f t="shared" si="29"/>
        <v>0</v>
      </c>
    </row>
    <row r="110" spans="2:9" x14ac:dyDescent="0.3">
      <c r="B110" s="252"/>
      <c r="C110" s="322">
        <v>1</v>
      </c>
      <c r="D110" s="323" t="s">
        <v>216</v>
      </c>
      <c r="E110" s="321"/>
      <c r="F110" s="321"/>
      <c r="G110" s="321"/>
      <c r="H110" s="321"/>
      <c r="I110" s="249">
        <f t="shared" si="29"/>
        <v>0</v>
      </c>
    </row>
    <row r="111" spans="2:9" ht="14.5" thickBot="1" x14ac:dyDescent="0.35">
      <c r="B111" s="252"/>
      <c r="C111" s="322">
        <v>1</v>
      </c>
      <c r="D111" s="323" t="s">
        <v>216</v>
      </c>
      <c r="E111" s="321"/>
      <c r="F111" s="321"/>
      <c r="G111" s="321"/>
      <c r="H111" s="321"/>
      <c r="I111" s="249">
        <f t="shared" si="29"/>
        <v>0</v>
      </c>
    </row>
    <row r="112" spans="2:9" ht="14.5" thickBot="1" x14ac:dyDescent="0.35">
      <c r="B112" s="251">
        <v>3.8</v>
      </c>
      <c r="C112" s="250"/>
      <c r="D112" s="250"/>
      <c r="E112" s="250"/>
      <c r="F112" s="250"/>
      <c r="G112" s="250"/>
      <c r="H112" s="250"/>
      <c r="I112" s="294">
        <f t="shared" si="30"/>
        <v>0</v>
      </c>
    </row>
    <row r="113" spans="2:9" ht="14.5" thickTop="1" x14ac:dyDescent="0.3">
      <c r="B113" s="252"/>
      <c r="C113" s="322">
        <v>1</v>
      </c>
      <c r="D113" s="323" t="s">
        <v>216</v>
      </c>
      <c r="E113" s="321"/>
      <c r="F113" s="321"/>
      <c r="G113" s="321"/>
      <c r="H113" s="321"/>
      <c r="I113" s="249">
        <f t="shared" si="31"/>
        <v>0</v>
      </c>
    </row>
    <row r="114" spans="2:9" x14ac:dyDescent="0.3">
      <c r="B114" s="252"/>
      <c r="C114" s="322">
        <v>1</v>
      </c>
      <c r="D114" s="323" t="s">
        <v>216</v>
      </c>
      <c r="E114" s="321"/>
      <c r="F114" s="321"/>
      <c r="G114" s="321"/>
      <c r="H114" s="321"/>
      <c r="I114" s="249">
        <f t="shared" si="31"/>
        <v>0</v>
      </c>
    </row>
    <row r="115" spans="2:9" ht="14.5" thickBot="1" x14ac:dyDescent="0.35">
      <c r="B115" s="252"/>
      <c r="C115" s="322">
        <v>1</v>
      </c>
      <c r="D115" s="323" t="s">
        <v>216</v>
      </c>
      <c r="E115" s="321"/>
      <c r="F115" s="321"/>
      <c r="G115" s="321"/>
      <c r="H115" s="321"/>
      <c r="I115" s="249">
        <f t="shared" si="31"/>
        <v>0</v>
      </c>
    </row>
    <row r="116" spans="2:9" ht="14.5" thickBot="1" x14ac:dyDescent="0.35">
      <c r="B116" s="251">
        <v>3.9</v>
      </c>
      <c r="C116" s="250"/>
      <c r="D116" s="250"/>
      <c r="E116" s="250"/>
      <c r="F116" s="250"/>
      <c r="G116" s="250"/>
      <c r="H116" s="250"/>
      <c r="I116" s="253">
        <f t="shared" si="28"/>
        <v>0</v>
      </c>
    </row>
    <row r="117" spans="2:9" ht="14.5" thickTop="1" x14ac:dyDescent="0.3">
      <c r="B117" s="252"/>
      <c r="C117" s="322">
        <v>1</v>
      </c>
      <c r="D117" s="323" t="s">
        <v>216</v>
      </c>
      <c r="E117" s="321"/>
      <c r="F117" s="321"/>
      <c r="G117" s="321"/>
      <c r="H117" s="321"/>
      <c r="I117" s="249">
        <f t="shared" si="29"/>
        <v>0</v>
      </c>
    </row>
    <row r="118" spans="2:9" x14ac:dyDescent="0.3">
      <c r="B118" s="252"/>
      <c r="C118" s="322">
        <v>1</v>
      </c>
      <c r="D118" s="323" t="s">
        <v>216</v>
      </c>
      <c r="E118" s="321"/>
      <c r="F118" s="321"/>
      <c r="G118" s="321"/>
      <c r="H118" s="321"/>
      <c r="I118" s="249">
        <f t="shared" si="29"/>
        <v>0</v>
      </c>
    </row>
    <row r="119" spans="2:9" ht="14.5" thickBot="1" x14ac:dyDescent="0.35">
      <c r="B119" s="252"/>
      <c r="C119" s="322">
        <v>1</v>
      </c>
      <c r="D119" s="323" t="s">
        <v>216</v>
      </c>
      <c r="E119" s="321"/>
      <c r="F119" s="321"/>
      <c r="G119" s="321"/>
      <c r="H119" s="321"/>
      <c r="I119" s="249">
        <f t="shared" si="29"/>
        <v>0</v>
      </c>
    </row>
    <row r="120" spans="2:9" ht="14.5" thickBot="1" x14ac:dyDescent="0.35">
      <c r="B120" s="260" t="s">
        <v>219</v>
      </c>
      <c r="C120" s="250"/>
      <c r="D120" s="250"/>
      <c r="E120" s="250"/>
      <c r="F120" s="250"/>
      <c r="G120" s="250"/>
      <c r="H120" s="250"/>
      <c r="I120" s="294">
        <f t="shared" si="30"/>
        <v>0</v>
      </c>
    </row>
    <row r="121" spans="2:9" ht="14.5" thickTop="1" x14ac:dyDescent="0.3">
      <c r="B121" s="252"/>
      <c r="C121" s="322">
        <v>1</v>
      </c>
      <c r="D121" s="323" t="s">
        <v>216</v>
      </c>
      <c r="E121" s="321"/>
      <c r="F121" s="321"/>
      <c r="G121" s="321"/>
      <c r="H121" s="321"/>
      <c r="I121" s="249">
        <f t="shared" si="31"/>
        <v>0</v>
      </c>
    </row>
    <row r="122" spans="2:9" x14ac:dyDescent="0.3">
      <c r="B122" s="252"/>
      <c r="C122" s="322">
        <v>1</v>
      </c>
      <c r="D122" s="323" t="s">
        <v>216</v>
      </c>
      <c r="E122" s="321"/>
      <c r="F122" s="321"/>
      <c r="G122" s="321"/>
      <c r="H122" s="321"/>
      <c r="I122" s="249">
        <f t="shared" si="31"/>
        <v>0</v>
      </c>
    </row>
    <row r="123" spans="2:9" ht="14.5" thickBot="1" x14ac:dyDescent="0.35">
      <c r="B123" s="252"/>
      <c r="C123" s="322">
        <v>1</v>
      </c>
      <c r="D123" s="323" t="s">
        <v>216</v>
      </c>
      <c r="E123" s="321"/>
      <c r="F123" s="321"/>
      <c r="G123" s="321"/>
      <c r="H123" s="321"/>
      <c r="I123" s="249">
        <f t="shared" si="31"/>
        <v>0</v>
      </c>
    </row>
    <row r="124" spans="2:9" ht="14.5" thickBot="1" x14ac:dyDescent="0.35">
      <c r="B124" s="251">
        <v>4.0999999999999996</v>
      </c>
      <c r="C124" s="250"/>
      <c r="D124" s="250"/>
      <c r="E124" s="250"/>
      <c r="F124" s="250"/>
      <c r="G124" s="250"/>
      <c r="H124" s="250"/>
      <c r="I124" s="253">
        <f t="shared" si="28"/>
        <v>0</v>
      </c>
    </row>
    <row r="125" spans="2:9" ht="14.5" thickTop="1" x14ac:dyDescent="0.3">
      <c r="B125" s="252"/>
      <c r="C125" s="322">
        <v>1</v>
      </c>
      <c r="D125" s="323" t="s">
        <v>216</v>
      </c>
      <c r="E125" s="321"/>
      <c r="F125" s="321"/>
      <c r="G125" s="321"/>
      <c r="H125" s="321"/>
      <c r="I125" s="249">
        <f t="shared" si="29"/>
        <v>0</v>
      </c>
    </row>
    <row r="126" spans="2:9" x14ac:dyDescent="0.3">
      <c r="B126" s="252"/>
      <c r="C126" s="322">
        <v>1</v>
      </c>
      <c r="D126" s="323" t="s">
        <v>216</v>
      </c>
      <c r="E126" s="321"/>
      <c r="F126" s="321"/>
      <c r="G126" s="321"/>
      <c r="H126" s="321"/>
      <c r="I126" s="249">
        <f t="shared" si="29"/>
        <v>0</v>
      </c>
    </row>
    <row r="127" spans="2:9" ht="14.5" thickBot="1" x14ac:dyDescent="0.35">
      <c r="B127" s="252"/>
      <c r="C127" s="322">
        <v>1</v>
      </c>
      <c r="D127" s="323" t="s">
        <v>216</v>
      </c>
      <c r="E127" s="321"/>
      <c r="F127" s="321"/>
      <c r="G127" s="321"/>
      <c r="H127" s="321"/>
      <c r="I127" s="249">
        <f t="shared" si="29"/>
        <v>0</v>
      </c>
    </row>
    <row r="128" spans="2:9" ht="14.5" thickBot="1" x14ac:dyDescent="0.35">
      <c r="B128" s="251">
        <v>4.2</v>
      </c>
      <c r="C128" s="250"/>
      <c r="D128" s="250"/>
      <c r="E128" s="250"/>
      <c r="F128" s="250"/>
      <c r="G128" s="250"/>
      <c r="H128" s="250"/>
      <c r="I128" s="294">
        <f t="shared" si="30"/>
        <v>0</v>
      </c>
    </row>
    <row r="129" spans="2:9" ht="14.5" thickTop="1" x14ac:dyDescent="0.3">
      <c r="B129" s="252"/>
      <c r="C129" s="322">
        <v>1</v>
      </c>
      <c r="D129" s="323" t="s">
        <v>216</v>
      </c>
      <c r="E129" s="321"/>
      <c r="F129" s="321"/>
      <c r="G129" s="321"/>
      <c r="H129" s="321"/>
      <c r="I129" s="249">
        <f t="shared" si="31"/>
        <v>0</v>
      </c>
    </row>
    <row r="130" spans="2:9" x14ac:dyDescent="0.3">
      <c r="B130" s="252"/>
      <c r="C130" s="322">
        <v>1</v>
      </c>
      <c r="D130" s="323" t="s">
        <v>216</v>
      </c>
      <c r="E130" s="321"/>
      <c r="F130" s="321"/>
      <c r="G130" s="321"/>
      <c r="H130" s="321"/>
      <c r="I130" s="249">
        <f t="shared" si="31"/>
        <v>0</v>
      </c>
    </row>
    <row r="131" spans="2:9" ht="14.5" thickBot="1" x14ac:dyDescent="0.35">
      <c r="B131" s="252"/>
      <c r="C131" s="322">
        <v>1</v>
      </c>
      <c r="D131" s="323" t="s">
        <v>216</v>
      </c>
      <c r="E131" s="321"/>
      <c r="F131" s="321"/>
      <c r="G131" s="321"/>
      <c r="H131" s="321"/>
      <c r="I131" s="249">
        <f t="shared" si="31"/>
        <v>0</v>
      </c>
    </row>
    <row r="132" spans="2:9" ht="14.5" thickBot="1" x14ac:dyDescent="0.35">
      <c r="B132" s="251">
        <v>4.3</v>
      </c>
      <c r="C132" s="250"/>
      <c r="D132" s="250"/>
      <c r="E132" s="250"/>
      <c r="F132" s="250"/>
      <c r="G132" s="250"/>
      <c r="H132" s="250"/>
      <c r="I132" s="253">
        <f t="shared" ref="I132:I188" si="32">AVERAGE(I133:I135)</f>
        <v>0</v>
      </c>
    </row>
    <row r="133" spans="2:9" ht="14.5" thickTop="1" x14ac:dyDescent="0.3">
      <c r="B133" s="252"/>
      <c r="C133" s="322">
        <v>1</v>
      </c>
      <c r="D133" s="323" t="s">
        <v>216</v>
      </c>
      <c r="E133" s="321"/>
      <c r="F133" s="321"/>
      <c r="G133" s="321"/>
      <c r="H133" s="321"/>
      <c r="I133" s="249">
        <f t="shared" ref="I133:I191" si="33">((SUM($E133:$H133))/$C133)</f>
        <v>0</v>
      </c>
    </row>
    <row r="134" spans="2:9" x14ac:dyDescent="0.3">
      <c r="B134" s="252"/>
      <c r="C134" s="322">
        <v>1</v>
      </c>
      <c r="D134" s="323" t="s">
        <v>216</v>
      </c>
      <c r="E134" s="321"/>
      <c r="F134" s="321"/>
      <c r="G134" s="321"/>
      <c r="H134" s="321"/>
      <c r="I134" s="249">
        <f t="shared" si="33"/>
        <v>0</v>
      </c>
    </row>
    <row r="135" spans="2:9" ht="14.5" thickBot="1" x14ac:dyDescent="0.35">
      <c r="B135" s="252"/>
      <c r="C135" s="322">
        <v>1</v>
      </c>
      <c r="D135" s="323" t="s">
        <v>216</v>
      </c>
      <c r="E135" s="321"/>
      <c r="F135" s="321"/>
      <c r="G135" s="321"/>
      <c r="H135" s="321"/>
      <c r="I135" s="249">
        <f t="shared" si="33"/>
        <v>0</v>
      </c>
    </row>
    <row r="136" spans="2:9" ht="14.5" thickBot="1" x14ac:dyDescent="0.35">
      <c r="B136" s="251">
        <v>4.4000000000000004</v>
      </c>
      <c r="C136" s="250"/>
      <c r="D136" s="250"/>
      <c r="E136" s="250"/>
      <c r="F136" s="250"/>
      <c r="G136" s="250"/>
      <c r="H136" s="250"/>
      <c r="I136" s="294">
        <f t="shared" ref="I136:I192" si="34">AVERAGE(I137:I139)</f>
        <v>0</v>
      </c>
    </row>
    <row r="137" spans="2:9" ht="14.5" thickTop="1" x14ac:dyDescent="0.3">
      <c r="B137" s="252"/>
      <c r="C137" s="322">
        <v>1</v>
      </c>
      <c r="D137" s="323" t="s">
        <v>216</v>
      </c>
      <c r="E137" s="321"/>
      <c r="F137" s="321"/>
      <c r="G137" s="321"/>
      <c r="H137" s="321"/>
      <c r="I137" s="249">
        <f t="shared" ref="I137:I195" si="35">((SUM($E137:$H137))/$C137)</f>
        <v>0</v>
      </c>
    </row>
    <row r="138" spans="2:9" x14ac:dyDescent="0.3">
      <c r="B138" s="252"/>
      <c r="C138" s="322">
        <v>1</v>
      </c>
      <c r="D138" s="323" t="s">
        <v>216</v>
      </c>
      <c r="E138" s="321"/>
      <c r="F138" s="321"/>
      <c r="G138" s="321"/>
      <c r="H138" s="321"/>
      <c r="I138" s="249">
        <f t="shared" si="35"/>
        <v>0</v>
      </c>
    </row>
    <row r="139" spans="2:9" ht="14.5" thickBot="1" x14ac:dyDescent="0.35">
      <c r="B139" s="252"/>
      <c r="C139" s="322">
        <v>1</v>
      </c>
      <c r="D139" s="323" t="s">
        <v>216</v>
      </c>
      <c r="E139" s="321"/>
      <c r="F139" s="321"/>
      <c r="G139" s="321"/>
      <c r="H139" s="321"/>
      <c r="I139" s="249">
        <f t="shared" si="35"/>
        <v>0</v>
      </c>
    </row>
    <row r="140" spans="2:9" ht="14.5" thickBot="1" x14ac:dyDescent="0.35">
      <c r="B140" s="251">
        <v>4.5</v>
      </c>
      <c r="C140" s="250"/>
      <c r="D140" s="250"/>
      <c r="E140" s="250"/>
      <c r="F140" s="250"/>
      <c r="G140" s="250"/>
      <c r="H140" s="250"/>
      <c r="I140" s="253">
        <f t="shared" si="32"/>
        <v>0</v>
      </c>
    </row>
    <row r="141" spans="2:9" ht="14.5" thickTop="1" x14ac:dyDescent="0.3">
      <c r="B141" s="252"/>
      <c r="C141" s="322">
        <v>1</v>
      </c>
      <c r="D141" s="323" t="s">
        <v>216</v>
      </c>
      <c r="E141" s="321"/>
      <c r="F141" s="321"/>
      <c r="G141" s="321"/>
      <c r="H141" s="321"/>
      <c r="I141" s="249">
        <f t="shared" si="33"/>
        <v>0</v>
      </c>
    </row>
    <row r="142" spans="2:9" x14ac:dyDescent="0.3">
      <c r="B142" s="252"/>
      <c r="C142" s="322">
        <v>1</v>
      </c>
      <c r="D142" s="323" t="s">
        <v>216</v>
      </c>
      <c r="E142" s="321"/>
      <c r="F142" s="321"/>
      <c r="G142" s="321"/>
      <c r="H142" s="321"/>
      <c r="I142" s="249">
        <f t="shared" si="33"/>
        <v>0</v>
      </c>
    </row>
    <row r="143" spans="2:9" ht="14.5" thickBot="1" x14ac:dyDescent="0.35">
      <c r="B143" s="252"/>
      <c r="C143" s="322">
        <v>1</v>
      </c>
      <c r="D143" s="323" t="s">
        <v>216</v>
      </c>
      <c r="E143" s="321"/>
      <c r="F143" s="321"/>
      <c r="G143" s="321"/>
      <c r="H143" s="321"/>
      <c r="I143" s="249">
        <f t="shared" si="33"/>
        <v>0</v>
      </c>
    </row>
    <row r="144" spans="2:9" ht="14.5" thickBot="1" x14ac:dyDescent="0.35">
      <c r="B144" s="251">
        <v>4.5999999999999996</v>
      </c>
      <c r="C144" s="250"/>
      <c r="D144" s="250"/>
      <c r="E144" s="250"/>
      <c r="F144" s="250"/>
      <c r="G144" s="250"/>
      <c r="H144" s="250"/>
      <c r="I144" s="294">
        <f t="shared" si="34"/>
        <v>0</v>
      </c>
    </row>
    <row r="145" spans="2:9" ht="14.5" thickTop="1" x14ac:dyDescent="0.3">
      <c r="B145" s="252"/>
      <c r="C145" s="322">
        <v>1</v>
      </c>
      <c r="D145" s="323" t="s">
        <v>216</v>
      </c>
      <c r="E145" s="321"/>
      <c r="F145" s="321"/>
      <c r="G145" s="321"/>
      <c r="H145" s="321"/>
      <c r="I145" s="249">
        <f t="shared" si="35"/>
        <v>0</v>
      </c>
    </row>
    <row r="146" spans="2:9" x14ac:dyDescent="0.3">
      <c r="B146" s="252"/>
      <c r="C146" s="322">
        <v>1</v>
      </c>
      <c r="D146" s="323" t="s">
        <v>216</v>
      </c>
      <c r="E146" s="321"/>
      <c r="F146" s="321"/>
      <c r="G146" s="321"/>
      <c r="H146" s="321"/>
      <c r="I146" s="249">
        <f t="shared" si="35"/>
        <v>0</v>
      </c>
    </row>
    <row r="147" spans="2:9" ht="14.5" thickBot="1" x14ac:dyDescent="0.35">
      <c r="B147" s="252"/>
      <c r="C147" s="322">
        <v>1</v>
      </c>
      <c r="D147" s="323" t="s">
        <v>216</v>
      </c>
      <c r="E147" s="321"/>
      <c r="F147" s="321"/>
      <c r="G147" s="321"/>
      <c r="H147" s="321"/>
      <c r="I147" s="249">
        <f t="shared" si="35"/>
        <v>0</v>
      </c>
    </row>
    <row r="148" spans="2:9" ht="14.5" thickBot="1" x14ac:dyDescent="0.35">
      <c r="B148" s="251">
        <v>4.7</v>
      </c>
      <c r="C148" s="250"/>
      <c r="D148" s="250"/>
      <c r="E148" s="250"/>
      <c r="F148" s="250"/>
      <c r="G148" s="250"/>
      <c r="H148" s="250"/>
      <c r="I148" s="253">
        <f t="shared" si="32"/>
        <v>0</v>
      </c>
    </row>
    <row r="149" spans="2:9" ht="14.5" thickTop="1" x14ac:dyDescent="0.3">
      <c r="B149" s="252"/>
      <c r="C149" s="322">
        <v>1</v>
      </c>
      <c r="D149" s="323" t="s">
        <v>216</v>
      </c>
      <c r="E149" s="321"/>
      <c r="F149" s="321"/>
      <c r="G149" s="321"/>
      <c r="H149" s="321"/>
      <c r="I149" s="249">
        <f t="shared" si="33"/>
        <v>0</v>
      </c>
    </row>
    <row r="150" spans="2:9" x14ac:dyDescent="0.3">
      <c r="B150" s="252"/>
      <c r="C150" s="322">
        <v>1</v>
      </c>
      <c r="D150" s="323" t="s">
        <v>216</v>
      </c>
      <c r="E150" s="321"/>
      <c r="F150" s="321"/>
      <c r="G150" s="321"/>
      <c r="H150" s="321"/>
      <c r="I150" s="249">
        <f t="shared" si="33"/>
        <v>0</v>
      </c>
    </row>
    <row r="151" spans="2:9" ht="14.5" thickBot="1" x14ac:dyDescent="0.35">
      <c r="B151" s="252"/>
      <c r="C151" s="322">
        <v>1</v>
      </c>
      <c r="D151" s="323" t="s">
        <v>216</v>
      </c>
      <c r="E151" s="321"/>
      <c r="F151" s="321"/>
      <c r="G151" s="321"/>
      <c r="H151" s="321"/>
      <c r="I151" s="249">
        <f t="shared" si="33"/>
        <v>0</v>
      </c>
    </row>
    <row r="152" spans="2:9" ht="14.5" thickBot="1" x14ac:dyDescent="0.35">
      <c r="B152" s="251">
        <v>4.8</v>
      </c>
      <c r="C152" s="250"/>
      <c r="D152" s="250"/>
      <c r="E152" s="250"/>
      <c r="F152" s="250"/>
      <c r="G152" s="250"/>
      <c r="H152" s="250"/>
      <c r="I152" s="294">
        <f t="shared" si="34"/>
        <v>0</v>
      </c>
    </row>
    <row r="153" spans="2:9" ht="14.5" thickTop="1" x14ac:dyDescent="0.3">
      <c r="B153" s="252"/>
      <c r="C153" s="322">
        <v>1</v>
      </c>
      <c r="D153" s="323" t="s">
        <v>216</v>
      </c>
      <c r="E153" s="321"/>
      <c r="F153" s="321"/>
      <c r="G153" s="321"/>
      <c r="H153" s="321"/>
      <c r="I153" s="249">
        <f t="shared" si="35"/>
        <v>0</v>
      </c>
    </row>
    <row r="154" spans="2:9" x14ac:dyDescent="0.3">
      <c r="B154" s="252"/>
      <c r="C154" s="322">
        <v>1</v>
      </c>
      <c r="D154" s="323" t="s">
        <v>216</v>
      </c>
      <c r="E154" s="321"/>
      <c r="F154" s="321"/>
      <c r="G154" s="321"/>
      <c r="H154" s="321"/>
      <c r="I154" s="249">
        <f t="shared" si="35"/>
        <v>0</v>
      </c>
    </row>
    <row r="155" spans="2:9" ht="14.5" thickBot="1" x14ac:dyDescent="0.35">
      <c r="B155" s="252"/>
      <c r="C155" s="322">
        <v>1</v>
      </c>
      <c r="D155" s="323" t="s">
        <v>216</v>
      </c>
      <c r="E155" s="321"/>
      <c r="F155" s="321"/>
      <c r="G155" s="321"/>
      <c r="H155" s="321"/>
      <c r="I155" s="249">
        <f t="shared" si="35"/>
        <v>0</v>
      </c>
    </row>
    <row r="156" spans="2:9" ht="14.5" thickBot="1" x14ac:dyDescent="0.35">
      <c r="B156" s="251">
        <v>4.9000000000000004</v>
      </c>
      <c r="C156" s="250"/>
      <c r="D156" s="250"/>
      <c r="E156" s="250"/>
      <c r="F156" s="250"/>
      <c r="G156" s="250"/>
      <c r="H156" s="250"/>
      <c r="I156" s="253">
        <f t="shared" si="32"/>
        <v>0</v>
      </c>
    </row>
    <row r="157" spans="2:9" ht="14.5" thickTop="1" x14ac:dyDescent="0.3">
      <c r="B157" s="252"/>
      <c r="C157" s="322">
        <v>1</v>
      </c>
      <c r="D157" s="323" t="s">
        <v>216</v>
      </c>
      <c r="E157" s="321"/>
      <c r="F157" s="321"/>
      <c r="G157" s="321"/>
      <c r="H157" s="321"/>
      <c r="I157" s="249">
        <f t="shared" si="33"/>
        <v>0</v>
      </c>
    </row>
    <row r="158" spans="2:9" x14ac:dyDescent="0.3">
      <c r="B158" s="252"/>
      <c r="C158" s="322">
        <v>1</v>
      </c>
      <c r="D158" s="323" t="s">
        <v>216</v>
      </c>
      <c r="E158" s="321"/>
      <c r="F158" s="321"/>
      <c r="G158" s="321"/>
      <c r="H158" s="321"/>
      <c r="I158" s="249">
        <f t="shared" si="33"/>
        <v>0</v>
      </c>
    </row>
    <row r="159" spans="2:9" ht="14.5" thickBot="1" x14ac:dyDescent="0.35">
      <c r="B159" s="252"/>
      <c r="C159" s="322">
        <v>1</v>
      </c>
      <c r="D159" s="323" t="s">
        <v>216</v>
      </c>
      <c r="E159" s="321"/>
      <c r="F159" s="321"/>
      <c r="G159" s="321"/>
      <c r="H159" s="321"/>
      <c r="I159" s="249">
        <f t="shared" si="33"/>
        <v>0</v>
      </c>
    </row>
    <row r="160" spans="2:9" ht="14.5" thickBot="1" x14ac:dyDescent="0.35">
      <c r="B160" s="260" t="s">
        <v>220</v>
      </c>
      <c r="C160" s="250"/>
      <c r="D160" s="250"/>
      <c r="E160" s="250"/>
      <c r="F160" s="250"/>
      <c r="G160" s="250"/>
      <c r="H160" s="250"/>
      <c r="I160" s="294">
        <f t="shared" si="34"/>
        <v>0</v>
      </c>
    </row>
    <row r="161" spans="2:9" ht="14.5" thickTop="1" x14ac:dyDescent="0.3">
      <c r="B161" s="252"/>
      <c r="C161" s="322">
        <v>1</v>
      </c>
      <c r="D161" s="323" t="s">
        <v>216</v>
      </c>
      <c r="E161" s="321"/>
      <c r="F161" s="321"/>
      <c r="G161" s="321"/>
      <c r="H161" s="321"/>
      <c r="I161" s="249">
        <f t="shared" si="35"/>
        <v>0</v>
      </c>
    </row>
    <row r="162" spans="2:9" x14ac:dyDescent="0.3">
      <c r="B162" s="252"/>
      <c r="C162" s="322">
        <v>1</v>
      </c>
      <c r="D162" s="323" t="s">
        <v>216</v>
      </c>
      <c r="E162" s="321"/>
      <c r="F162" s="321"/>
      <c r="G162" s="321"/>
      <c r="H162" s="321"/>
      <c r="I162" s="249">
        <f t="shared" si="35"/>
        <v>0</v>
      </c>
    </row>
    <row r="163" spans="2:9" ht="14.5" thickBot="1" x14ac:dyDescent="0.35">
      <c r="B163" s="252"/>
      <c r="C163" s="322">
        <v>1</v>
      </c>
      <c r="D163" s="323" t="s">
        <v>216</v>
      </c>
      <c r="E163" s="321"/>
      <c r="F163" s="321"/>
      <c r="G163" s="321"/>
      <c r="H163" s="321"/>
      <c r="I163" s="249">
        <f t="shared" si="35"/>
        <v>0</v>
      </c>
    </row>
    <row r="164" spans="2:9" ht="14.5" thickBot="1" x14ac:dyDescent="0.35">
      <c r="B164" s="251">
        <v>5.0999999999999996</v>
      </c>
      <c r="C164" s="250"/>
      <c r="D164" s="250"/>
      <c r="E164" s="250"/>
      <c r="F164" s="250"/>
      <c r="G164" s="250"/>
      <c r="H164" s="250"/>
      <c r="I164" s="253">
        <f t="shared" si="32"/>
        <v>0</v>
      </c>
    </row>
    <row r="165" spans="2:9" ht="14.5" thickTop="1" x14ac:dyDescent="0.3">
      <c r="B165" s="252"/>
      <c r="C165" s="322">
        <v>1</v>
      </c>
      <c r="D165" s="323" t="s">
        <v>216</v>
      </c>
      <c r="E165" s="321"/>
      <c r="F165" s="321"/>
      <c r="G165" s="321"/>
      <c r="H165" s="321"/>
      <c r="I165" s="249">
        <f t="shared" si="33"/>
        <v>0</v>
      </c>
    </row>
    <row r="166" spans="2:9" x14ac:dyDescent="0.3">
      <c r="B166" s="252"/>
      <c r="C166" s="322">
        <v>1</v>
      </c>
      <c r="D166" s="323" t="s">
        <v>216</v>
      </c>
      <c r="E166" s="321"/>
      <c r="F166" s="321"/>
      <c r="G166" s="321"/>
      <c r="H166" s="321"/>
      <c r="I166" s="249">
        <f t="shared" si="33"/>
        <v>0</v>
      </c>
    </row>
    <row r="167" spans="2:9" ht="14.5" thickBot="1" x14ac:dyDescent="0.35">
      <c r="B167" s="252"/>
      <c r="C167" s="322">
        <v>1</v>
      </c>
      <c r="D167" s="323" t="s">
        <v>216</v>
      </c>
      <c r="E167" s="321"/>
      <c r="F167" s="321"/>
      <c r="G167" s="321"/>
      <c r="H167" s="321"/>
      <c r="I167" s="249">
        <f t="shared" si="33"/>
        <v>0</v>
      </c>
    </row>
    <row r="168" spans="2:9" ht="14.5" thickBot="1" x14ac:dyDescent="0.35">
      <c r="B168" s="251">
        <v>5.2</v>
      </c>
      <c r="C168" s="250"/>
      <c r="D168" s="250"/>
      <c r="E168" s="250"/>
      <c r="F168" s="250"/>
      <c r="G168" s="250"/>
      <c r="H168" s="250"/>
      <c r="I168" s="294">
        <f t="shared" si="34"/>
        <v>0</v>
      </c>
    </row>
    <row r="169" spans="2:9" ht="14.5" thickTop="1" x14ac:dyDescent="0.3">
      <c r="B169" s="252"/>
      <c r="C169" s="322">
        <v>1</v>
      </c>
      <c r="D169" s="323" t="s">
        <v>216</v>
      </c>
      <c r="E169" s="321"/>
      <c r="F169" s="321"/>
      <c r="G169" s="321"/>
      <c r="H169" s="321"/>
      <c r="I169" s="249">
        <f t="shared" si="35"/>
        <v>0</v>
      </c>
    </row>
    <row r="170" spans="2:9" x14ac:dyDescent="0.3">
      <c r="B170" s="252"/>
      <c r="C170" s="322">
        <v>1</v>
      </c>
      <c r="D170" s="323" t="s">
        <v>216</v>
      </c>
      <c r="E170" s="321"/>
      <c r="F170" s="321"/>
      <c r="G170" s="321"/>
      <c r="H170" s="321"/>
      <c r="I170" s="249">
        <f t="shared" si="35"/>
        <v>0</v>
      </c>
    </row>
    <row r="171" spans="2:9" ht="14.5" thickBot="1" x14ac:dyDescent="0.35">
      <c r="B171" s="252"/>
      <c r="C171" s="322">
        <v>1</v>
      </c>
      <c r="D171" s="323" t="s">
        <v>216</v>
      </c>
      <c r="E171" s="321"/>
      <c r="F171" s="321"/>
      <c r="G171" s="321"/>
      <c r="H171" s="321"/>
      <c r="I171" s="249">
        <f t="shared" si="35"/>
        <v>0</v>
      </c>
    </row>
    <row r="172" spans="2:9" ht="14.5" thickBot="1" x14ac:dyDescent="0.35">
      <c r="B172" s="251">
        <v>5.3</v>
      </c>
      <c r="C172" s="250"/>
      <c r="D172" s="250"/>
      <c r="E172" s="250"/>
      <c r="F172" s="250"/>
      <c r="G172" s="250"/>
      <c r="H172" s="250"/>
      <c r="I172" s="253">
        <f t="shared" si="32"/>
        <v>0</v>
      </c>
    </row>
    <row r="173" spans="2:9" ht="14.5" thickTop="1" x14ac:dyDescent="0.3">
      <c r="B173" s="252"/>
      <c r="C173" s="322">
        <v>1</v>
      </c>
      <c r="D173" s="323" t="s">
        <v>216</v>
      </c>
      <c r="E173" s="321"/>
      <c r="F173" s="321"/>
      <c r="G173" s="321"/>
      <c r="H173" s="321"/>
      <c r="I173" s="249">
        <f t="shared" si="33"/>
        <v>0</v>
      </c>
    </row>
    <row r="174" spans="2:9" x14ac:dyDescent="0.3">
      <c r="B174" s="252"/>
      <c r="C174" s="322">
        <v>1</v>
      </c>
      <c r="D174" s="323" t="s">
        <v>216</v>
      </c>
      <c r="E174" s="321"/>
      <c r="F174" s="321"/>
      <c r="G174" s="321"/>
      <c r="H174" s="321"/>
      <c r="I174" s="249">
        <f t="shared" si="33"/>
        <v>0</v>
      </c>
    </row>
    <row r="175" spans="2:9" ht="14.5" thickBot="1" x14ac:dyDescent="0.35">
      <c r="B175" s="252"/>
      <c r="C175" s="322">
        <v>1</v>
      </c>
      <c r="D175" s="323" t="s">
        <v>216</v>
      </c>
      <c r="E175" s="321"/>
      <c r="F175" s="321"/>
      <c r="G175" s="321"/>
      <c r="H175" s="321"/>
      <c r="I175" s="249">
        <f t="shared" si="33"/>
        <v>0</v>
      </c>
    </row>
    <row r="176" spans="2:9" ht="14.5" thickBot="1" x14ac:dyDescent="0.35">
      <c r="B176" s="251">
        <v>5.4</v>
      </c>
      <c r="C176" s="250"/>
      <c r="D176" s="250"/>
      <c r="E176" s="250"/>
      <c r="F176" s="250"/>
      <c r="G176" s="250"/>
      <c r="H176" s="250"/>
      <c r="I176" s="294">
        <f t="shared" si="34"/>
        <v>0</v>
      </c>
    </row>
    <row r="177" spans="2:9" ht="14.5" thickTop="1" x14ac:dyDescent="0.3">
      <c r="B177" s="252"/>
      <c r="C177" s="322">
        <v>1</v>
      </c>
      <c r="D177" s="323" t="s">
        <v>216</v>
      </c>
      <c r="E177" s="321"/>
      <c r="F177" s="321"/>
      <c r="G177" s="321"/>
      <c r="H177" s="321"/>
      <c r="I177" s="249">
        <f t="shared" si="35"/>
        <v>0</v>
      </c>
    </row>
    <row r="178" spans="2:9" x14ac:dyDescent="0.3">
      <c r="B178" s="252"/>
      <c r="C178" s="322">
        <v>1</v>
      </c>
      <c r="D178" s="323" t="s">
        <v>216</v>
      </c>
      <c r="E178" s="321"/>
      <c r="F178" s="321"/>
      <c r="G178" s="321"/>
      <c r="H178" s="321"/>
      <c r="I178" s="249">
        <f t="shared" si="35"/>
        <v>0</v>
      </c>
    </row>
    <row r="179" spans="2:9" ht="14.5" thickBot="1" x14ac:dyDescent="0.35">
      <c r="B179" s="252"/>
      <c r="C179" s="322">
        <v>1</v>
      </c>
      <c r="D179" s="323" t="s">
        <v>216</v>
      </c>
      <c r="E179" s="321"/>
      <c r="F179" s="321"/>
      <c r="G179" s="321"/>
      <c r="H179" s="321"/>
      <c r="I179" s="249">
        <f t="shared" si="35"/>
        <v>0</v>
      </c>
    </row>
    <row r="180" spans="2:9" ht="14.5" thickBot="1" x14ac:dyDescent="0.35">
      <c r="B180" s="251">
        <v>5.5</v>
      </c>
      <c r="C180" s="250"/>
      <c r="D180" s="250"/>
      <c r="E180" s="250"/>
      <c r="F180" s="250"/>
      <c r="G180" s="250"/>
      <c r="H180" s="250"/>
      <c r="I180" s="253">
        <f t="shared" si="32"/>
        <v>0</v>
      </c>
    </row>
    <row r="181" spans="2:9" ht="14.5" thickTop="1" x14ac:dyDescent="0.3">
      <c r="B181" s="252"/>
      <c r="C181" s="322">
        <v>1</v>
      </c>
      <c r="D181" s="323" t="s">
        <v>216</v>
      </c>
      <c r="E181" s="321"/>
      <c r="F181" s="321"/>
      <c r="G181" s="321"/>
      <c r="H181" s="321"/>
      <c r="I181" s="249">
        <f t="shared" si="33"/>
        <v>0</v>
      </c>
    </row>
    <row r="182" spans="2:9" x14ac:dyDescent="0.3">
      <c r="B182" s="252"/>
      <c r="C182" s="322">
        <v>1</v>
      </c>
      <c r="D182" s="323" t="s">
        <v>216</v>
      </c>
      <c r="E182" s="321"/>
      <c r="F182" s="321"/>
      <c r="G182" s="321"/>
      <c r="H182" s="321"/>
      <c r="I182" s="249">
        <f t="shared" si="33"/>
        <v>0</v>
      </c>
    </row>
    <row r="183" spans="2:9" ht="14.5" thickBot="1" x14ac:dyDescent="0.35">
      <c r="B183" s="252"/>
      <c r="C183" s="322">
        <v>1</v>
      </c>
      <c r="D183" s="323" t="s">
        <v>216</v>
      </c>
      <c r="E183" s="321"/>
      <c r="F183" s="321"/>
      <c r="G183" s="321"/>
      <c r="H183" s="321"/>
      <c r="I183" s="249">
        <f t="shared" si="33"/>
        <v>0</v>
      </c>
    </row>
    <row r="184" spans="2:9" ht="14.5" thickBot="1" x14ac:dyDescent="0.35">
      <c r="B184" s="251">
        <v>5.6</v>
      </c>
      <c r="C184" s="250"/>
      <c r="D184" s="250"/>
      <c r="E184" s="250"/>
      <c r="F184" s="250"/>
      <c r="G184" s="250"/>
      <c r="H184" s="250"/>
      <c r="I184" s="294">
        <f t="shared" si="34"/>
        <v>0</v>
      </c>
    </row>
    <row r="185" spans="2:9" ht="14.5" thickTop="1" x14ac:dyDescent="0.3">
      <c r="B185" s="252"/>
      <c r="C185" s="322">
        <v>1</v>
      </c>
      <c r="D185" s="323" t="s">
        <v>216</v>
      </c>
      <c r="E185" s="321"/>
      <c r="F185" s="321"/>
      <c r="G185" s="321"/>
      <c r="H185" s="321"/>
      <c r="I185" s="249">
        <f t="shared" si="35"/>
        <v>0</v>
      </c>
    </row>
    <row r="186" spans="2:9" x14ac:dyDescent="0.3">
      <c r="B186" s="252"/>
      <c r="C186" s="322">
        <v>1</v>
      </c>
      <c r="D186" s="323" t="s">
        <v>216</v>
      </c>
      <c r="E186" s="321"/>
      <c r="F186" s="321"/>
      <c r="G186" s="321"/>
      <c r="H186" s="321"/>
      <c r="I186" s="249">
        <f t="shared" si="35"/>
        <v>0</v>
      </c>
    </row>
    <row r="187" spans="2:9" ht="14.5" thickBot="1" x14ac:dyDescent="0.35">
      <c r="B187" s="252"/>
      <c r="C187" s="322">
        <v>1</v>
      </c>
      <c r="D187" s="323" t="s">
        <v>216</v>
      </c>
      <c r="E187" s="321"/>
      <c r="F187" s="321"/>
      <c r="G187" s="321"/>
      <c r="H187" s="321"/>
      <c r="I187" s="249">
        <f t="shared" si="35"/>
        <v>0</v>
      </c>
    </row>
    <row r="188" spans="2:9" ht="14.5" thickBot="1" x14ac:dyDescent="0.35">
      <c r="B188" s="251">
        <v>5.7</v>
      </c>
      <c r="C188" s="250"/>
      <c r="D188" s="250"/>
      <c r="E188" s="250"/>
      <c r="F188" s="250"/>
      <c r="G188" s="250"/>
      <c r="H188" s="250"/>
      <c r="I188" s="253">
        <f t="shared" si="32"/>
        <v>0</v>
      </c>
    </row>
    <row r="189" spans="2:9" ht="14.5" thickTop="1" x14ac:dyDescent="0.3">
      <c r="B189" s="252"/>
      <c r="C189" s="322">
        <v>1</v>
      </c>
      <c r="D189" s="323" t="s">
        <v>216</v>
      </c>
      <c r="E189" s="321"/>
      <c r="F189" s="321"/>
      <c r="G189" s="321"/>
      <c r="H189" s="321"/>
      <c r="I189" s="249">
        <f t="shared" si="33"/>
        <v>0</v>
      </c>
    </row>
    <row r="190" spans="2:9" x14ac:dyDescent="0.3">
      <c r="B190" s="252"/>
      <c r="C190" s="322">
        <v>1</v>
      </c>
      <c r="D190" s="323" t="s">
        <v>216</v>
      </c>
      <c r="E190" s="321"/>
      <c r="F190" s="321"/>
      <c r="G190" s="321"/>
      <c r="H190" s="321"/>
      <c r="I190" s="249">
        <f t="shared" si="33"/>
        <v>0</v>
      </c>
    </row>
    <row r="191" spans="2:9" ht="14.5" thickBot="1" x14ac:dyDescent="0.35">
      <c r="B191" s="252"/>
      <c r="C191" s="322">
        <v>1</v>
      </c>
      <c r="D191" s="323" t="s">
        <v>216</v>
      </c>
      <c r="E191" s="321"/>
      <c r="F191" s="321"/>
      <c r="G191" s="321"/>
      <c r="H191" s="321"/>
      <c r="I191" s="249">
        <f t="shared" si="33"/>
        <v>0</v>
      </c>
    </row>
    <row r="192" spans="2:9" ht="14.5" thickBot="1" x14ac:dyDescent="0.35">
      <c r="B192" s="251">
        <v>5.8</v>
      </c>
      <c r="C192" s="250"/>
      <c r="D192" s="250"/>
      <c r="E192" s="250"/>
      <c r="F192" s="250"/>
      <c r="G192" s="250"/>
      <c r="H192" s="250"/>
      <c r="I192" s="294">
        <f t="shared" si="34"/>
        <v>0</v>
      </c>
    </row>
    <row r="193" spans="2:9" ht="14.5" thickTop="1" x14ac:dyDescent="0.3">
      <c r="B193" s="252"/>
      <c r="C193" s="322">
        <v>1</v>
      </c>
      <c r="D193" s="323" t="s">
        <v>216</v>
      </c>
      <c r="E193" s="321"/>
      <c r="F193" s="321"/>
      <c r="G193" s="321"/>
      <c r="H193" s="321"/>
      <c r="I193" s="249">
        <f t="shared" si="35"/>
        <v>0</v>
      </c>
    </row>
    <row r="194" spans="2:9" x14ac:dyDescent="0.3">
      <c r="B194" s="252"/>
      <c r="C194" s="322">
        <v>1</v>
      </c>
      <c r="D194" s="323" t="s">
        <v>216</v>
      </c>
      <c r="E194" s="321"/>
      <c r="F194" s="321"/>
      <c r="G194" s="321"/>
      <c r="H194" s="321"/>
      <c r="I194" s="249">
        <f t="shared" si="35"/>
        <v>0</v>
      </c>
    </row>
    <row r="195" spans="2:9" ht="14.5" thickBot="1" x14ac:dyDescent="0.35">
      <c r="B195" s="252"/>
      <c r="C195" s="322">
        <v>1</v>
      </c>
      <c r="D195" s="323" t="s">
        <v>216</v>
      </c>
      <c r="E195" s="321"/>
      <c r="F195" s="321"/>
      <c r="G195" s="321"/>
      <c r="H195" s="321"/>
      <c r="I195" s="249">
        <f t="shared" si="35"/>
        <v>0</v>
      </c>
    </row>
    <row r="196" spans="2:9" ht="14.5" thickBot="1" x14ac:dyDescent="0.35">
      <c r="B196" s="251">
        <v>5.9</v>
      </c>
      <c r="C196" s="250"/>
      <c r="D196" s="250"/>
      <c r="E196" s="250"/>
      <c r="F196" s="250"/>
      <c r="G196" s="250"/>
      <c r="H196" s="250"/>
      <c r="I196" s="253">
        <f t="shared" ref="I196:I252" si="36">AVERAGE(I197:I199)</f>
        <v>0</v>
      </c>
    </row>
    <row r="197" spans="2:9" ht="14.5" thickTop="1" x14ac:dyDescent="0.3">
      <c r="B197" s="252"/>
      <c r="C197" s="322">
        <v>1</v>
      </c>
      <c r="D197" s="323" t="s">
        <v>216</v>
      </c>
      <c r="E197" s="321"/>
      <c r="F197" s="321"/>
      <c r="G197" s="321"/>
      <c r="H197" s="321"/>
      <c r="I197" s="249">
        <f t="shared" ref="I197:I255" si="37">((SUM($E197:$H197))/$C197)</f>
        <v>0</v>
      </c>
    </row>
    <row r="198" spans="2:9" x14ac:dyDescent="0.3">
      <c r="B198" s="252"/>
      <c r="C198" s="322">
        <v>1</v>
      </c>
      <c r="D198" s="323" t="s">
        <v>216</v>
      </c>
      <c r="E198" s="321"/>
      <c r="F198" s="321"/>
      <c r="G198" s="321"/>
      <c r="H198" s="321"/>
      <c r="I198" s="249">
        <f t="shared" si="37"/>
        <v>0</v>
      </c>
    </row>
    <row r="199" spans="2:9" ht="14.5" thickBot="1" x14ac:dyDescent="0.35">
      <c r="B199" s="252"/>
      <c r="C199" s="322">
        <v>1</v>
      </c>
      <c r="D199" s="323" t="s">
        <v>216</v>
      </c>
      <c r="E199" s="321"/>
      <c r="F199" s="321"/>
      <c r="G199" s="321"/>
      <c r="H199" s="321"/>
      <c r="I199" s="249">
        <f t="shared" si="37"/>
        <v>0</v>
      </c>
    </row>
    <row r="200" spans="2:9" ht="14.5" thickBot="1" x14ac:dyDescent="0.35">
      <c r="B200" s="260" t="s">
        <v>221</v>
      </c>
      <c r="C200" s="250"/>
      <c r="D200" s="250"/>
      <c r="E200" s="250"/>
      <c r="F200" s="250"/>
      <c r="G200" s="250"/>
      <c r="H200" s="250"/>
      <c r="I200" s="294">
        <f t="shared" ref="I200:I256" si="38">AVERAGE(I201:I203)</f>
        <v>0</v>
      </c>
    </row>
    <row r="201" spans="2:9" ht="14.5" thickTop="1" x14ac:dyDescent="0.3">
      <c r="B201" s="252"/>
      <c r="C201" s="322">
        <v>1</v>
      </c>
      <c r="D201" s="323" t="s">
        <v>216</v>
      </c>
      <c r="E201" s="321"/>
      <c r="F201" s="321"/>
      <c r="G201" s="321"/>
      <c r="H201" s="321"/>
      <c r="I201" s="249">
        <f t="shared" ref="I201:I259" si="39">((SUM($E201:$H201))/$C201)</f>
        <v>0</v>
      </c>
    </row>
    <row r="202" spans="2:9" x14ac:dyDescent="0.3">
      <c r="B202" s="252"/>
      <c r="C202" s="322">
        <v>1</v>
      </c>
      <c r="D202" s="323" t="s">
        <v>216</v>
      </c>
      <c r="E202" s="321"/>
      <c r="F202" s="321"/>
      <c r="G202" s="321"/>
      <c r="H202" s="321"/>
      <c r="I202" s="249">
        <f t="shared" si="39"/>
        <v>0</v>
      </c>
    </row>
    <row r="203" spans="2:9" ht="14.5" thickBot="1" x14ac:dyDescent="0.35">
      <c r="B203" s="252"/>
      <c r="C203" s="322">
        <v>1</v>
      </c>
      <c r="D203" s="323" t="s">
        <v>216</v>
      </c>
      <c r="E203" s="321"/>
      <c r="F203" s="321"/>
      <c r="G203" s="321"/>
      <c r="H203" s="321"/>
      <c r="I203" s="249">
        <f t="shared" si="39"/>
        <v>0</v>
      </c>
    </row>
    <row r="204" spans="2:9" ht="14.5" thickBot="1" x14ac:dyDescent="0.35">
      <c r="B204" s="251">
        <v>6.1</v>
      </c>
      <c r="C204" s="250"/>
      <c r="D204" s="250"/>
      <c r="E204" s="250"/>
      <c r="F204" s="250"/>
      <c r="G204" s="250"/>
      <c r="H204" s="250"/>
      <c r="I204" s="253">
        <f t="shared" si="36"/>
        <v>0</v>
      </c>
    </row>
    <row r="205" spans="2:9" ht="14.5" thickTop="1" x14ac:dyDescent="0.3">
      <c r="B205" s="252"/>
      <c r="C205" s="322">
        <v>1</v>
      </c>
      <c r="D205" s="323" t="s">
        <v>216</v>
      </c>
      <c r="E205" s="321"/>
      <c r="F205" s="321"/>
      <c r="G205" s="321"/>
      <c r="H205" s="321"/>
      <c r="I205" s="249">
        <f t="shared" si="37"/>
        <v>0</v>
      </c>
    </row>
    <row r="206" spans="2:9" x14ac:dyDescent="0.3">
      <c r="B206" s="252"/>
      <c r="C206" s="322">
        <v>1</v>
      </c>
      <c r="D206" s="323" t="s">
        <v>216</v>
      </c>
      <c r="E206" s="321"/>
      <c r="F206" s="321"/>
      <c r="G206" s="321"/>
      <c r="H206" s="321"/>
      <c r="I206" s="249">
        <f t="shared" si="37"/>
        <v>0</v>
      </c>
    </row>
    <row r="207" spans="2:9" ht="14.5" thickBot="1" x14ac:dyDescent="0.35">
      <c r="B207" s="252"/>
      <c r="C207" s="322">
        <v>1</v>
      </c>
      <c r="D207" s="323" t="s">
        <v>216</v>
      </c>
      <c r="E207" s="321"/>
      <c r="F207" s="321"/>
      <c r="G207" s="321"/>
      <c r="H207" s="321"/>
      <c r="I207" s="249">
        <f t="shared" si="37"/>
        <v>0</v>
      </c>
    </row>
    <row r="208" spans="2:9" ht="14.5" thickBot="1" x14ac:dyDescent="0.35">
      <c r="B208" s="251">
        <v>6.2</v>
      </c>
      <c r="C208" s="250"/>
      <c r="D208" s="250"/>
      <c r="E208" s="250"/>
      <c r="F208" s="250"/>
      <c r="G208" s="250"/>
      <c r="H208" s="250"/>
      <c r="I208" s="294">
        <f>AVERAGE(I209:I211)</f>
        <v>0</v>
      </c>
    </row>
    <row r="209" spans="2:13" ht="14.5" thickTop="1" x14ac:dyDescent="0.3">
      <c r="B209" s="252"/>
      <c r="C209" s="322">
        <v>1</v>
      </c>
      <c r="D209" s="323" t="s">
        <v>216</v>
      </c>
      <c r="E209" s="321"/>
      <c r="F209" s="321"/>
      <c r="G209" s="321"/>
      <c r="H209" s="321"/>
      <c r="I209" s="249">
        <f>((SUM($E209:$H209))/$C209)</f>
        <v>0</v>
      </c>
    </row>
    <row r="210" spans="2:13" x14ac:dyDescent="0.3">
      <c r="B210" s="252"/>
      <c r="C210" s="322">
        <v>1</v>
      </c>
      <c r="D210" s="323" t="s">
        <v>216</v>
      </c>
      <c r="E210" s="321"/>
      <c r="F210" s="321"/>
      <c r="G210" s="321"/>
      <c r="H210" s="321"/>
      <c r="I210" s="249">
        <f t="shared" si="39"/>
        <v>0</v>
      </c>
    </row>
    <row r="211" spans="2:13" ht="14.5" thickBot="1" x14ac:dyDescent="0.35">
      <c r="B211" s="252"/>
      <c r="C211" s="322">
        <v>1</v>
      </c>
      <c r="D211" s="323" t="s">
        <v>216</v>
      </c>
      <c r="E211" s="321"/>
      <c r="F211" s="321"/>
      <c r="G211" s="321"/>
      <c r="H211" s="321"/>
      <c r="I211" s="249">
        <f t="shared" si="39"/>
        <v>0</v>
      </c>
    </row>
    <row r="212" spans="2:13" ht="14.5" thickBot="1" x14ac:dyDescent="0.35">
      <c r="B212" s="251">
        <v>6.3</v>
      </c>
      <c r="C212" s="250"/>
      <c r="D212" s="250"/>
      <c r="E212" s="250"/>
      <c r="F212" s="250"/>
      <c r="G212" s="250"/>
      <c r="H212" s="250"/>
      <c r="I212" s="253">
        <f t="shared" si="36"/>
        <v>0</v>
      </c>
    </row>
    <row r="213" spans="2:13" ht="14.5" thickTop="1" x14ac:dyDescent="0.3">
      <c r="B213" s="252"/>
      <c r="C213" s="322">
        <v>1</v>
      </c>
      <c r="D213" s="323" t="s">
        <v>216</v>
      </c>
      <c r="E213" s="321"/>
      <c r="F213" s="321"/>
      <c r="G213" s="321"/>
      <c r="H213" s="321"/>
      <c r="I213" s="249">
        <f t="shared" si="37"/>
        <v>0</v>
      </c>
    </row>
    <row r="214" spans="2:13" x14ac:dyDescent="0.3">
      <c r="B214" s="252"/>
      <c r="C214" s="322">
        <v>1</v>
      </c>
      <c r="D214" s="323" t="s">
        <v>216</v>
      </c>
      <c r="E214" s="321"/>
      <c r="F214" s="321"/>
      <c r="G214" s="321"/>
      <c r="H214" s="321"/>
      <c r="I214" s="249">
        <f t="shared" si="37"/>
        <v>0</v>
      </c>
      <c r="M214" s="150" t="s">
        <v>118</v>
      </c>
    </row>
    <row r="215" spans="2:13" ht="14.5" thickBot="1" x14ac:dyDescent="0.35">
      <c r="B215" s="252"/>
      <c r="C215" s="322">
        <v>1</v>
      </c>
      <c r="D215" s="323" t="s">
        <v>216</v>
      </c>
      <c r="E215" s="321"/>
      <c r="F215" s="321"/>
      <c r="G215" s="321"/>
      <c r="H215" s="321"/>
      <c r="I215" s="249">
        <f t="shared" si="37"/>
        <v>0</v>
      </c>
    </row>
    <row r="216" spans="2:13" ht="14.5" thickBot="1" x14ac:dyDescent="0.35">
      <c r="B216" s="251">
        <v>6.4</v>
      </c>
      <c r="C216" s="250"/>
      <c r="D216" s="250"/>
      <c r="E216" s="250"/>
      <c r="F216" s="250"/>
      <c r="G216" s="250"/>
      <c r="H216" s="250"/>
      <c r="I216" s="294">
        <f t="shared" si="38"/>
        <v>0</v>
      </c>
    </row>
    <row r="217" spans="2:13" ht="14.5" thickTop="1" x14ac:dyDescent="0.3">
      <c r="B217" s="252"/>
      <c r="C217" s="322">
        <v>1</v>
      </c>
      <c r="D217" s="323" t="s">
        <v>216</v>
      </c>
      <c r="E217" s="321"/>
      <c r="F217" s="321"/>
      <c r="G217" s="321"/>
      <c r="H217" s="321"/>
      <c r="I217" s="249">
        <f t="shared" si="39"/>
        <v>0</v>
      </c>
    </row>
    <row r="218" spans="2:13" x14ac:dyDescent="0.3">
      <c r="B218" s="252"/>
      <c r="C218" s="322">
        <v>1</v>
      </c>
      <c r="D218" s="323" t="s">
        <v>216</v>
      </c>
      <c r="E218" s="321"/>
      <c r="F218" s="321"/>
      <c r="G218" s="321"/>
      <c r="H218" s="321"/>
      <c r="I218" s="249">
        <f t="shared" si="39"/>
        <v>0</v>
      </c>
    </row>
    <row r="219" spans="2:13" ht="14.5" thickBot="1" x14ac:dyDescent="0.35">
      <c r="B219" s="252"/>
      <c r="C219" s="322">
        <v>1</v>
      </c>
      <c r="D219" s="323" t="s">
        <v>216</v>
      </c>
      <c r="E219" s="321"/>
      <c r="F219" s="321"/>
      <c r="G219" s="321"/>
      <c r="H219" s="321"/>
      <c r="I219" s="249">
        <f t="shared" si="39"/>
        <v>0</v>
      </c>
    </row>
    <row r="220" spans="2:13" ht="14.5" thickBot="1" x14ac:dyDescent="0.35">
      <c r="B220" s="251">
        <v>6.5</v>
      </c>
      <c r="C220" s="250"/>
      <c r="D220" s="250"/>
      <c r="E220" s="250"/>
      <c r="F220" s="250"/>
      <c r="G220" s="250"/>
      <c r="H220" s="250"/>
      <c r="I220" s="253">
        <f t="shared" si="36"/>
        <v>0</v>
      </c>
    </row>
    <row r="221" spans="2:13" ht="14.5" thickTop="1" x14ac:dyDescent="0.3">
      <c r="B221" s="252"/>
      <c r="C221" s="322">
        <v>1</v>
      </c>
      <c r="D221" s="323" t="s">
        <v>216</v>
      </c>
      <c r="E221" s="321"/>
      <c r="F221" s="321"/>
      <c r="G221" s="321"/>
      <c r="H221" s="321"/>
      <c r="I221" s="249">
        <f t="shared" si="37"/>
        <v>0</v>
      </c>
    </row>
    <row r="222" spans="2:13" x14ac:dyDescent="0.3">
      <c r="B222" s="252"/>
      <c r="C222" s="322">
        <v>1</v>
      </c>
      <c r="D222" s="323" t="s">
        <v>216</v>
      </c>
      <c r="E222" s="321"/>
      <c r="F222" s="321"/>
      <c r="G222" s="321"/>
      <c r="H222" s="321"/>
      <c r="I222" s="249">
        <f t="shared" si="37"/>
        <v>0</v>
      </c>
    </row>
    <row r="223" spans="2:13" ht="14.5" thickBot="1" x14ac:dyDescent="0.35">
      <c r="B223" s="252"/>
      <c r="C223" s="322">
        <v>1</v>
      </c>
      <c r="D223" s="323" t="s">
        <v>216</v>
      </c>
      <c r="E223" s="321"/>
      <c r="F223" s="321"/>
      <c r="G223" s="321"/>
      <c r="H223" s="321"/>
      <c r="I223" s="249">
        <f t="shared" si="37"/>
        <v>0</v>
      </c>
    </row>
    <row r="224" spans="2:13" ht="14.5" thickBot="1" x14ac:dyDescent="0.35">
      <c r="B224" s="251">
        <v>6.6</v>
      </c>
      <c r="C224" s="250"/>
      <c r="D224" s="250"/>
      <c r="E224" s="250"/>
      <c r="F224" s="250"/>
      <c r="G224" s="250"/>
      <c r="H224" s="250"/>
      <c r="I224" s="294">
        <f t="shared" si="38"/>
        <v>0</v>
      </c>
    </row>
    <row r="225" spans="2:9" ht="14.5" thickTop="1" x14ac:dyDescent="0.3">
      <c r="B225" s="252"/>
      <c r="C225" s="322">
        <v>1</v>
      </c>
      <c r="D225" s="323" t="s">
        <v>216</v>
      </c>
      <c r="E225" s="321"/>
      <c r="F225" s="321"/>
      <c r="G225" s="321"/>
      <c r="H225" s="321"/>
      <c r="I225" s="249">
        <f t="shared" si="39"/>
        <v>0</v>
      </c>
    </row>
    <row r="226" spans="2:9" x14ac:dyDescent="0.3">
      <c r="B226" s="252"/>
      <c r="C226" s="322">
        <v>1</v>
      </c>
      <c r="D226" s="323" t="s">
        <v>216</v>
      </c>
      <c r="E226" s="321"/>
      <c r="F226" s="321"/>
      <c r="G226" s="321"/>
      <c r="H226" s="321"/>
      <c r="I226" s="249">
        <f t="shared" si="39"/>
        <v>0</v>
      </c>
    </row>
    <row r="227" spans="2:9" ht="14.5" thickBot="1" x14ac:dyDescent="0.35">
      <c r="B227" s="252"/>
      <c r="C227" s="322">
        <v>1</v>
      </c>
      <c r="D227" s="323" t="s">
        <v>216</v>
      </c>
      <c r="E227" s="321"/>
      <c r="F227" s="321"/>
      <c r="G227" s="321"/>
      <c r="H227" s="321"/>
      <c r="I227" s="249">
        <f t="shared" si="39"/>
        <v>0</v>
      </c>
    </row>
    <row r="228" spans="2:9" ht="14.5" thickBot="1" x14ac:dyDescent="0.35">
      <c r="B228" s="251">
        <v>6.7</v>
      </c>
      <c r="C228" s="250"/>
      <c r="D228" s="250"/>
      <c r="E228" s="250"/>
      <c r="F228" s="250"/>
      <c r="G228" s="250"/>
      <c r="H228" s="250"/>
      <c r="I228" s="253">
        <f t="shared" si="36"/>
        <v>0</v>
      </c>
    </row>
    <row r="229" spans="2:9" ht="14.5" thickTop="1" x14ac:dyDescent="0.3">
      <c r="B229" s="252"/>
      <c r="C229" s="322">
        <v>1</v>
      </c>
      <c r="D229" s="323" t="s">
        <v>216</v>
      </c>
      <c r="E229" s="321"/>
      <c r="F229" s="321"/>
      <c r="G229" s="321"/>
      <c r="H229" s="321"/>
      <c r="I229" s="249">
        <f t="shared" si="37"/>
        <v>0</v>
      </c>
    </row>
    <row r="230" spans="2:9" x14ac:dyDescent="0.3">
      <c r="B230" s="252"/>
      <c r="C230" s="322">
        <v>1</v>
      </c>
      <c r="D230" s="323" t="s">
        <v>216</v>
      </c>
      <c r="E230" s="321"/>
      <c r="F230" s="321"/>
      <c r="G230" s="321"/>
      <c r="H230" s="321"/>
      <c r="I230" s="249">
        <f t="shared" si="37"/>
        <v>0</v>
      </c>
    </row>
    <row r="231" spans="2:9" ht="14.5" thickBot="1" x14ac:dyDescent="0.35">
      <c r="B231" s="252"/>
      <c r="C231" s="322">
        <v>1</v>
      </c>
      <c r="D231" s="323" t="s">
        <v>216</v>
      </c>
      <c r="E231" s="321"/>
      <c r="F231" s="321"/>
      <c r="G231" s="321"/>
      <c r="H231" s="321"/>
      <c r="I231" s="249">
        <f t="shared" si="37"/>
        <v>0</v>
      </c>
    </row>
    <row r="232" spans="2:9" ht="14.5" thickBot="1" x14ac:dyDescent="0.35">
      <c r="B232" s="251">
        <v>6.8</v>
      </c>
      <c r="C232" s="250"/>
      <c r="D232" s="250"/>
      <c r="E232" s="250"/>
      <c r="F232" s="250"/>
      <c r="G232" s="250"/>
      <c r="H232" s="250"/>
      <c r="I232" s="294">
        <f t="shared" si="38"/>
        <v>0</v>
      </c>
    </row>
    <row r="233" spans="2:9" ht="14.5" thickTop="1" x14ac:dyDescent="0.3">
      <c r="B233" s="252"/>
      <c r="C233" s="322">
        <v>1</v>
      </c>
      <c r="D233" s="323" t="s">
        <v>216</v>
      </c>
      <c r="E233" s="321"/>
      <c r="F233" s="321"/>
      <c r="G233" s="321"/>
      <c r="H233" s="321"/>
      <c r="I233" s="249">
        <f t="shared" si="39"/>
        <v>0</v>
      </c>
    </row>
    <row r="234" spans="2:9" x14ac:dyDescent="0.3">
      <c r="B234" s="252"/>
      <c r="C234" s="322">
        <v>1</v>
      </c>
      <c r="D234" s="323" t="s">
        <v>216</v>
      </c>
      <c r="E234" s="321"/>
      <c r="F234" s="321"/>
      <c r="G234" s="321"/>
      <c r="H234" s="321"/>
      <c r="I234" s="249">
        <f t="shared" si="39"/>
        <v>0</v>
      </c>
    </row>
    <row r="235" spans="2:9" ht="14.5" thickBot="1" x14ac:dyDescent="0.35">
      <c r="B235" s="252"/>
      <c r="C235" s="322">
        <v>1</v>
      </c>
      <c r="D235" s="323" t="s">
        <v>216</v>
      </c>
      <c r="E235" s="321"/>
      <c r="F235" s="321"/>
      <c r="G235" s="321"/>
      <c r="H235" s="321"/>
      <c r="I235" s="249">
        <f t="shared" si="39"/>
        <v>0</v>
      </c>
    </row>
    <row r="236" spans="2:9" ht="14.5" thickBot="1" x14ac:dyDescent="0.35">
      <c r="B236" s="251">
        <v>6.9</v>
      </c>
      <c r="C236" s="250"/>
      <c r="D236" s="250"/>
      <c r="E236" s="250"/>
      <c r="F236" s="250"/>
      <c r="G236" s="250"/>
      <c r="H236" s="250"/>
      <c r="I236" s="253">
        <f t="shared" si="36"/>
        <v>0</v>
      </c>
    </row>
    <row r="237" spans="2:9" ht="14.5" thickTop="1" x14ac:dyDescent="0.3">
      <c r="B237" s="252"/>
      <c r="C237" s="322">
        <v>1</v>
      </c>
      <c r="D237" s="323" t="s">
        <v>216</v>
      </c>
      <c r="E237" s="321"/>
      <c r="F237" s="321"/>
      <c r="G237" s="321"/>
      <c r="H237" s="321"/>
      <c r="I237" s="249">
        <f t="shared" si="37"/>
        <v>0</v>
      </c>
    </row>
    <row r="238" spans="2:9" x14ac:dyDescent="0.3">
      <c r="B238" s="252"/>
      <c r="C238" s="322">
        <v>1</v>
      </c>
      <c r="D238" s="323" t="s">
        <v>216</v>
      </c>
      <c r="E238" s="321"/>
      <c r="F238" s="321"/>
      <c r="G238" s="321"/>
      <c r="H238" s="321"/>
      <c r="I238" s="249">
        <f t="shared" si="37"/>
        <v>0</v>
      </c>
    </row>
    <row r="239" spans="2:9" ht="14.5" thickBot="1" x14ac:dyDescent="0.35">
      <c r="B239" s="252"/>
      <c r="C239" s="322">
        <v>1</v>
      </c>
      <c r="D239" s="323" t="s">
        <v>216</v>
      </c>
      <c r="E239" s="321"/>
      <c r="F239" s="321"/>
      <c r="G239" s="321"/>
      <c r="H239" s="321"/>
      <c r="I239" s="249">
        <f t="shared" si="37"/>
        <v>0</v>
      </c>
    </row>
    <row r="240" spans="2:9" ht="14.5" thickBot="1" x14ac:dyDescent="0.35">
      <c r="B240" s="260" t="s">
        <v>222</v>
      </c>
      <c r="C240" s="250"/>
      <c r="D240" s="250"/>
      <c r="E240" s="250"/>
      <c r="F240" s="250"/>
      <c r="G240" s="250"/>
      <c r="H240" s="250"/>
      <c r="I240" s="294">
        <f t="shared" si="38"/>
        <v>0</v>
      </c>
    </row>
    <row r="241" spans="2:9" ht="14.5" thickTop="1" x14ac:dyDescent="0.3">
      <c r="B241" s="252"/>
      <c r="C241" s="322">
        <v>1</v>
      </c>
      <c r="D241" s="323" t="s">
        <v>216</v>
      </c>
      <c r="E241" s="321"/>
      <c r="F241" s="321"/>
      <c r="G241" s="321"/>
      <c r="H241" s="321"/>
      <c r="I241" s="249">
        <f t="shared" si="39"/>
        <v>0</v>
      </c>
    </row>
    <row r="242" spans="2:9" x14ac:dyDescent="0.3">
      <c r="B242" s="252"/>
      <c r="C242" s="322">
        <v>1</v>
      </c>
      <c r="D242" s="323" t="s">
        <v>216</v>
      </c>
      <c r="E242" s="321"/>
      <c r="F242" s="321"/>
      <c r="G242" s="321"/>
      <c r="H242" s="321"/>
      <c r="I242" s="249">
        <f t="shared" si="39"/>
        <v>0</v>
      </c>
    </row>
    <row r="243" spans="2:9" ht="14.5" thickBot="1" x14ac:dyDescent="0.35">
      <c r="B243" s="252"/>
      <c r="C243" s="322">
        <v>1</v>
      </c>
      <c r="D243" s="323" t="s">
        <v>216</v>
      </c>
      <c r="E243" s="321"/>
      <c r="F243" s="321"/>
      <c r="G243" s="321"/>
      <c r="H243" s="321"/>
      <c r="I243" s="249">
        <f t="shared" si="39"/>
        <v>0</v>
      </c>
    </row>
    <row r="244" spans="2:9" ht="14.5" thickBot="1" x14ac:dyDescent="0.35">
      <c r="B244" s="251">
        <v>7.1</v>
      </c>
      <c r="C244" s="250"/>
      <c r="D244" s="250"/>
      <c r="E244" s="250"/>
      <c r="F244" s="250"/>
      <c r="G244" s="250"/>
      <c r="H244" s="250"/>
      <c r="I244" s="253">
        <f t="shared" si="36"/>
        <v>0</v>
      </c>
    </row>
    <row r="245" spans="2:9" ht="14.5" thickTop="1" x14ac:dyDescent="0.3">
      <c r="B245" s="252"/>
      <c r="C245" s="322">
        <v>1</v>
      </c>
      <c r="D245" s="323" t="s">
        <v>216</v>
      </c>
      <c r="E245" s="321"/>
      <c r="F245" s="321"/>
      <c r="G245" s="321"/>
      <c r="H245" s="321"/>
      <c r="I245" s="249">
        <f t="shared" si="37"/>
        <v>0</v>
      </c>
    </row>
    <row r="246" spans="2:9" x14ac:dyDescent="0.3">
      <c r="B246" s="252"/>
      <c r="C246" s="322">
        <v>1</v>
      </c>
      <c r="D246" s="323" t="s">
        <v>216</v>
      </c>
      <c r="E246" s="321"/>
      <c r="F246" s="321"/>
      <c r="G246" s="321"/>
      <c r="H246" s="321"/>
      <c r="I246" s="249">
        <f t="shared" si="37"/>
        <v>0</v>
      </c>
    </row>
    <row r="247" spans="2:9" ht="14.5" thickBot="1" x14ac:dyDescent="0.35">
      <c r="B247" s="252"/>
      <c r="C247" s="322">
        <v>1</v>
      </c>
      <c r="D247" s="323" t="s">
        <v>216</v>
      </c>
      <c r="E247" s="321"/>
      <c r="F247" s="321"/>
      <c r="G247" s="321"/>
      <c r="H247" s="321"/>
      <c r="I247" s="249">
        <f t="shared" si="37"/>
        <v>0</v>
      </c>
    </row>
    <row r="248" spans="2:9" ht="14.5" thickBot="1" x14ac:dyDescent="0.35">
      <c r="B248" s="251">
        <v>7.2</v>
      </c>
      <c r="C248" s="250"/>
      <c r="D248" s="250"/>
      <c r="E248" s="250"/>
      <c r="F248" s="250"/>
      <c r="G248" s="250"/>
      <c r="H248" s="250"/>
      <c r="I248" s="294">
        <f t="shared" si="38"/>
        <v>0</v>
      </c>
    </row>
    <row r="249" spans="2:9" ht="14.5" thickTop="1" x14ac:dyDescent="0.3">
      <c r="B249" s="252"/>
      <c r="C249" s="322">
        <v>1</v>
      </c>
      <c r="D249" s="323" t="s">
        <v>216</v>
      </c>
      <c r="E249" s="321"/>
      <c r="F249" s="321"/>
      <c r="G249" s="321"/>
      <c r="H249" s="321"/>
      <c r="I249" s="249">
        <f t="shared" si="39"/>
        <v>0</v>
      </c>
    </row>
    <row r="250" spans="2:9" x14ac:dyDescent="0.3">
      <c r="B250" s="252"/>
      <c r="C250" s="322">
        <v>1</v>
      </c>
      <c r="D250" s="323" t="s">
        <v>216</v>
      </c>
      <c r="E250" s="321"/>
      <c r="F250" s="321"/>
      <c r="G250" s="321"/>
      <c r="H250" s="321"/>
      <c r="I250" s="249">
        <f t="shared" si="39"/>
        <v>0</v>
      </c>
    </row>
    <row r="251" spans="2:9" ht="14.5" thickBot="1" x14ac:dyDescent="0.35">
      <c r="B251" s="252"/>
      <c r="C251" s="322">
        <v>1</v>
      </c>
      <c r="D251" s="323" t="s">
        <v>216</v>
      </c>
      <c r="E251" s="321"/>
      <c r="F251" s="321"/>
      <c r="G251" s="321"/>
      <c r="H251" s="321"/>
      <c r="I251" s="249">
        <f t="shared" si="39"/>
        <v>0</v>
      </c>
    </row>
    <row r="252" spans="2:9" ht="14.5" thickBot="1" x14ac:dyDescent="0.35">
      <c r="B252" s="251">
        <v>7.3</v>
      </c>
      <c r="C252" s="250"/>
      <c r="D252" s="250"/>
      <c r="E252" s="250"/>
      <c r="F252" s="250"/>
      <c r="G252" s="250"/>
      <c r="H252" s="250"/>
      <c r="I252" s="253">
        <f t="shared" si="36"/>
        <v>0</v>
      </c>
    </row>
    <row r="253" spans="2:9" ht="14.5" thickTop="1" x14ac:dyDescent="0.3">
      <c r="B253" s="252"/>
      <c r="C253" s="322">
        <v>1</v>
      </c>
      <c r="D253" s="323" t="s">
        <v>216</v>
      </c>
      <c r="E253" s="321"/>
      <c r="F253" s="321"/>
      <c r="G253" s="321"/>
      <c r="H253" s="321"/>
      <c r="I253" s="249">
        <f t="shared" si="37"/>
        <v>0</v>
      </c>
    </row>
    <row r="254" spans="2:9" x14ac:dyDescent="0.3">
      <c r="B254" s="252"/>
      <c r="C254" s="322">
        <v>1</v>
      </c>
      <c r="D254" s="323" t="s">
        <v>216</v>
      </c>
      <c r="E254" s="321"/>
      <c r="F254" s="321"/>
      <c r="G254" s="321"/>
      <c r="H254" s="321"/>
      <c r="I254" s="249">
        <f t="shared" si="37"/>
        <v>0</v>
      </c>
    </row>
    <row r="255" spans="2:9" ht="14.5" thickBot="1" x14ac:dyDescent="0.35">
      <c r="B255" s="252"/>
      <c r="C255" s="322">
        <v>1</v>
      </c>
      <c r="D255" s="323" t="s">
        <v>216</v>
      </c>
      <c r="E255" s="321"/>
      <c r="F255" s="321"/>
      <c r="G255" s="321"/>
      <c r="H255" s="321"/>
      <c r="I255" s="249">
        <f t="shared" si="37"/>
        <v>0</v>
      </c>
    </row>
    <row r="256" spans="2:9" ht="14.5" thickBot="1" x14ac:dyDescent="0.35">
      <c r="B256" s="251">
        <v>7.4</v>
      </c>
      <c r="C256" s="250"/>
      <c r="D256" s="250"/>
      <c r="E256" s="250"/>
      <c r="F256" s="250"/>
      <c r="G256" s="250"/>
      <c r="H256" s="250"/>
      <c r="I256" s="294">
        <f t="shared" si="38"/>
        <v>0</v>
      </c>
    </row>
    <row r="257" spans="2:9" ht="14.5" thickTop="1" x14ac:dyDescent="0.3">
      <c r="B257" s="252"/>
      <c r="C257" s="322">
        <v>1</v>
      </c>
      <c r="D257" s="323" t="s">
        <v>216</v>
      </c>
      <c r="E257" s="321"/>
      <c r="F257" s="321"/>
      <c r="G257" s="321"/>
      <c r="H257" s="321"/>
      <c r="I257" s="249">
        <f t="shared" si="39"/>
        <v>0</v>
      </c>
    </row>
    <row r="258" spans="2:9" x14ac:dyDescent="0.3">
      <c r="B258" s="252"/>
      <c r="C258" s="322">
        <v>1</v>
      </c>
      <c r="D258" s="323" t="s">
        <v>216</v>
      </c>
      <c r="E258" s="321"/>
      <c r="F258" s="321"/>
      <c r="G258" s="321"/>
      <c r="H258" s="321"/>
      <c r="I258" s="249">
        <f t="shared" si="39"/>
        <v>0</v>
      </c>
    </row>
    <row r="259" spans="2:9" ht="14.5" thickBot="1" x14ac:dyDescent="0.35">
      <c r="B259" s="252"/>
      <c r="C259" s="322">
        <v>1</v>
      </c>
      <c r="D259" s="323" t="s">
        <v>216</v>
      </c>
      <c r="E259" s="321"/>
      <c r="F259" s="321"/>
      <c r="G259" s="321"/>
      <c r="H259" s="321"/>
      <c r="I259" s="249">
        <f t="shared" si="39"/>
        <v>0</v>
      </c>
    </row>
    <row r="260" spans="2:9" ht="14.5" thickBot="1" x14ac:dyDescent="0.35">
      <c r="B260" s="251">
        <v>7.5</v>
      </c>
      <c r="C260" s="250"/>
      <c r="D260" s="250"/>
      <c r="E260" s="250"/>
      <c r="F260" s="250"/>
      <c r="G260" s="250"/>
      <c r="H260" s="250"/>
      <c r="I260" s="253">
        <f t="shared" ref="I260:I316" si="40">AVERAGE(I261:I263)</f>
        <v>0</v>
      </c>
    </row>
    <row r="261" spans="2:9" ht="14.5" thickTop="1" x14ac:dyDescent="0.3">
      <c r="B261" s="252"/>
      <c r="C261" s="322">
        <v>1</v>
      </c>
      <c r="D261" s="323" t="s">
        <v>216</v>
      </c>
      <c r="E261" s="321"/>
      <c r="F261" s="321"/>
      <c r="G261" s="321"/>
      <c r="H261" s="321"/>
      <c r="I261" s="249">
        <f t="shared" ref="I261:I319" si="41">((SUM($E261:$H261))/$C261)</f>
        <v>0</v>
      </c>
    </row>
    <row r="262" spans="2:9" x14ac:dyDescent="0.3">
      <c r="B262" s="252"/>
      <c r="C262" s="322">
        <v>1</v>
      </c>
      <c r="D262" s="323" t="s">
        <v>216</v>
      </c>
      <c r="E262" s="321"/>
      <c r="F262" s="321"/>
      <c r="G262" s="321"/>
      <c r="H262" s="321"/>
      <c r="I262" s="249">
        <f t="shared" si="41"/>
        <v>0</v>
      </c>
    </row>
    <row r="263" spans="2:9" ht="14.5" thickBot="1" x14ac:dyDescent="0.35">
      <c r="B263" s="252"/>
      <c r="C263" s="322">
        <v>1</v>
      </c>
      <c r="D263" s="323" t="s">
        <v>216</v>
      </c>
      <c r="E263" s="321"/>
      <c r="F263" s="321"/>
      <c r="G263" s="321"/>
      <c r="H263" s="321"/>
      <c r="I263" s="249">
        <f t="shared" si="41"/>
        <v>0</v>
      </c>
    </row>
    <row r="264" spans="2:9" ht="14.5" thickBot="1" x14ac:dyDescent="0.35">
      <c r="B264" s="251">
        <v>7.6</v>
      </c>
      <c r="C264" s="250"/>
      <c r="D264" s="250"/>
      <c r="E264" s="250"/>
      <c r="F264" s="250"/>
      <c r="G264" s="250"/>
      <c r="H264" s="250"/>
      <c r="I264" s="294">
        <f t="shared" ref="I264:I320" si="42">AVERAGE(I265:I267)</f>
        <v>0</v>
      </c>
    </row>
    <row r="265" spans="2:9" ht="14.5" thickTop="1" x14ac:dyDescent="0.3">
      <c r="B265" s="252"/>
      <c r="C265" s="322">
        <v>1</v>
      </c>
      <c r="D265" s="323" t="s">
        <v>216</v>
      </c>
      <c r="E265" s="321"/>
      <c r="F265" s="321"/>
      <c r="G265" s="321"/>
      <c r="H265" s="321"/>
      <c r="I265" s="249">
        <f t="shared" ref="I265:I323" si="43">((SUM($E265:$H265))/$C265)</f>
        <v>0</v>
      </c>
    </row>
    <row r="266" spans="2:9" x14ac:dyDescent="0.3">
      <c r="B266" s="252"/>
      <c r="C266" s="322">
        <v>1</v>
      </c>
      <c r="D266" s="323" t="s">
        <v>216</v>
      </c>
      <c r="E266" s="321"/>
      <c r="F266" s="321"/>
      <c r="G266" s="321"/>
      <c r="H266" s="321"/>
      <c r="I266" s="249">
        <f t="shared" si="43"/>
        <v>0</v>
      </c>
    </row>
    <row r="267" spans="2:9" ht="14.5" thickBot="1" x14ac:dyDescent="0.35">
      <c r="B267" s="252"/>
      <c r="C267" s="322">
        <v>1</v>
      </c>
      <c r="D267" s="323" t="s">
        <v>216</v>
      </c>
      <c r="E267" s="321"/>
      <c r="F267" s="321"/>
      <c r="G267" s="321"/>
      <c r="H267" s="321"/>
      <c r="I267" s="249">
        <f t="shared" si="43"/>
        <v>0</v>
      </c>
    </row>
    <row r="268" spans="2:9" ht="14.5" thickBot="1" x14ac:dyDescent="0.35">
      <c r="B268" s="251">
        <v>7.7</v>
      </c>
      <c r="C268" s="250"/>
      <c r="D268" s="250"/>
      <c r="E268" s="250"/>
      <c r="F268" s="250"/>
      <c r="G268" s="250"/>
      <c r="H268" s="250"/>
      <c r="I268" s="253">
        <f t="shared" si="40"/>
        <v>0</v>
      </c>
    </row>
    <row r="269" spans="2:9" ht="14.5" thickTop="1" x14ac:dyDescent="0.3">
      <c r="B269" s="252"/>
      <c r="C269" s="322">
        <v>1</v>
      </c>
      <c r="D269" s="323" t="s">
        <v>216</v>
      </c>
      <c r="E269" s="321"/>
      <c r="F269" s="321"/>
      <c r="G269" s="321"/>
      <c r="H269" s="321"/>
      <c r="I269" s="249">
        <f t="shared" si="41"/>
        <v>0</v>
      </c>
    </row>
    <row r="270" spans="2:9" x14ac:dyDescent="0.3">
      <c r="B270" s="252"/>
      <c r="C270" s="322">
        <v>1</v>
      </c>
      <c r="D270" s="323" t="s">
        <v>216</v>
      </c>
      <c r="E270" s="321"/>
      <c r="F270" s="321"/>
      <c r="G270" s="321"/>
      <c r="H270" s="321"/>
      <c r="I270" s="249">
        <f t="shared" si="41"/>
        <v>0</v>
      </c>
    </row>
    <row r="271" spans="2:9" ht="14.5" thickBot="1" x14ac:dyDescent="0.35">
      <c r="B271" s="252"/>
      <c r="C271" s="322">
        <v>1</v>
      </c>
      <c r="D271" s="323" t="s">
        <v>216</v>
      </c>
      <c r="E271" s="321"/>
      <c r="F271" s="321"/>
      <c r="G271" s="321"/>
      <c r="H271" s="321"/>
      <c r="I271" s="249">
        <f t="shared" si="41"/>
        <v>0</v>
      </c>
    </row>
    <row r="272" spans="2:9" ht="14.5" thickBot="1" x14ac:dyDescent="0.35">
      <c r="B272" s="251">
        <v>7.8</v>
      </c>
      <c r="C272" s="250"/>
      <c r="D272" s="250"/>
      <c r="E272" s="250"/>
      <c r="F272" s="250"/>
      <c r="G272" s="250"/>
      <c r="H272" s="250"/>
      <c r="I272" s="294">
        <f t="shared" si="42"/>
        <v>0</v>
      </c>
    </row>
    <row r="273" spans="2:9" ht="14.5" thickTop="1" x14ac:dyDescent="0.3">
      <c r="B273" s="252"/>
      <c r="C273" s="322">
        <v>1</v>
      </c>
      <c r="D273" s="323" t="s">
        <v>216</v>
      </c>
      <c r="E273" s="321"/>
      <c r="F273" s="321"/>
      <c r="G273" s="321"/>
      <c r="H273" s="321"/>
      <c r="I273" s="249">
        <f t="shared" si="43"/>
        <v>0</v>
      </c>
    </row>
    <row r="274" spans="2:9" x14ac:dyDescent="0.3">
      <c r="B274" s="252"/>
      <c r="C274" s="322">
        <v>1</v>
      </c>
      <c r="D274" s="323" t="s">
        <v>216</v>
      </c>
      <c r="E274" s="321"/>
      <c r="F274" s="321"/>
      <c r="G274" s="321"/>
      <c r="H274" s="321"/>
      <c r="I274" s="249">
        <f t="shared" si="43"/>
        <v>0</v>
      </c>
    </row>
    <row r="275" spans="2:9" ht="14.5" thickBot="1" x14ac:dyDescent="0.35">
      <c r="B275" s="252"/>
      <c r="C275" s="322">
        <v>1</v>
      </c>
      <c r="D275" s="323" t="s">
        <v>216</v>
      </c>
      <c r="E275" s="321"/>
      <c r="F275" s="321"/>
      <c r="G275" s="321"/>
      <c r="H275" s="321"/>
      <c r="I275" s="249">
        <f t="shared" si="43"/>
        <v>0</v>
      </c>
    </row>
    <row r="276" spans="2:9" ht="14.5" thickBot="1" x14ac:dyDescent="0.35">
      <c r="B276" s="251">
        <v>7.9</v>
      </c>
      <c r="C276" s="250"/>
      <c r="D276" s="250"/>
      <c r="E276" s="250"/>
      <c r="F276" s="250"/>
      <c r="G276" s="250"/>
      <c r="H276" s="250"/>
      <c r="I276" s="253">
        <f t="shared" si="40"/>
        <v>0</v>
      </c>
    </row>
    <row r="277" spans="2:9" ht="14.5" thickTop="1" x14ac:dyDescent="0.3">
      <c r="B277" s="252"/>
      <c r="C277" s="322">
        <v>1</v>
      </c>
      <c r="D277" s="323" t="s">
        <v>216</v>
      </c>
      <c r="E277" s="321"/>
      <c r="F277" s="321"/>
      <c r="G277" s="321"/>
      <c r="H277" s="321"/>
      <c r="I277" s="249">
        <f t="shared" si="41"/>
        <v>0</v>
      </c>
    </row>
    <row r="278" spans="2:9" x14ac:dyDescent="0.3">
      <c r="B278" s="252"/>
      <c r="C278" s="322">
        <v>1</v>
      </c>
      <c r="D278" s="323" t="s">
        <v>216</v>
      </c>
      <c r="E278" s="321"/>
      <c r="F278" s="321"/>
      <c r="G278" s="321"/>
      <c r="H278" s="321"/>
      <c r="I278" s="249">
        <f t="shared" si="41"/>
        <v>0</v>
      </c>
    </row>
    <row r="279" spans="2:9" ht="14.5" thickBot="1" x14ac:dyDescent="0.35">
      <c r="B279" s="252"/>
      <c r="C279" s="322">
        <v>1</v>
      </c>
      <c r="D279" s="323" t="s">
        <v>216</v>
      </c>
      <c r="E279" s="321"/>
      <c r="F279" s="321"/>
      <c r="G279" s="321"/>
      <c r="H279" s="321"/>
      <c r="I279" s="249">
        <f t="shared" si="41"/>
        <v>0</v>
      </c>
    </row>
    <row r="280" spans="2:9" ht="14.5" thickBot="1" x14ac:dyDescent="0.35">
      <c r="B280" s="260" t="s">
        <v>223</v>
      </c>
      <c r="C280" s="250"/>
      <c r="D280" s="250"/>
      <c r="E280" s="250"/>
      <c r="F280" s="250"/>
      <c r="G280" s="250"/>
      <c r="H280" s="250"/>
      <c r="I280" s="294">
        <f t="shared" si="42"/>
        <v>0</v>
      </c>
    </row>
    <row r="281" spans="2:9" ht="14.5" thickTop="1" x14ac:dyDescent="0.3">
      <c r="B281" s="252"/>
      <c r="C281" s="322">
        <v>1</v>
      </c>
      <c r="D281" s="323" t="s">
        <v>216</v>
      </c>
      <c r="E281" s="321"/>
      <c r="F281" s="321"/>
      <c r="G281" s="321"/>
      <c r="H281" s="321"/>
      <c r="I281" s="249">
        <f t="shared" si="43"/>
        <v>0</v>
      </c>
    </row>
    <row r="282" spans="2:9" x14ac:dyDescent="0.3">
      <c r="B282" s="252"/>
      <c r="C282" s="322">
        <v>1</v>
      </c>
      <c r="D282" s="323" t="s">
        <v>216</v>
      </c>
      <c r="E282" s="321"/>
      <c r="F282" s="321"/>
      <c r="G282" s="321"/>
      <c r="H282" s="321"/>
      <c r="I282" s="249">
        <f t="shared" si="43"/>
        <v>0</v>
      </c>
    </row>
    <row r="283" spans="2:9" ht="14.5" thickBot="1" x14ac:dyDescent="0.35">
      <c r="B283" s="252"/>
      <c r="C283" s="322">
        <v>1</v>
      </c>
      <c r="D283" s="323" t="s">
        <v>216</v>
      </c>
      <c r="E283" s="321"/>
      <c r="F283" s="321"/>
      <c r="G283" s="321"/>
      <c r="H283" s="321"/>
      <c r="I283" s="249">
        <f t="shared" si="43"/>
        <v>0</v>
      </c>
    </row>
    <row r="284" spans="2:9" ht="14.5" thickBot="1" x14ac:dyDescent="0.35">
      <c r="B284" s="251">
        <v>8.1</v>
      </c>
      <c r="C284" s="250"/>
      <c r="D284" s="250"/>
      <c r="E284" s="250"/>
      <c r="F284" s="250"/>
      <c r="G284" s="250"/>
      <c r="H284" s="250"/>
      <c r="I284" s="253">
        <f t="shared" si="40"/>
        <v>0</v>
      </c>
    </row>
    <row r="285" spans="2:9" ht="14.5" thickTop="1" x14ac:dyDescent="0.3">
      <c r="B285" s="252"/>
      <c r="C285" s="322">
        <v>1</v>
      </c>
      <c r="D285" s="323" t="s">
        <v>216</v>
      </c>
      <c r="E285" s="321"/>
      <c r="F285" s="321"/>
      <c r="G285" s="321"/>
      <c r="H285" s="321"/>
      <c r="I285" s="249">
        <f t="shared" si="41"/>
        <v>0</v>
      </c>
    </row>
    <row r="286" spans="2:9" x14ac:dyDescent="0.3">
      <c r="B286" s="252"/>
      <c r="C286" s="322">
        <v>1</v>
      </c>
      <c r="D286" s="323" t="s">
        <v>216</v>
      </c>
      <c r="E286" s="321"/>
      <c r="F286" s="321"/>
      <c r="G286" s="321"/>
      <c r="H286" s="321"/>
      <c r="I286" s="249">
        <f t="shared" si="41"/>
        <v>0</v>
      </c>
    </row>
    <row r="287" spans="2:9" ht="14.5" thickBot="1" x14ac:dyDescent="0.35">
      <c r="B287" s="252"/>
      <c r="C287" s="322">
        <v>1</v>
      </c>
      <c r="D287" s="323" t="s">
        <v>216</v>
      </c>
      <c r="E287" s="321"/>
      <c r="F287" s="321"/>
      <c r="G287" s="321"/>
      <c r="H287" s="321"/>
      <c r="I287" s="249">
        <f t="shared" si="41"/>
        <v>0</v>
      </c>
    </row>
    <row r="288" spans="2:9" ht="14.5" thickBot="1" x14ac:dyDescent="0.35">
      <c r="B288" s="251">
        <v>8.1999999999999993</v>
      </c>
      <c r="C288" s="250"/>
      <c r="D288" s="250"/>
      <c r="E288" s="250"/>
      <c r="F288" s="250"/>
      <c r="G288" s="250"/>
      <c r="H288" s="250"/>
      <c r="I288" s="294">
        <f t="shared" si="42"/>
        <v>0</v>
      </c>
    </row>
    <row r="289" spans="2:9" ht="14.5" thickTop="1" x14ac:dyDescent="0.3">
      <c r="B289" s="252"/>
      <c r="C289" s="322">
        <v>1</v>
      </c>
      <c r="D289" s="323" t="s">
        <v>216</v>
      </c>
      <c r="E289" s="321"/>
      <c r="F289" s="321"/>
      <c r="G289" s="321"/>
      <c r="H289" s="321"/>
      <c r="I289" s="249">
        <f t="shared" si="43"/>
        <v>0</v>
      </c>
    </row>
    <row r="290" spans="2:9" x14ac:dyDescent="0.3">
      <c r="B290" s="252"/>
      <c r="C290" s="322">
        <v>1</v>
      </c>
      <c r="D290" s="323" t="s">
        <v>216</v>
      </c>
      <c r="E290" s="321"/>
      <c r="F290" s="321"/>
      <c r="G290" s="321"/>
      <c r="H290" s="321"/>
      <c r="I290" s="249">
        <f t="shared" si="43"/>
        <v>0</v>
      </c>
    </row>
    <row r="291" spans="2:9" ht="14.5" thickBot="1" x14ac:dyDescent="0.35">
      <c r="B291" s="252"/>
      <c r="C291" s="322">
        <v>1</v>
      </c>
      <c r="D291" s="323" t="s">
        <v>216</v>
      </c>
      <c r="E291" s="321"/>
      <c r="F291" s="321"/>
      <c r="G291" s="321"/>
      <c r="H291" s="321"/>
      <c r="I291" s="249">
        <f t="shared" si="43"/>
        <v>0</v>
      </c>
    </row>
    <row r="292" spans="2:9" ht="14.5" thickBot="1" x14ac:dyDescent="0.35">
      <c r="B292" s="251">
        <v>8.3000000000000007</v>
      </c>
      <c r="C292" s="250"/>
      <c r="D292" s="250"/>
      <c r="E292" s="250"/>
      <c r="F292" s="250"/>
      <c r="G292" s="250"/>
      <c r="H292" s="250"/>
      <c r="I292" s="253">
        <f t="shared" si="40"/>
        <v>0</v>
      </c>
    </row>
    <row r="293" spans="2:9" ht="14.5" thickTop="1" x14ac:dyDescent="0.3">
      <c r="B293" s="252"/>
      <c r="C293" s="322">
        <v>1</v>
      </c>
      <c r="D293" s="323" t="s">
        <v>216</v>
      </c>
      <c r="E293" s="321"/>
      <c r="F293" s="321"/>
      <c r="G293" s="321"/>
      <c r="H293" s="321"/>
      <c r="I293" s="249">
        <f t="shared" si="41"/>
        <v>0</v>
      </c>
    </row>
    <row r="294" spans="2:9" x14ac:dyDescent="0.3">
      <c r="B294" s="252"/>
      <c r="C294" s="322">
        <v>1</v>
      </c>
      <c r="D294" s="323" t="s">
        <v>216</v>
      </c>
      <c r="E294" s="321"/>
      <c r="F294" s="321"/>
      <c r="G294" s="321"/>
      <c r="H294" s="321"/>
      <c r="I294" s="249">
        <f t="shared" si="41"/>
        <v>0</v>
      </c>
    </row>
    <row r="295" spans="2:9" ht="14.5" thickBot="1" x14ac:dyDescent="0.35">
      <c r="B295" s="252"/>
      <c r="C295" s="322">
        <v>1</v>
      </c>
      <c r="D295" s="323" t="s">
        <v>216</v>
      </c>
      <c r="E295" s="321"/>
      <c r="F295" s="321"/>
      <c r="G295" s="321"/>
      <c r="H295" s="321"/>
      <c r="I295" s="249">
        <f t="shared" si="41"/>
        <v>0</v>
      </c>
    </row>
    <row r="296" spans="2:9" ht="14.5" thickBot="1" x14ac:dyDescent="0.35">
      <c r="B296" s="251">
        <v>8.4</v>
      </c>
      <c r="C296" s="250"/>
      <c r="D296" s="250"/>
      <c r="E296" s="250"/>
      <c r="F296" s="250"/>
      <c r="G296" s="250"/>
      <c r="H296" s="250"/>
      <c r="I296" s="294">
        <f t="shared" si="42"/>
        <v>0</v>
      </c>
    </row>
    <row r="297" spans="2:9" ht="14.5" thickTop="1" x14ac:dyDescent="0.3">
      <c r="B297" s="252"/>
      <c r="C297" s="322">
        <v>1</v>
      </c>
      <c r="D297" s="323" t="s">
        <v>216</v>
      </c>
      <c r="E297" s="321"/>
      <c r="F297" s="321"/>
      <c r="G297" s="321"/>
      <c r="H297" s="321"/>
      <c r="I297" s="249">
        <f t="shared" si="43"/>
        <v>0</v>
      </c>
    </row>
    <row r="298" spans="2:9" x14ac:dyDescent="0.3">
      <c r="B298" s="252"/>
      <c r="C298" s="322">
        <v>1</v>
      </c>
      <c r="D298" s="323" t="s">
        <v>216</v>
      </c>
      <c r="E298" s="321"/>
      <c r="F298" s="321"/>
      <c r="G298" s="321"/>
      <c r="H298" s="321"/>
      <c r="I298" s="249">
        <f t="shared" si="43"/>
        <v>0</v>
      </c>
    </row>
    <row r="299" spans="2:9" ht="14.5" thickBot="1" x14ac:dyDescent="0.35">
      <c r="B299" s="252"/>
      <c r="C299" s="322">
        <v>1</v>
      </c>
      <c r="D299" s="323" t="s">
        <v>216</v>
      </c>
      <c r="E299" s="321"/>
      <c r="F299" s="321"/>
      <c r="G299" s="321"/>
      <c r="H299" s="321"/>
      <c r="I299" s="249">
        <f t="shared" si="43"/>
        <v>0</v>
      </c>
    </row>
    <row r="300" spans="2:9" ht="14.5" thickBot="1" x14ac:dyDescent="0.35">
      <c r="B300" s="251">
        <v>8.5</v>
      </c>
      <c r="C300" s="250"/>
      <c r="D300" s="250"/>
      <c r="E300" s="250"/>
      <c r="F300" s="250"/>
      <c r="G300" s="250"/>
      <c r="H300" s="250"/>
      <c r="I300" s="253">
        <f t="shared" si="40"/>
        <v>0</v>
      </c>
    </row>
    <row r="301" spans="2:9" ht="14.5" thickTop="1" x14ac:dyDescent="0.3">
      <c r="B301" s="252"/>
      <c r="C301" s="322">
        <v>1</v>
      </c>
      <c r="D301" s="323" t="s">
        <v>216</v>
      </c>
      <c r="E301" s="321"/>
      <c r="F301" s="321"/>
      <c r="G301" s="321"/>
      <c r="H301" s="321"/>
      <c r="I301" s="249">
        <f t="shared" si="41"/>
        <v>0</v>
      </c>
    </row>
    <row r="302" spans="2:9" x14ac:dyDescent="0.3">
      <c r="B302" s="252"/>
      <c r="C302" s="322">
        <v>1</v>
      </c>
      <c r="D302" s="323" t="s">
        <v>216</v>
      </c>
      <c r="E302" s="321"/>
      <c r="F302" s="321"/>
      <c r="G302" s="321"/>
      <c r="H302" s="321"/>
      <c r="I302" s="249">
        <f t="shared" si="41"/>
        <v>0</v>
      </c>
    </row>
    <row r="303" spans="2:9" ht="14.5" thickBot="1" x14ac:dyDescent="0.35">
      <c r="B303" s="252"/>
      <c r="C303" s="322">
        <v>1</v>
      </c>
      <c r="D303" s="323" t="s">
        <v>216</v>
      </c>
      <c r="E303" s="321"/>
      <c r="F303" s="321"/>
      <c r="G303" s="321"/>
      <c r="H303" s="321"/>
      <c r="I303" s="249">
        <f t="shared" si="41"/>
        <v>0</v>
      </c>
    </row>
    <row r="304" spans="2:9" ht="14.5" thickBot="1" x14ac:dyDescent="0.35">
      <c r="B304" s="251">
        <v>8.6</v>
      </c>
      <c r="C304" s="250"/>
      <c r="D304" s="250"/>
      <c r="E304" s="250"/>
      <c r="F304" s="250"/>
      <c r="G304" s="250"/>
      <c r="H304" s="250"/>
      <c r="I304" s="294">
        <f t="shared" si="42"/>
        <v>0</v>
      </c>
    </row>
    <row r="305" spans="2:9" ht="14.5" thickTop="1" x14ac:dyDescent="0.3">
      <c r="B305" s="252"/>
      <c r="C305" s="322">
        <v>1</v>
      </c>
      <c r="D305" s="323" t="s">
        <v>216</v>
      </c>
      <c r="E305" s="321"/>
      <c r="F305" s="321"/>
      <c r="G305" s="321"/>
      <c r="H305" s="321"/>
      <c r="I305" s="249">
        <f t="shared" si="43"/>
        <v>0</v>
      </c>
    </row>
    <row r="306" spans="2:9" x14ac:dyDescent="0.3">
      <c r="B306" s="252"/>
      <c r="C306" s="322">
        <v>1</v>
      </c>
      <c r="D306" s="323" t="s">
        <v>216</v>
      </c>
      <c r="E306" s="321"/>
      <c r="F306" s="321"/>
      <c r="G306" s="321"/>
      <c r="H306" s="321"/>
      <c r="I306" s="249">
        <f t="shared" si="43"/>
        <v>0</v>
      </c>
    </row>
    <row r="307" spans="2:9" ht="14.5" thickBot="1" x14ac:dyDescent="0.35">
      <c r="B307" s="252"/>
      <c r="C307" s="322">
        <v>1</v>
      </c>
      <c r="D307" s="323" t="s">
        <v>216</v>
      </c>
      <c r="E307" s="321"/>
      <c r="F307" s="321"/>
      <c r="G307" s="321"/>
      <c r="H307" s="321"/>
      <c r="I307" s="249">
        <f t="shared" si="43"/>
        <v>0</v>
      </c>
    </row>
    <row r="308" spans="2:9" ht="14.5" thickBot="1" x14ac:dyDescent="0.35">
      <c r="B308" s="251">
        <v>8.6999999999999993</v>
      </c>
      <c r="C308" s="250"/>
      <c r="D308" s="250"/>
      <c r="E308" s="250"/>
      <c r="F308" s="250"/>
      <c r="G308" s="250"/>
      <c r="H308" s="250"/>
      <c r="I308" s="253">
        <f t="shared" si="40"/>
        <v>0</v>
      </c>
    </row>
    <row r="309" spans="2:9" ht="14.5" thickTop="1" x14ac:dyDescent="0.3">
      <c r="B309" s="252"/>
      <c r="C309" s="322">
        <v>1</v>
      </c>
      <c r="D309" s="323" t="s">
        <v>216</v>
      </c>
      <c r="E309" s="321"/>
      <c r="F309" s="321"/>
      <c r="G309" s="321"/>
      <c r="H309" s="321"/>
      <c r="I309" s="249">
        <f t="shared" si="41"/>
        <v>0</v>
      </c>
    </row>
    <row r="310" spans="2:9" x14ac:dyDescent="0.3">
      <c r="B310" s="252"/>
      <c r="C310" s="322">
        <v>1</v>
      </c>
      <c r="D310" s="323" t="s">
        <v>216</v>
      </c>
      <c r="E310" s="321"/>
      <c r="F310" s="321"/>
      <c r="G310" s="321"/>
      <c r="H310" s="321"/>
      <c r="I310" s="249">
        <f t="shared" si="41"/>
        <v>0</v>
      </c>
    </row>
    <row r="311" spans="2:9" ht="14.5" thickBot="1" x14ac:dyDescent="0.35">
      <c r="B311" s="252"/>
      <c r="C311" s="322">
        <v>1</v>
      </c>
      <c r="D311" s="323" t="s">
        <v>216</v>
      </c>
      <c r="E311" s="321"/>
      <c r="F311" s="321"/>
      <c r="G311" s="321"/>
      <c r="H311" s="321"/>
      <c r="I311" s="249">
        <f t="shared" si="41"/>
        <v>0</v>
      </c>
    </row>
    <row r="312" spans="2:9" ht="14.5" thickBot="1" x14ac:dyDescent="0.35">
      <c r="B312" s="251">
        <v>8.8000000000000007</v>
      </c>
      <c r="C312" s="250"/>
      <c r="D312" s="250"/>
      <c r="E312" s="250"/>
      <c r="F312" s="250"/>
      <c r="G312" s="250"/>
      <c r="H312" s="250"/>
      <c r="I312" s="294">
        <f t="shared" si="42"/>
        <v>0</v>
      </c>
    </row>
    <row r="313" spans="2:9" ht="14.5" thickTop="1" x14ac:dyDescent="0.3">
      <c r="B313" s="252"/>
      <c r="C313" s="322">
        <v>1</v>
      </c>
      <c r="D313" s="323" t="s">
        <v>216</v>
      </c>
      <c r="E313" s="321"/>
      <c r="F313" s="321"/>
      <c r="G313" s="321"/>
      <c r="H313" s="321"/>
      <c r="I313" s="249">
        <f t="shared" si="43"/>
        <v>0</v>
      </c>
    </row>
    <row r="314" spans="2:9" x14ac:dyDescent="0.3">
      <c r="B314" s="252"/>
      <c r="C314" s="322">
        <v>1</v>
      </c>
      <c r="D314" s="323" t="s">
        <v>216</v>
      </c>
      <c r="E314" s="321"/>
      <c r="F314" s="321"/>
      <c r="G314" s="321"/>
      <c r="H314" s="321"/>
      <c r="I314" s="249">
        <f t="shared" si="43"/>
        <v>0</v>
      </c>
    </row>
    <row r="315" spans="2:9" ht="14.5" thickBot="1" x14ac:dyDescent="0.35">
      <c r="B315" s="252"/>
      <c r="C315" s="322">
        <v>1</v>
      </c>
      <c r="D315" s="323" t="s">
        <v>216</v>
      </c>
      <c r="E315" s="321"/>
      <c r="F315" s="321"/>
      <c r="G315" s="321"/>
      <c r="H315" s="321"/>
      <c r="I315" s="249">
        <f t="shared" si="43"/>
        <v>0</v>
      </c>
    </row>
    <row r="316" spans="2:9" ht="14.5" thickBot="1" x14ac:dyDescent="0.35">
      <c r="B316" s="251">
        <v>8.9</v>
      </c>
      <c r="C316" s="250"/>
      <c r="D316" s="250"/>
      <c r="E316" s="250"/>
      <c r="F316" s="250"/>
      <c r="G316" s="250"/>
      <c r="H316" s="250"/>
      <c r="I316" s="253">
        <f t="shared" si="40"/>
        <v>0</v>
      </c>
    </row>
    <row r="317" spans="2:9" ht="14.5" thickTop="1" x14ac:dyDescent="0.3">
      <c r="B317" s="252"/>
      <c r="C317" s="322">
        <v>1</v>
      </c>
      <c r="D317" s="323" t="s">
        <v>216</v>
      </c>
      <c r="E317" s="321"/>
      <c r="F317" s="321"/>
      <c r="G317" s="321"/>
      <c r="H317" s="321"/>
      <c r="I317" s="249">
        <f t="shared" si="41"/>
        <v>0</v>
      </c>
    </row>
    <row r="318" spans="2:9" x14ac:dyDescent="0.3">
      <c r="B318" s="252"/>
      <c r="C318" s="322">
        <v>1</v>
      </c>
      <c r="D318" s="323" t="s">
        <v>216</v>
      </c>
      <c r="E318" s="321"/>
      <c r="F318" s="321"/>
      <c r="G318" s="321"/>
      <c r="H318" s="321"/>
      <c r="I318" s="249">
        <f t="shared" si="41"/>
        <v>0</v>
      </c>
    </row>
    <row r="319" spans="2:9" ht="14.5" thickBot="1" x14ac:dyDescent="0.35">
      <c r="B319" s="252"/>
      <c r="C319" s="322">
        <v>1</v>
      </c>
      <c r="D319" s="323" t="s">
        <v>216</v>
      </c>
      <c r="E319" s="321"/>
      <c r="F319" s="321"/>
      <c r="G319" s="321"/>
      <c r="H319" s="321"/>
      <c r="I319" s="249">
        <f t="shared" si="41"/>
        <v>0</v>
      </c>
    </row>
    <row r="320" spans="2:9" ht="14.5" thickBot="1" x14ac:dyDescent="0.35">
      <c r="B320" s="260" t="s">
        <v>224</v>
      </c>
      <c r="C320" s="250"/>
      <c r="D320" s="250"/>
      <c r="E320" s="250"/>
      <c r="F320" s="250"/>
      <c r="G320" s="250"/>
      <c r="H320" s="250"/>
      <c r="I320" s="294">
        <f t="shared" si="42"/>
        <v>0</v>
      </c>
    </row>
    <row r="321" spans="2:9" ht="14.5" thickTop="1" x14ac:dyDescent="0.3">
      <c r="B321" s="252"/>
      <c r="C321" s="322">
        <v>1</v>
      </c>
      <c r="D321" s="323" t="s">
        <v>216</v>
      </c>
      <c r="E321" s="321"/>
      <c r="F321" s="321"/>
      <c r="G321" s="321"/>
      <c r="H321" s="321"/>
      <c r="I321" s="249">
        <f t="shared" si="43"/>
        <v>0</v>
      </c>
    </row>
    <row r="322" spans="2:9" x14ac:dyDescent="0.3">
      <c r="B322" s="252"/>
      <c r="C322" s="322">
        <v>1</v>
      </c>
      <c r="D322" s="323" t="s">
        <v>216</v>
      </c>
      <c r="E322" s="321"/>
      <c r="F322" s="321"/>
      <c r="G322" s="321"/>
      <c r="H322" s="321"/>
      <c r="I322" s="249">
        <f t="shared" si="43"/>
        <v>0</v>
      </c>
    </row>
    <row r="323" spans="2:9" ht="14.5" thickBot="1" x14ac:dyDescent="0.35">
      <c r="B323" s="252"/>
      <c r="C323" s="322">
        <v>1</v>
      </c>
      <c r="D323" s="323" t="s">
        <v>216</v>
      </c>
      <c r="E323" s="321"/>
      <c r="F323" s="321"/>
      <c r="G323" s="321"/>
      <c r="H323" s="321"/>
      <c r="I323" s="249">
        <f t="shared" si="43"/>
        <v>0</v>
      </c>
    </row>
    <row r="324" spans="2:9" ht="14.5" thickBot="1" x14ac:dyDescent="0.35">
      <c r="B324" s="251">
        <v>9.1</v>
      </c>
      <c r="C324" s="250"/>
      <c r="D324" s="250"/>
      <c r="E324" s="250"/>
      <c r="F324" s="250"/>
      <c r="G324" s="250"/>
      <c r="H324" s="250"/>
      <c r="I324" s="253">
        <f t="shared" ref="I324:I380" si="44">AVERAGE(I325:I327)</f>
        <v>0</v>
      </c>
    </row>
    <row r="325" spans="2:9" ht="14.5" thickTop="1" x14ac:dyDescent="0.3">
      <c r="B325" s="252"/>
      <c r="C325" s="322">
        <v>1</v>
      </c>
      <c r="D325" s="323" t="s">
        <v>216</v>
      </c>
      <c r="E325" s="321"/>
      <c r="F325" s="321"/>
      <c r="G325" s="321"/>
      <c r="H325" s="321"/>
      <c r="I325" s="249">
        <f t="shared" ref="I325:I383" si="45">((SUM($E325:$H325))/$C325)</f>
        <v>0</v>
      </c>
    </row>
    <row r="326" spans="2:9" x14ac:dyDescent="0.3">
      <c r="B326" s="252"/>
      <c r="C326" s="322">
        <v>1</v>
      </c>
      <c r="D326" s="323" t="s">
        <v>216</v>
      </c>
      <c r="E326" s="321"/>
      <c r="F326" s="321"/>
      <c r="G326" s="321"/>
      <c r="H326" s="321"/>
      <c r="I326" s="249">
        <f t="shared" si="45"/>
        <v>0</v>
      </c>
    </row>
    <row r="327" spans="2:9" ht="14.5" thickBot="1" x14ac:dyDescent="0.35">
      <c r="B327" s="252"/>
      <c r="C327" s="322">
        <v>1</v>
      </c>
      <c r="D327" s="323" t="s">
        <v>216</v>
      </c>
      <c r="E327" s="321"/>
      <c r="F327" s="321"/>
      <c r="G327" s="321"/>
      <c r="H327" s="321"/>
      <c r="I327" s="249">
        <f t="shared" si="45"/>
        <v>0</v>
      </c>
    </row>
    <row r="328" spans="2:9" ht="14.5" thickBot="1" x14ac:dyDescent="0.35">
      <c r="B328" s="251">
        <v>9.1999999999999993</v>
      </c>
      <c r="C328" s="250"/>
      <c r="D328" s="250"/>
      <c r="E328" s="250"/>
      <c r="F328" s="250"/>
      <c r="G328" s="250"/>
      <c r="H328" s="250"/>
      <c r="I328" s="294">
        <f t="shared" ref="I328:I384" si="46">AVERAGE(I329:I331)</f>
        <v>0</v>
      </c>
    </row>
    <row r="329" spans="2:9" ht="14.5" thickTop="1" x14ac:dyDescent="0.3">
      <c r="B329" s="252"/>
      <c r="C329" s="322">
        <v>1</v>
      </c>
      <c r="D329" s="323" t="s">
        <v>216</v>
      </c>
      <c r="E329" s="321"/>
      <c r="F329" s="321"/>
      <c r="G329" s="321"/>
      <c r="H329" s="321"/>
      <c r="I329" s="249">
        <f t="shared" ref="I329:I387" si="47">((SUM($E329:$H329))/$C329)</f>
        <v>0</v>
      </c>
    </row>
    <row r="330" spans="2:9" x14ac:dyDescent="0.3">
      <c r="B330" s="252"/>
      <c r="C330" s="322">
        <v>1</v>
      </c>
      <c r="D330" s="323" t="s">
        <v>216</v>
      </c>
      <c r="E330" s="321"/>
      <c r="F330" s="321"/>
      <c r="G330" s="321"/>
      <c r="H330" s="321"/>
      <c r="I330" s="249">
        <f t="shared" si="47"/>
        <v>0</v>
      </c>
    </row>
    <row r="331" spans="2:9" ht="14.5" thickBot="1" x14ac:dyDescent="0.35">
      <c r="B331" s="252"/>
      <c r="C331" s="322">
        <v>1</v>
      </c>
      <c r="D331" s="323" t="s">
        <v>216</v>
      </c>
      <c r="E331" s="321"/>
      <c r="F331" s="321"/>
      <c r="G331" s="321"/>
      <c r="H331" s="321"/>
      <c r="I331" s="249">
        <f t="shared" si="47"/>
        <v>0</v>
      </c>
    </row>
    <row r="332" spans="2:9" ht="14.5" thickBot="1" x14ac:dyDescent="0.35">
      <c r="B332" s="251">
        <v>9.3000000000000007</v>
      </c>
      <c r="C332" s="250"/>
      <c r="D332" s="250"/>
      <c r="E332" s="250"/>
      <c r="F332" s="250"/>
      <c r="G332" s="250"/>
      <c r="H332" s="250"/>
      <c r="I332" s="253">
        <f t="shared" si="44"/>
        <v>0</v>
      </c>
    </row>
    <row r="333" spans="2:9" ht="14.5" thickTop="1" x14ac:dyDescent="0.3">
      <c r="B333" s="252"/>
      <c r="C333" s="322">
        <v>1</v>
      </c>
      <c r="D333" s="323" t="s">
        <v>216</v>
      </c>
      <c r="E333" s="321"/>
      <c r="F333" s="321"/>
      <c r="G333" s="321"/>
      <c r="H333" s="321"/>
      <c r="I333" s="249">
        <f t="shared" si="45"/>
        <v>0</v>
      </c>
    </row>
    <row r="334" spans="2:9" x14ac:dyDescent="0.3">
      <c r="B334" s="252"/>
      <c r="C334" s="322">
        <v>1</v>
      </c>
      <c r="D334" s="323" t="s">
        <v>216</v>
      </c>
      <c r="E334" s="321"/>
      <c r="F334" s="321"/>
      <c r="G334" s="321"/>
      <c r="H334" s="321"/>
      <c r="I334" s="249">
        <f t="shared" si="45"/>
        <v>0</v>
      </c>
    </row>
    <row r="335" spans="2:9" ht="14.5" thickBot="1" x14ac:dyDescent="0.35">
      <c r="B335" s="252"/>
      <c r="C335" s="322">
        <v>1</v>
      </c>
      <c r="D335" s="323" t="s">
        <v>216</v>
      </c>
      <c r="E335" s="321"/>
      <c r="F335" s="321"/>
      <c r="G335" s="321"/>
      <c r="H335" s="321"/>
      <c r="I335" s="249">
        <f t="shared" si="45"/>
        <v>0</v>
      </c>
    </row>
    <row r="336" spans="2:9" ht="14.5" thickBot="1" x14ac:dyDescent="0.35">
      <c r="B336" s="251">
        <v>9.4</v>
      </c>
      <c r="C336" s="250"/>
      <c r="D336" s="250"/>
      <c r="E336" s="250"/>
      <c r="F336" s="250"/>
      <c r="G336" s="250"/>
      <c r="H336" s="250"/>
      <c r="I336" s="294">
        <f t="shared" si="46"/>
        <v>0</v>
      </c>
    </row>
    <row r="337" spans="2:9" ht="14.5" thickTop="1" x14ac:dyDescent="0.3">
      <c r="B337" s="252"/>
      <c r="C337" s="322">
        <v>1</v>
      </c>
      <c r="D337" s="323" t="s">
        <v>216</v>
      </c>
      <c r="E337" s="321"/>
      <c r="F337" s="321"/>
      <c r="G337" s="321"/>
      <c r="H337" s="321"/>
      <c r="I337" s="249">
        <f t="shared" si="47"/>
        <v>0</v>
      </c>
    </row>
    <row r="338" spans="2:9" x14ac:dyDescent="0.3">
      <c r="B338" s="252"/>
      <c r="C338" s="322">
        <v>1</v>
      </c>
      <c r="D338" s="323" t="s">
        <v>216</v>
      </c>
      <c r="E338" s="321"/>
      <c r="F338" s="321"/>
      <c r="G338" s="321"/>
      <c r="H338" s="321"/>
      <c r="I338" s="249">
        <f t="shared" si="47"/>
        <v>0</v>
      </c>
    </row>
    <row r="339" spans="2:9" ht="14.5" thickBot="1" x14ac:dyDescent="0.35">
      <c r="B339" s="252"/>
      <c r="C339" s="322">
        <v>1</v>
      </c>
      <c r="D339" s="323" t="s">
        <v>216</v>
      </c>
      <c r="E339" s="321"/>
      <c r="F339" s="321"/>
      <c r="G339" s="321"/>
      <c r="H339" s="321"/>
      <c r="I339" s="249">
        <f t="shared" si="47"/>
        <v>0</v>
      </c>
    </row>
    <row r="340" spans="2:9" ht="14.5" thickBot="1" x14ac:dyDescent="0.35">
      <c r="B340" s="251">
        <v>9.5</v>
      </c>
      <c r="C340" s="250"/>
      <c r="D340" s="250"/>
      <c r="E340" s="250"/>
      <c r="F340" s="250"/>
      <c r="G340" s="250"/>
      <c r="H340" s="250"/>
      <c r="I340" s="253">
        <f t="shared" si="44"/>
        <v>0</v>
      </c>
    </row>
    <row r="341" spans="2:9" ht="14.5" thickTop="1" x14ac:dyDescent="0.3">
      <c r="B341" s="252"/>
      <c r="C341" s="322">
        <v>1</v>
      </c>
      <c r="D341" s="323" t="s">
        <v>216</v>
      </c>
      <c r="E341" s="321"/>
      <c r="F341" s="321"/>
      <c r="G341" s="321"/>
      <c r="H341" s="321"/>
      <c r="I341" s="249">
        <f t="shared" si="45"/>
        <v>0</v>
      </c>
    </row>
    <row r="342" spans="2:9" x14ac:dyDescent="0.3">
      <c r="B342" s="252"/>
      <c r="C342" s="322">
        <v>1</v>
      </c>
      <c r="D342" s="323" t="s">
        <v>216</v>
      </c>
      <c r="E342" s="321"/>
      <c r="F342" s="321"/>
      <c r="G342" s="321"/>
      <c r="H342" s="321"/>
      <c r="I342" s="249">
        <f t="shared" si="45"/>
        <v>0</v>
      </c>
    </row>
    <row r="343" spans="2:9" ht="14.5" thickBot="1" x14ac:dyDescent="0.35">
      <c r="B343" s="252"/>
      <c r="C343" s="322">
        <v>1</v>
      </c>
      <c r="D343" s="323" t="s">
        <v>216</v>
      </c>
      <c r="E343" s="321"/>
      <c r="F343" s="321"/>
      <c r="G343" s="321"/>
      <c r="H343" s="321"/>
      <c r="I343" s="249">
        <f t="shared" si="45"/>
        <v>0</v>
      </c>
    </row>
    <row r="344" spans="2:9" ht="14.5" thickBot="1" x14ac:dyDescent="0.35">
      <c r="B344" s="251">
        <v>9.6</v>
      </c>
      <c r="C344" s="250"/>
      <c r="D344" s="250"/>
      <c r="E344" s="250"/>
      <c r="F344" s="250"/>
      <c r="G344" s="250"/>
      <c r="H344" s="250"/>
      <c r="I344" s="294">
        <f t="shared" si="46"/>
        <v>0</v>
      </c>
    </row>
    <row r="345" spans="2:9" ht="14.5" thickTop="1" x14ac:dyDescent="0.3">
      <c r="B345" s="252"/>
      <c r="C345" s="322">
        <v>1</v>
      </c>
      <c r="D345" s="323" t="s">
        <v>216</v>
      </c>
      <c r="E345" s="321"/>
      <c r="F345" s="321"/>
      <c r="G345" s="321"/>
      <c r="H345" s="321"/>
      <c r="I345" s="249">
        <f t="shared" si="47"/>
        <v>0</v>
      </c>
    </row>
    <row r="346" spans="2:9" x14ac:dyDescent="0.3">
      <c r="B346" s="252"/>
      <c r="C346" s="322">
        <v>1</v>
      </c>
      <c r="D346" s="323" t="s">
        <v>216</v>
      </c>
      <c r="E346" s="321"/>
      <c r="F346" s="321"/>
      <c r="G346" s="321"/>
      <c r="H346" s="321"/>
      <c r="I346" s="249">
        <f t="shared" si="47"/>
        <v>0</v>
      </c>
    </row>
    <row r="347" spans="2:9" ht="14.5" thickBot="1" x14ac:dyDescent="0.35">
      <c r="B347" s="252"/>
      <c r="C347" s="322">
        <v>1</v>
      </c>
      <c r="D347" s="323" t="s">
        <v>216</v>
      </c>
      <c r="E347" s="321"/>
      <c r="F347" s="321"/>
      <c r="G347" s="321"/>
      <c r="H347" s="321"/>
      <c r="I347" s="249">
        <f t="shared" si="47"/>
        <v>0</v>
      </c>
    </row>
    <row r="348" spans="2:9" ht="14.5" thickBot="1" x14ac:dyDescent="0.35">
      <c r="B348" s="251">
        <v>9.6999999999999993</v>
      </c>
      <c r="C348" s="250"/>
      <c r="D348" s="250"/>
      <c r="E348" s="250"/>
      <c r="F348" s="250"/>
      <c r="G348" s="250"/>
      <c r="H348" s="250"/>
      <c r="I348" s="253">
        <f t="shared" si="44"/>
        <v>0</v>
      </c>
    </row>
    <row r="349" spans="2:9" ht="14.5" thickTop="1" x14ac:dyDescent="0.3">
      <c r="B349" s="252"/>
      <c r="C349" s="322">
        <v>1</v>
      </c>
      <c r="D349" s="323" t="s">
        <v>216</v>
      </c>
      <c r="E349" s="321"/>
      <c r="F349" s="321"/>
      <c r="G349" s="321"/>
      <c r="H349" s="321"/>
      <c r="I349" s="249">
        <f t="shared" si="45"/>
        <v>0</v>
      </c>
    </row>
    <row r="350" spans="2:9" x14ac:dyDescent="0.3">
      <c r="B350" s="252"/>
      <c r="C350" s="322">
        <v>1</v>
      </c>
      <c r="D350" s="323" t="s">
        <v>216</v>
      </c>
      <c r="E350" s="321"/>
      <c r="F350" s="321"/>
      <c r="G350" s="321"/>
      <c r="H350" s="321"/>
      <c r="I350" s="249">
        <f t="shared" si="45"/>
        <v>0</v>
      </c>
    </row>
    <row r="351" spans="2:9" ht="14.5" thickBot="1" x14ac:dyDescent="0.35">
      <c r="B351" s="252"/>
      <c r="C351" s="322">
        <v>1</v>
      </c>
      <c r="D351" s="323" t="s">
        <v>216</v>
      </c>
      <c r="E351" s="321"/>
      <c r="F351" s="321"/>
      <c r="G351" s="321"/>
      <c r="H351" s="321"/>
      <c r="I351" s="249">
        <f t="shared" si="45"/>
        <v>0</v>
      </c>
    </row>
    <row r="352" spans="2:9" ht="14.5" thickBot="1" x14ac:dyDescent="0.35">
      <c r="B352" s="251">
        <v>9.8000000000000007</v>
      </c>
      <c r="C352" s="250"/>
      <c r="D352" s="250"/>
      <c r="E352" s="250"/>
      <c r="F352" s="250"/>
      <c r="G352" s="250"/>
      <c r="H352" s="250"/>
      <c r="I352" s="294">
        <f t="shared" si="46"/>
        <v>0</v>
      </c>
    </row>
    <row r="353" spans="2:9" ht="14.5" thickTop="1" x14ac:dyDescent="0.3">
      <c r="B353" s="252"/>
      <c r="C353" s="322">
        <v>1</v>
      </c>
      <c r="D353" s="323" t="s">
        <v>216</v>
      </c>
      <c r="E353" s="321"/>
      <c r="F353" s="321"/>
      <c r="G353" s="321"/>
      <c r="H353" s="321"/>
      <c r="I353" s="249">
        <f t="shared" si="47"/>
        <v>0</v>
      </c>
    </row>
    <row r="354" spans="2:9" x14ac:dyDescent="0.3">
      <c r="B354" s="252"/>
      <c r="C354" s="322">
        <v>1</v>
      </c>
      <c r="D354" s="323" t="s">
        <v>216</v>
      </c>
      <c r="E354" s="321"/>
      <c r="F354" s="321"/>
      <c r="G354" s="321"/>
      <c r="H354" s="321"/>
      <c r="I354" s="249">
        <f t="shared" si="47"/>
        <v>0</v>
      </c>
    </row>
    <row r="355" spans="2:9" ht="14.5" thickBot="1" x14ac:dyDescent="0.35">
      <c r="B355" s="252"/>
      <c r="C355" s="322">
        <v>1</v>
      </c>
      <c r="D355" s="323" t="s">
        <v>216</v>
      </c>
      <c r="E355" s="321"/>
      <c r="F355" s="321"/>
      <c r="G355" s="321"/>
      <c r="H355" s="321"/>
      <c r="I355" s="249">
        <f t="shared" si="47"/>
        <v>0</v>
      </c>
    </row>
    <row r="356" spans="2:9" ht="14.5" thickBot="1" x14ac:dyDescent="0.35">
      <c r="B356" s="251">
        <v>9.9</v>
      </c>
      <c r="C356" s="250"/>
      <c r="D356" s="250"/>
      <c r="E356" s="250"/>
      <c r="F356" s="250"/>
      <c r="G356" s="250"/>
      <c r="H356" s="250"/>
      <c r="I356" s="253">
        <f t="shared" si="44"/>
        <v>0</v>
      </c>
    </row>
    <row r="357" spans="2:9" ht="14.5" thickTop="1" x14ac:dyDescent="0.3">
      <c r="B357" s="252"/>
      <c r="C357" s="322">
        <v>1</v>
      </c>
      <c r="D357" s="323" t="s">
        <v>216</v>
      </c>
      <c r="E357" s="321"/>
      <c r="F357" s="321"/>
      <c r="G357" s="321"/>
      <c r="H357" s="321"/>
      <c r="I357" s="249">
        <f t="shared" si="45"/>
        <v>0</v>
      </c>
    </row>
    <row r="358" spans="2:9" x14ac:dyDescent="0.3">
      <c r="B358" s="252"/>
      <c r="C358" s="322">
        <v>1</v>
      </c>
      <c r="D358" s="323" t="s">
        <v>216</v>
      </c>
      <c r="E358" s="321"/>
      <c r="F358" s="321"/>
      <c r="G358" s="321"/>
      <c r="H358" s="321"/>
      <c r="I358" s="249">
        <f t="shared" si="45"/>
        <v>0</v>
      </c>
    </row>
    <row r="359" spans="2:9" ht="14.5" thickBot="1" x14ac:dyDescent="0.35">
      <c r="B359" s="252"/>
      <c r="C359" s="322">
        <v>1</v>
      </c>
      <c r="D359" s="323" t="s">
        <v>216</v>
      </c>
      <c r="E359" s="321"/>
      <c r="F359" s="321"/>
      <c r="G359" s="321"/>
      <c r="H359" s="321"/>
      <c r="I359" s="249">
        <f t="shared" si="45"/>
        <v>0</v>
      </c>
    </row>
    <row r="360" spans="2:9" ht="14.5" thickBot="1" x14ac:dyDescent="0.35">
      <c r="B360" s="260" t="s">
        <v>225</v>
      </c>
      <c r="C360" s="250"/>
      <c r="D360" s="250"/>
      <c r="E360" s="250"/>
      <c r="F360" s="250"/>
      <c r="G360" s="250"/>
      <c r="H360" s="250"/>
      <c r="I360" s="294">
        <f>AVERAGE(I361:I363)</f>
        <v>0</v>
      </c>
    </row>
    <row r="361" spans="2:9" ht="14.5" thickTop="1" x14ac:dyDescent="0.3">
      <c r="B361" s="252"/>
      <c r="C361" s="322">
        <v>1</v>
      </c>
      <c r="D361" s="323" t="s">
        <v>216</v>
      </c>
      <c r="E361" s="321"/>
      <c r="F361" s="321"/>
      <c r="G361" s="321"/>
      <c r="H361" s="321"/>
      <c r="I361" s="249">
        <f t="shared" si="47"/>
        <v>0</v>
      </c>
    </row>
    <row r="362" spans="2:9" x14ac:dyDescent="0.3">
      <c r="B362" s="252"/>
      <c r="C362" s="322">
        <v>1</v>
      </c>
      <c r="D362" s="323" t="s">
        <v>216</v>
      </c>
      <c r="E362" s="321"/>
      <c r="F362" s="321"/>
      <c r="G362" s="321"/>
      <c r="H362" s="321"/>
      <c r="I362" s="249">
        <f t="shared" si="47"/>
        <v>0</v>
      </c>
    </row>
    <row r="363" spans="2:9" ht="14.5" thickBot="1" x14ac:dyDescent="0.35">
      <c r="B363" s="252"/>
      <c r="C363" s="322">
        <v>1</v>
      </c>
      <c r="D363" s="323" t="s">
        <v>216</v>
      </c>
      <c r="E363" s="321"/>
      <c r="F363" s="321"/>
      <c r="G363" s="321"/>
      <c r="H363" s="321"/>
      <c r="I363" s="249">
        <f t="shared" si="47"/>
        <v>0</v>
      </c>
    </row>
    <row r="364" spans="2:9" ht="14.5" thickBot="1" x14ac:dyDescent="0.35">
      <c r="B364" s="251">
        <v>10.1</v>
      </c>
      <c r="C364" s="250"/>
      <c r="D364" s="250"/>
      <c r="E364" s="250"/>
      <c r="F364" s="250"/>
      <c r="G364" s="250"/>
      <c r="H364" s="250"/>
      <c r="I364" s="253">
        <f t="shared" si="44"/>
        <v>0</v>
      </c>
    </row>
    <row r="365" spans="2:9" ht="14.5" thickTop="1" x14ac:dyDescent="0.3">
      <c r="B365" s="252"/>
      <c r="C365" s="322">
        <v>1</v>
      </c>
      <c r="D365" s="323" t="s">
        <v>216</v>
      </c>
      <c r="E365" s="321"/>
      <c r="F365" s="321"/>
      <c r="G365" s="321"/>
      <c r="H365" s="321"/>
      <c r="I365" s="249">
        <f t="shared" si="45"/>
        <v>0</v>
      </c>
    </row>
    <row r="366" spans="2:9" x14ac:dyDescent="0.3">
      <c r="B366" s="252"/>
      <c r="C366" s="322">
        <v>1</v>
      </c>
      <c r="D366" s="323" t="s">
        <v>216</v>
      </c>
      <c r="E366" s="321"/>
      <c r="F366" s="321"/>
      <c r="G366" s="321"/>
      <c r="H366" s="321"/>
      <c r="I366" s="249">
        <f t="shared" si="45"/>
        <v>0</v>
      </c>
    </row>
    <row r="367" spans="2:9" ht="14.5" thickBot="1" x14ac:dyDescent="0.35">
      <c r="B367" s="252"/>
      <c r="C367" s="322">
        <v>1</v>
      </c>
      <c r="D367" s="323" t="s">
        <v>216</v>
      </c>
      <c r="E367" s="321"/>
      <c r="F367" s="321"/>
      <c r="G367" s="321"/>
      <c r="H367" s="321"/>
      <c r="I367" s="249">
        <f t="shared" si="45"/>
        <v>0</v>
      </c>
    </row>
    <row r="368" spans="2:9" ht="14.5" thickBot="1" x14ac:dyDescent="0.35">
      <c r="B368" s="251">
        <v>10.199999999999999</v>
      </c>
      <c r="C368" s="250"/>
      <c r="D368" s="250"/>
      <c r="E368" s="250"/>
      <c r="F368" s="250"/>
      <c r="G368" s="250"/>
      <c r="H368" s="250"/>
      <c r="I368" s="294">
        <f t="shared" si="46"/>
        <v>0</v>
      </c>
    </row>
    <row r="369" spans="2:9" ht="14.5" thickTop="1" x14ac:dyDescent="0.3">
      <c r="B369" s="252"/>
      <c r="C369" s="322">
        <v>1</v>
      </c>
      <c r="D369" s="323" t="s">
        <v>216</v>
      </c>
      <c r="E369" s="321"/>
      <c r="F369" s="321"/>
      <c r="G369" s="321"/>
      <c r="H369" s="321"/>
      <c r="I369" s="249">
        <f t="shared" si="47"/>
        <v>0</v>
      </c>
    </row>
    <row r="370" spans="2:9" x14ac:dyDescent="0.3">
      <c r="B370" s="252"/>
      <c r="C370" s="322">
        <v>1</v>
      </c>
      <c r="D370" s="323" t="s">
        <v>216</v>
      </c>
      <c r="E370" s="321"/>
      <c r="F370" s="321"/>
      <c r="G370" s="321"/>
      <c r="H370" s="321"/>
      <c r="I370" s="249">
        <f t="shared" si="47"/>
        <v>0</v>
      </c>
    </row>
    <row r="371" spans="2:9" ht="14.5" thickBot="1" x14ac:dyDescent="0.35">
      <c r="B371" s="252"/>
      <c r="C371" s="322">
        <v>1</v>
      </c>
      <c r="D371" s="323" t="s">
        <v>216</v>
      </c>
      <c r="E371" s="321"/>
      <c r="F371" s="321"/>
      <c r="G371" s="321"/>
      <c r="H371" s="321"/>
      <c r="I371" s="249">
        <f t="shared" si="47"/>
        <v>0</v>
      </c>
    </row>
    <row r="372" spans="2:9" ht="14.5" thickBot="1" x14ac:dyDescent="0.35">
      <c r="B372" s="251">
        <v>10.3</v>
      </c>
      <c r="C372" s="250"/>
      <c r="D372" s="250"/>
      <c r="E372" s="250"/>
      <c r="F372" s="250"/>
      <c r="G372" s="250"/>
      <c r="H372" s="250"/>
      <c r="I372" s="253">
        <f t="shared" si="44"/>
        <v>0</v>
      </c>
    </row>
    <row r="373" spans="2:9" ht="14.5" thickTop="1" x14ac:dyDescent="0.3">
      <c r="B373" s="252"/>
      <c r="C373" s="322">
        <v>1</v>
      </c>
      <c r="D373" s="323" t="s">
        <v>216</v>
      </c>
      <c r="E373" s="321"/>
      <c r="F373" s="321"/>
      <c r="G373" s="321"/>
      <c r="H373" s="321"/>
      <c r="I373" s="249">
        <f t="shared" si="45"/>
        <v>0</v>
      </c>
    </row>
    <row r="374" spans="2:9" x14ac:dyDescent="0.3">
      <c r="B374" s="252"/>
      <c r="C374" s="322">
        <v>1</v>
      </c>
      <c r="D374" s="323" t="s">
        <v>216</v>
      </c>
      <c r="E374" s="321"/>
      <c r="F374" s="321"/>
      <c r="G374" s="321"/>
      <c r="H374" s="321"/>
      <c r="I374" s="249">
        <f t="shared" si="45"/>
        <v>0</v>
      </c>
    </row>
    <row r="375" spans="2:9" ht="14.5" thickBot="1" x14ac:dyDescent="0.35">
      <c r="B375" s="252"/>
      <c r="C375" s="322">
        <v>1</v>
      </c>
      <c r="D375" s="323" t="s">
        <v>216</v>
      </c>
      <c r="E375" s="321"/>
      <c r="F375" s="321"/>
      <c r="G375" s="321"/>
      <c r="H375" s="321"/>
      <c r="I375" s="249">
        <f t="shared" si="45"/>
        <v>0</v>
      </c>
    </row>
    <row r="376" spans="2:9" ht="14.5" thickBot="1" x14ac:dyDescent="0.35">
      <c r="B376" s="251">
        <v>10.4</v>
      </c>
      <c r="C376" s="250"/>
      <c r="D376" s="250"/>
      <c r="E376" s="250"/>
      <c r="F376" s="250"/>
      <c r="G376" s="250"/>
      <c r="H376" s="250"/>
      <c r="I376" s="294">
        <f t="shared" si="46"/>
        <v>0</v>
      </c>
    </row>
    <row r="377" spans="2:9" ht="14.5" thickTop="1" x14ac:dyDescent="0.3">
      <c r="B377" s="252"/>
      <c r="C377" s="322">
        <v>1</v>
      </c>
      <c r="D377" s="323" t="s">
        <v>216</v>
      </c>
      <c r="E377" s="321"/>
      <c r="F377" s="321"/>
      <c r="G377" s="321"/>
      <c r="H377" s="321"/>
      <c r="I377" s="249">
        <f t="shared" si="47"/>
        <v>0</v>
      </c>
    </row>
    <row r="378" spans="2:9" x14ac:dyDescent="0.3">
      <c r="B378" s="252"/>
      <c r="C378" s="322">
        <v>1</v>
      </c>
      <c r="D378" s="323" t="s">
        <v>216</v>
      </c>
      <c r="E378" s="321"/>
      <c r="F378" s="321"/>
      <c r="G378" s="321"/>
      <c r="H378" s="321"/>
      <c r="I378" s="249">
        <f t="shared" si="47"/>
        <v>0</v>
      </c>
    </row>
    <row r="379" spans="2:9" ht="14.5" thickBot="1" x14ac:dyDescent="0.35">
      <c r="B379" s="252"/>
      <c r="C379" s="322">
        <v>1</v>
      </c>
      <c r="D379" s="323" t="s">
        <v>216</v>
      </c>
      <c r="E379" s="321"/>
      <c r="F379" s="321"/>
      <c r="G379" s="321"/>
      <c r="H379" s="321"/>
      <c r="I379" s="249">
        <f t="shared" si="47"/>
        <v>0</v>
      </c>
    </row>
    <row r="380" spans="2:9" ht="14.5" thickBot="1" x14ac:dyDescent="0.35">
      <c r="B380" s="251">
        <v>10.5</v>
      </c>
      <c r="C380" s="250"/>
      <c r="D380" s="250"/>
      <c r="E380" s="250"/>
      <c r="F380" s="250"/>
      <c r="G380" s="250"/>
      <c r="H380" s="250"/>
      <c r="I380" s="253">
        <f t="shared" si="44"/>
        <v>0</v>
      </c>
    </row>
    <row r="381" spans="2:9" ht="14.5" thickTop="1" x14ac:dyDescent="0.3">
      <c r="B381" s="252"/>
      <c r="C381" s="322">
        <v>1</v>
      </c>
      <c r="D381" s="323" t="s">
        <v>216</v>
      </c>
      <c r="E381" s="321"/>
      <c r="F381" s="321"/>
      <c r="G381" s="321"/>
      <c r="H381" s="321"/>
      <c r="I381" s="249">
        <f t="shared" si="45"/>
        <v>0</v>
      </c>
    </row>
    <row r="382" spans="2:9" x14ac:dyDescent="0.3">
      <c r="B382" s="252"/>
      <c r="C382" s="322">
        <v>1</v>
      </c>
      <c r="D382" s="323" t="s">
        <v>216</v>
      </c>
      <c r="E382" s="321"/>
      <c r="F382" s="321"/>
      <c r="G382" s="321"/>
      <c r="H382" s="321"/>
      <c r="I382" s="249">
        <f t="shared" si="45"/>
        <v>0</v>
      </c>
    </row>
    <row r="383" spans="2:9" ht="14.5" thickBot="1" x14ac:dyDescent="0.35">
      <c r="B383" s="252"/>
      <c r="C383" s="322">
        <v>1</v>
      </c>
      <c r="D383" s="323" t="s">
        <v>216</v>
      </c>
      <c r="E383" s="321"/>
      <c r="F383" s="321"/>
      <c r="G383" s="321"/>
      <c r="H383" s="321"/>
      <c r="I383" s="249">
        <f t="shared" si="45"/>
        <v>0</v>
      </c>
    </row>
    <row r="384" spans="2:9" ht="14.5" thickBot="1" x14ac:dyDescent="0.35">
      <c r="B384" s="251">
        <v>10.6</v>
      </c>
      <c r="C384" s="250"/>
      <c r="D384" s="250"/>
      <c r="E384" s="250"/>
      <c r="F384" s="250"/>
      <c r="G384" s="250"/>
      <c r="H384" s="250"/>
      <c r="I384" s="294">
        <f t="shared" si="46"/>
        <v>0</v>
      </c>
    </row>
    <row r="385" spans="2:9" ht="14.5" thickTop="1" x14ac:dyDescent="0.3">
      <c r="B385" s="252"/>
      <c r="C385" s="322">
        <v>1</v>
      </c>
      <c r="D385" s="323" t="s">
        <v>216</v>
      </c>
      <c r="E385" s="321"/>
      <c r="F385" s="321"/>
      <c r="G385" s="321"/>
      <c r="H385" s="321"/>
      <c r="I385" s="249">
        <f t="shared" si="47"/>
        <v>0</v>
      </c>
    </row>
    <row r="386" spans="2:9" x14ac:dyDescent="0.3">
      <c r="B386" s="252"/>
      <c r="C386" s="322">
        <v>1</v>
      </c>
      <c r="D386" s="323" t="s">
        <v>216</v>
      </c>
      <c r="E386" s="321"/>
      <c r="F386" s="321"/>
      <c r="G386" s="321"/>
      <c r="H386" s="321"/>
      <c r="I386" s="249">
        <f t="shared" si="47"/>
        <v>0</v>
      </c>
    </row>
    <row r="387" spans="2:9" ht="14.5" thickBot="1" x14ac:dyDescent="0.35">
      <c r="B387" s="252"/>
      <c r="C387" s="322">
        <v>1</v>
      </c>
      <c r="D387" s="323" t="s">
        <v>216</v>
      </c>
      <c r="E387" s="321"/>
      <c r="F387" s="321"/>
      <c r="G387" s="321"/>
      <c r="H387" s="321"/>
      <c r="I387" s="249">
        <f t="shared" si="47"/>
        <v>0</v>
      </c>
    </row>
    <row r="388" spans="2:9" ht="14.5" thickBot="1" x14ac:dyDescent="0.35">
      <c r="B388" s="251">
        <v>10.7</v>
      </c>
      <c r="C388" s="250"/>
      <c r="D388" s="250"/>
      <c r="E388" s="250"/>
      <c r="F388" s="250"/>
      <c r="G388" s="250"/>
      <c r="H388" s="250"/>
      <c r="I388" s="253">
        <f t="shared" ref="I388:I396" si="48">AVERAGE(I389:I391)</f>
        <v>0</v>
      </c>
    </row>
    <row r="389" spans="2:9" ht="14.5" thickTop="1" x14ac:dyDescent="0.3">
      <c r="B389" s="252"/>
      <c r="C389" s="322">
        <v>1</v>
      </c>
      <c r="D389" s="323" t="s">
        <v>216</v>
      </c>
      <c r="E389" s="321"/>
      <c r="F389" s="321"/>
      <c r="G389" s="321"/>
      <c r="H389" s="321"/>
      <c r="I389" s="249">
        <f t="shared" ref="I389:I399" si="49">((SUM($E389:$H389))/$C389)</f>
        <v>0</v>
      </c>
    </row>
    <row r="390" spans="2:9" x14ac:dyDescent="0.3">
      <c r="B390" s="252"/>
      <c r="C390" s="322">
        <v>1</v>
      </c>
      <c r="D390" s="323" t="s">
        <v>216</v>
      </c>
      <c r="E390" s="321"/>
      <c r="F390" s="321"/>
      <c r="G390" s="321"/>
      <c r="H390" s="321"/>
      <c r="I390" s="249">
        <f t="shared" si="49"/>
        <v>0</v>
      </c>
    </row>
    <row r="391" spans="2:9" ht="14.5" thickBot="1" x14ac:dyDescent="0.35">
      <c r="B391" s="252"/>
      <c r="C391" s="322">
        <v>1</v>
      </c>
      <c r="D391" s="323" t="s">
        <v>216</v>
      </c>
      <c r="E391" s="321"/>
      <c r="F391" s="321"/>
      <c r="G391" s="321"/>
      <c r="H391" s="321"/>
      <c r="I391" s="249">
        <f t="shared" si="49"/>
        <v>0</v>
      </c>
    </row>
    <row r="392" spans="2:9" ht="14.5" thickBot="1" x14ac:dyDescent="0.35">
      <c r="B392" s="251">
        <v>10.8</v>
      </c>
      <c r="C392" s="250"/>
      <c r="D392" s="250"/>
      <c r="E392" s="250"/>
      <c r="F392" s="250"/>
      <c r="G392" s="250"/>
      <c r="H392" s="250"/>
      <c r="I392" s="294">
        <f t="shared" ref="I392" si="50">AVERAGE(I393:I395)</f>
        <v>0</v>
      </c>
    </row>
    <row r="393" spans="2:9" ht="14.5" thickTop="1" x14ac:dyDescent="0.3">
      <c r="B393" s="252"/>
      <c r="C393" s="322">
        <v>1</v>
      </c>
      <c r="D393" s="323" t="s">
        <v>216</v>
      </c>
      <c r="E393" s="321"/>
      <c r="F393" s="321"/>
      <c r="G393" s="321"/>
      <c r="H393" s="321"/>
      <c r="I393" s="249">
        <f t="shared" ref="I393:I403" si="51">((SUM($E393:$H393))/$C393)</f>
        <v>0</v>
      </c>
    </row>
    <row r="394" spans="2:9" x14ac:dyDescent="0.3">
      <c r="B394" s="252"/>
      <c r="C394" s="322">
        <v>1</v>
      </c>
      <c r="D394" s="323" t="s">
        <v>216</v>
      </c>
      <c r="E394" s="321"/>
      <c r="F394" s="321"/>
      <c r="G394" s="321"/>
      <c r="H394" s="321"/>
      <c r="I394" s="249">
        <f t="shared" si="51"/>
        <v>0</v>
      </c>
    </row>
    <row r="395" spans="2:9" ht="14.5" thickBot="1" x14ac:dyDescent="0.35">
      <c r="B395" s="252"/>
      <c r="C395" s="322">
        <v>1</v>
      </c>
      <c r="D395" s="323" t="s">
        <v>216</v>
      </c>
      <c r="E395" s="321"/>
      <c r="F395" s="321"/>
      <c r="G395" s="321"/>
      <c r="H395" s="321"/>
      <c r="I395" s="249">
        <f t="shared" si="51"/>
        <v>0</v>
      </c>
    </row>
    <row r="396" spans="2:9" ht="14.5" thickBot="1" x14ac:dyDescent="0.35">
      <c r="B396" s="251">
        <v>10.9</v>
      </c>
      <c r="C396" s="250"/>
      <c r="D396" s="250"/>
      <c r="E396" s="250"/>
      <c r="F396" s="250"/>
      <c r="G396" s="250"/>
      <c r="H396" s="250"/>
      <c r="I396" s="253">
        <f t="shared" si="48"/>
        <v>0</v>
      </c>
    </row>
    <row r="397" spans="2:9" ht="14.5" thickTop="1" x14ac:dyDescent="0.3">
      <c r="B397" s="252"/>
      <c r="C397" s="322">
        <v>1</v>
      </c>
      <c r="D397" s="323" t="s">
        <v>216</v>
      </c>
      <c r="E397" s="321"/>
      <c r="F397" s="321"/>
      <c r="G397" s="321"/>
      <c r="H397" s="321"/>
      <c r="I397" s="249">
        <f t="shared" si="49"/>
        <v>0</v>
      </c>
    </row>
    <row r="398" spans="2:9" x14ac:dyDescent="0.3">
      <c r="B398" s="252"/>
      <c r="C398" s="322">
        <v>1</v>
      </c>
      <c r="D398" s="323" t="s">
        <v>216</v>
      </c>
      <c r="E398" s="321"/>
      <c r="F398" s="321"/>
      <c r="G398" s="321"/>
      <c r="H398" s="321"/>
      <c r="I398" s="249">
        <f t="shared" si="49"/>
        <v>0</v>
      </c>
    </row>
    <row r="399" spans="2:9" ht="14.5" thickBot="1" x14ac:dyDescent="0.35">
      <c r="B399" s="252"/>
      <c r="C399" s="322">
        <v>1</v>
      </c>
      <c r="D399" s="323" t="s">
        <v>216</v>
      </c>
      <c r="E399" s="321"/>
      <c r="F399" s="321"/>
      <c r="G399" s="321"/>
      <c r="H399" s="321"/>
      <c r="I399" s="249">
        <f t="shared" si="49"/>
        <v>0</v>
      </c>
    </row>
    <row r="400" spans="2:9" ht="14.5" thickBot="1" x14ac:dyDescent="0.35">
      <c r="B400" s="260" t="s">
        <v>226</v>
      </c>
      <c r="C400" s="250"/>
      <c r="D400" s="250"/>
      <c r="E400" s="250"/>
      <c r="F400" s="250"/>
      <c r="G400" s="250"/>
      <c r="H400" s="250"/>
      <c r="I400" s="294">
        <f>AVERAGE(I401:I403)</f>
        <v>0</v>
      </c>
    </row>
    <row r="401" spans="2:9" ht="14.5" thickTop="1" x14ac:dyDescent="0.3">
      <c r="B401" s="252"/>
      <c r="C401" s="322">
        <v>1</v>
      </c>
      <c r="D401" s="323" t="s">
        <v>216</v>
      </c>
      <c r="E401" s="321"/>
      <c r="F401" s="321"/>
      <c r="G401" s="321"/>
      <c r="H401" s="321"/>
      <c r="I401" s="249">
        <f t="shared" si="51"/>
        <v>0</v>
      </c>
    </row>
    <row r="402" spans="2:9" x14ac:dyDescent="0.3">
      <c r="B402" s="252"/>
      <c r="C402" s="322">
        <v>1</v>
      </c>
      <c r="D402" s="323" t="s">
        <v>216</v>
      </c>
      <c r="E402" s="321"/>
      <c r="F402" s="321"/>
      <c r="G402" s="321"/>
      <c r="H402" s="321"/>
      <c r="I402" s="249">
        <f t="shared" si="51"/>
        <v>0</v>
      </c>
    </row>
    <row r="403" spans="2:9" ht="14.5" thickBot="1" x14ac:dyDescent="0.35">
      <c r="B403" s="259"/>
      <c r="C403" s="324">
        <v>1</v>
      </c>
      <c r="D403" s="325" t="s">
        <v>216</v>
      </c>
      <c r="E403" s="258"/>
      <c r="F403" s="258"/>
      <c r="G403" s="258"/>
      <c r="H403" s="258"/>
      <c r="I403" s="257">
        <f t="shared" si="51"/>
        <v>0</v>
      </c>
    </row>
  </sheetData>
  <mergeCells count="1">
    <mergeCell ref="B2:I2"/>
  </mergeCells>
  <conditionalFormatting sqref="I7 I15 I23 I31 I39 I47 I55 I63 I11 I71 I79 I87 I95 I103 I111 I119 I127 I135 I143 I151 I159 I167 I175 I183 I191 I199 I207 I215 I223 I231 I239 I247 I255 I263 I271 I279 I287 I295 I303 I311 I319 I327 I335 I343 I351 I359 I367 I375 I383 I391 I399">
    <cfRule type="cellIs" dxfId="2" priority="3" operator="lessThan">
      <formula>1</formula>
    </cfRule>
  </conditionalFormatting>
  <conditionalFormatting sqref="I17:I19 I25:I27 I33:I35 I41:I43 I49:I51 I57:I59 I65:I67 I73:I75 I81:I83 I89:I91 I97:I99 I105:I107 I113:I115 I121:I123 I129:I131 I137:I139 I145:I147 I153:I155 I161:I163 I169:I171 I177:I179 I185:I187 I193:I195 I201:I203 I209:I211 I217:I219 I225:I227 I233:I235 I241:I243 I249:I251 I257:I259 I265:I267 I273:I275 I281:I283 I289:I291 I297:I299 I305:I307 I313:I315 I321:I323 I329:I331 I337:I339 I345:I347 I353:I355 I361:I363 I369:I371 I377:I379 I385:I387 I393:I395 I401:I403">
    <cfRule type="cellIs" dxfId="1" priority="1" operator="lessThan">
      <formula>1</formula>
    </cfRule>
  </conditionalFormatting>
  <conditionalFormatting sqref="I5:I6 I13:I14 I21:I22 I29:I30 I37:I38 I45:I46 I53:I54 I61:I62 I9:I10 I69:I70 I77:I78 I85:I86 I93:I94 I101:I102 I109:I110 I117:I118 I125:I126 I133:I134 I141:I142 I149:I150 I157:I158 I165:I166 I173:I174 I181:I182 I189:I190 I197:I198 I205:I206 I213:I214 I221:I222 I229:I230 I237:I238 I245:I246 I253:I254 I261:I262 I269:I270 I277:I278 I285:I286 I293:I294 I301:I302 I309:I310 I317:I318 I325:I326 I333:I334 I341:I342 I349:I350 I357:I358 I365:I366 I373:I374 I381:I382 I389:I390 I397:I398">
    <cfRule type="cellIs" dxfId="0" priority="2" operator="lessThan">
      <formula>1</formula>
    </cfRule>
  </conditionalFormatting>
  <pageMargins left="0.2" right="0.2" top="0.2" bottom="0.15" header="0.3" footer="0.3"/>
  <pageSetup scale="80" orientation="landscape" r:id="rId1"/>
  <ignoredErrors>
    <ignoredError sqref="I8 I12 I16 I20 I24 I28 I32 I36 I40 I44 I48 I52 I56 I60 I64 I68 I72 I80 I76 I84 I88 I92 I96 I100 I104 I108 I112 I116 I120 I124 I128 I132 I136 I140 I144 I148 I152 I156 I160 I164 I168 I172 I176 I180 I184 I188 I192 I196 I200 I204 I212 I216 I220 I224 I228 I232 I236 I240 I244 I248 I252 I256 I260 I264 I268 I272 I276 I280 I284 I288 I292 I296 I300 I304 I308 I312 I316 I320 I324 I328 I332 I336 I340 I344 I348 I352 I356 I360 I364 I368 I372 I376 I380 I384 I388 I392 I396"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119"/>
  <sheetViews>
    <sheetView zoomScale="50" zoomScaleNormal="50" workbookViewId="0">
      <pane xSplit="4" ySplit="5" topLeftCell="E95" activePane="bottomRight" state="frozen"/>
      <selection pane="topRight" activeCell="D1" sqref="D1"/>
      <selection pane="bottomLeft" activeCell="A5" sqref="A5"/>
      <selection pane="bottomRight" activeCell="I6" sqref="I6"/>
    </sheetView>
  </sheetViews>
  <sheetFormatPr defaultColWidth="8.6328125" defaultRowHeight="15.5" outlineLevelRow="1" outlineLevelCol="1" x14ac:dyDescent="0.35"/>
  <cols>
    <col min="1" max="1" width="8.6328125" style="25" customWidth="1"/>
    <col min="2" max="2" width="8.08984375" style="15" customWidth="1"/>
    <col min="3" max="3" width="92.6328125" style="330" customWidth="1"/>
    <col min="4" max="4" width="61.90625" style="330" customWidth="1"/>
    <col min="5" max="5" width="24.36328125" style="337" customWidth="1" outlineLevel="1"/>
    <col min="6" max="6" width="19.54296875" style="346" customWidth="1" outlineLevel="1"/>
    <col min="7" max="7" width="19.90625" style="350" customWidth="1" outlineLevel="1"/>
    <col min="8" max="8" width="3" style="27" customWidth="1"/>
    <col min="9" max="9" width="57.453125" style="54" customWidth="1" outlineLevel="1"/>
    <col min="10" max="10" width="44.54296875" style="56" customWidth="1" outlineLevel="1"/>
    <col min="11" max="11" width="50.90625" style="23" customWidth="1" outlineLevel="1"/>
    <col min="12" max="12" width="43.90625" style="2" customWidth="1" outlineLevel="1"/>
    <col min="13" max="13" width="28.90625" style="2" customWidth="1" outlineLevel="1"/>
    <col min="14" max="14" width="26.08984375" style="40" customWidth="1" outlineLevel="1"/>
    <col min="15" max="15" width="2.6328125" style="25" customWidth="1"/>
    <col min="16" max="16" width="48.08984375" style="268" customWidth="1" outlineLevel="1"/>
    <col min="17" max="17" width="44" style="25" customWidth="1" outlineLevel="1"/>
    <col min="18" max="18" width="44.08984375" style="15" customWidth="1" outlineLevel="1"/>
    <col min="19" max="19" width="46.36328125" style="2" customWidth="1" outlineLevel="1"/>
    <col min="20" max="20" width="53.36328125" style="2" customWidth="1" outlineLevel="1"/>
    <col min="21" max="21" width="37" style="2" customWidth="1" outlineLevel="1"/>
    <col min="22" max="22" width="32.6328125" style="2" customWidth="1" outlineLevel="1"/>
    <col min="23" max="23" width="25.6328125" style="5" customWidth="1"/>
    <col min="24" max="24" width="25" style="5" customWidth="1"/>
    <col min="25" max="25" width="9.453125" style="2" customWidth="1"/>
    <col min="26" max="16384" width="8.6328125" style="2"/>
  </cols>
  <sheetData>
    <row r="1" spans="1:24" s="25" customFormat="1" ht="42.75" customHeight="1" thickBot="1" x14ac:dyDescent="0.4">
      <c r="C1" s="328"/>
      <c r="D1" s="328"/>
      <c r="E1" s="334"/>
      <c r="F1" s="341"/>
      <c r="G1" s="347"/>
      <c r="H1" s="27"/>
      <c r="I1" s="28"/>
      <c r="J1" s="55"/>
      <c r="K1" s="28"/>
      <c r="W1" s="29"/>
      <c r="X1" s="29"/>
    </row>
    <row r="2" spans="1:24" s="26" customFormat="1" ht="36.75" customHeight="1" outlineLevel="1" x14ac:dyDescent="0.35">
      <c r="A2" s="25"/>
      <c r="B2" s="739" t="s">
        <v>227</v>
      </c>
      <c r="C2" s="740"/>
      <c r="D2" s="740"/>
      <c r="E2" s="740"/>
      <c r="F2" s="740"/>
      <c r="G2" s="741"/>
      <c r="H2" s="34"/>
      <c r="I2" s="748" t="s">
        <v>227</v>
      </c>
      <c r="J2" s="749"/>
      <c r="K2" s="749"/>
      <c r="L2" s="749"/>
      <c r="M2" s="749"/>
      <c r="N2" s="750"/>
      <c r="O2" s="283"/>
      <c r="P2" s="739" t="s">
        <v>227</v>
      </c>
      <c r="Q2" s="740"/>
      <c r="R2" s="740"/>
      <c r="S2" s="740"/>
      <c r="T2" s="740"/>
      <c r="U2" s="740"/>
      <c r="V2" s="741"/>
      <c r="W2" s="51"/>
    </row>
    <row r="3" spans="1:24" ht="60" customHeight="1" outlineLevel="1" x14ac:dyDescent="0.35">
      <c r="B3" s="742" t="s">
        <v>228</v>
      </c>
      <c r="C3" s="743"/>
      <c r="D3" s="743"/>
      <c r="E3" s="743"/>
      <c r="F3" s="743"/>
      <c r="G3" s="744"/>
      <c r="H3" s="35"/>
      <c r="I3" s="753" t="str">
        <f>B3</f>
        <v>TRIBE'S NAME _GRANT #_Fiscal Year_Year #</v>
      </c>
      <c r="J3" s="754"/>
      <c r="K3" s="754"/>
      <c r="L3" s="754"/>
      <c r="M3" s="754"/>
      <c r="N3" s="755"/>
      <c r="O3" s="42"/>
      <c r="P3" s="756" t="str">
        <f>B3</f>
        <v>TRIBE'S NAME _GRANT #_Fiscal Year_Year #</v>
      </c>
      <c r="Q3" s="757"/>
      <c r="R3" s="757"/>
      <c r="S3" s="757"/>
      <c r="T3" s="757"/>
      <c r="U3" s="757"/>
      <c r="V3" s="758"/>
      <c r="W3" s="15"/>
      <c r="X3" s="2"/>
    </row>
    <row r="4" spans="1:24" s="4" customFormat="1" ht="41.25" customHeight="1" outlineLevel="1" thickBot="1" x14ac:dyDescent="0.4">
      <c r="A4" s="25"/>
      <c r="B4" s="745" t="s">
        <v>229</v>
      </c>
      <c r="C4" s="746"/>
      <c r="D4" s="746"/>
      <c r="E4" s="746"/>
      <c r="F4" s="746"/>
      <c r="G4" s="747"/>
      <c r="H4" s="33"/>
      <c r="I4" s="762" t="s">
        <v>230</v>
      </c>
      <c r="J4" s="763"/>
      <c r="K4" s="763"/>
      <c r="L4" s="763"/>
      <c r="M4" s="763"/>
      <c r="N4" s="764"/>
      <c r="O4" s="43"/>
      <c r="P4" s="759" t="s">
        <v>231</v>
      </c>
      <c r="Q4" s="760"/>
      <c r="R4" s="760"/>
      <c r="S4" s="760"/>
      <c r="T4" s="760"/>
      <c r="U4" s="760"/>
      <c r="V4" s="761"/>
      <c r="W4" s="38"/>
    </row>
    <row r="5" spans="1:24" s="353" customFormat="1" ht="54" customHeight="1" thickBot="1" x14ac:dyDescent="0.4">
      <c r="A5" s="351"/>
      <c r="B5" s="751" t="s">
        <v>53</v>
      </c>
      <c r="C5" s="752"/>
      <c r="D5" s="561" t="s">
        <v>232</v>
      </c>
      <c r="E5" s="358" t="s">
        <v>55</v>
      </c>
      <c r="F5" s="359" t="s">
        <v>56</v>
      </c>
      <c r="G5" s="360" t="s">
        <v>57</v>
      </c>
      <c r="H5" s="289"/>
      <c r="I5" s="270" t="s">
        <v>233</v>
      </c>
      <c r="J5" s="198" t="s">
        <v>234</v>
      </c>
      <c r="K5" s="198" t="s">
        <v>235</v>
      </c>
      <c r="L5" s="198" t="s">
        <v>236</v>
      </c>
      <c r="M5" s="282" t="s">
        <v>61</v>
      </c>
      <c r="N5" s="271" t="s">
        <v>62</v>
      </c>
      <c r="O5" s="33"/>
      <c r="P5" s="199" t="s">
        <v>237</v>
      </c>
      <c r="Q5" s="200" t="s">
        <v>238</v>
      </c>
      <c r="R5" s="200" t="s">
        <v>239</v>
      </c>
      <c r="S5" s="200" t="s">
        <v>240</v>
      </c>
      <c r="T5" s="200" t="s">
        <v>241</v>
      </c>
      <c r="U5" s="201" t="s">
        <v>242</v>
      </c>
      <c r="V5" s="202" t="s">
        <v>243</v>
      </c>
      <c r="W5" s="352"/>
    </row>
    <row r="6" spans="1:24" s="30" customFormat="1" ht="84" customHeight="1" x14ac:dyDescent="0.35">
      <c r="A6" s="20"/>
      <c r="B6" s="75">
        <v>1</v>
      </c>
      <c r="C6" s="331" t="str">
        <f>'Draft Workplan'!C8</f>
        <v>Component 1:</v>
      </c>
      <c r="D6" s="331" t="str">
        <f>'Draft Workplan'!D8</f>
        <v xml:space="preserve">Environmental Outcomes:
</v>
      </c>
      <c r="E6" s="339">
        <f>'Draft Workplan'!E8</f>
        <v>0</v>
      </c>
      <c r="F6" s="342">
        <f>'Draft Workplan'!F8</f>
        <v>0</v>
      </c>
      <c r="G6" s="552">
        <f>'Draft Workplan'!G18</f>
        <v>0</v>
      </c>
      <c r="H6" s="551"/>
      <c r="I6" s="272"/>
      <c r="J6" s="59"/>
      <c r="K6" s="60"/>
      <c r="L6" s="60"/>
      <c r="M6" s="281"/>
      <c r="N6" s="273"/>
      <c r="O6" s="20"/>
      <c r="P6" s="61"/>
      <c r="Q6" s="62"/>
      <c r="R6" s="62"/>
      <c r="S6" s="62"/>
      <c r="T6" s="62"/>
      <c r="U6" s="63"/>
      <c r="V6" s="64"/>
      <c r="W6" s="44"/>
    </row>
    <row r="7" spans="1:24" ht="121.5" customHeight="1" x14ac:dyDescent="0.35">
      <c r="B7" s="69">
        <v>1.1000000000000001</v>
      </c>
      <c r="C7" s="71" t="str">
        <f>'Draft Workplan'!C9</f>
        <v>Activity Descriptions</v>
      </c>
      <c r="D7" s="71" t="str">
        <f>'Draft Workplan'!D9</f>
        <v>Outputs:
Deliverables:</v>
      </c>
      <c r="E7" s="327">
        <f>'Draft Workplan'!E9</f>
        <v>0</v>
      </c>
      <c r="F7" s="343">
        <f>'Draft Workplan'!F9</f>
        <v>0</v>
      </c>
      <c r="G7" s="528">
        <f>'Draft Workplan'!G9</f>
        <v>0</v>
      </c>
      <c r="H7" s="37"/>
      <c r="I7" s="52"/>
      <c r="J7" s="3"/>
      <c r="K7" s="3"/>
      <c r="L7" s="3"/>
      <c r="M7" s="21"/>
      <c r="N7" s="274"/>
      <c r="P7" s="46"/>
      <c r="Q7" s="7"/>
      <c r="R7" s="7"/>
      <c r="S7" s="7"/>
      <c r="T7" s="7"/>
      <c r="U7" s="8"/>
      <c r="V7" s="47"/>
      <c r="W7" s="15"/>
      <c r="X7" s="2"/>
    </row>
    <row r="8" spans="1:24" ht="115.5" customHeight="1" x14ac:dyDescent="0.35">
      <c r="B8" s="69">
        <v>1.2</v>
      </c>
      <c r="C8" s="332">
        <f>'Draft Workplan'!C10</f>
        <v>0</v>
      </c>
      <c r="D8" s="332">
        <f>'Draft Workplan'!D10</f>
        <v>0</v>
      </c>
      <c r="E8" s="327">
        <f>'Draft Workplan'!E10</f>
        <v>0</v>
      </c>
      <c r="F8" s="343">
        <f>'Draft Workplan'!F10</f>
        <v>0</v>
      </c>
      <c r="G8" s="528">
        <f>'Draft Workplan'!G10</f>
        <v>0</v>
      </c>
      <c r="I8" s="53"/>
      <c r="J8" s="3"/>
      <c r="K8" s="3"/>
      <c r="L8" s="3"/>
      <c r="M8" s="22"/>
      <c r="N8" s="275"/>
      <c r="P8" s="46"/>
      <c r="Q8" s="7"/>
      <c r="R8" s="7"/>
      <c r="S8" s="7"/>
      <c r="T8" s="7"/>
      <c r="U8" s="8"/>
      <c r="V8" s="47"/>
      <c r="W8" s="15"/>
      <c r="X8" s="2"/>
    </row>
    <row r="9" spans="1:24" ht="47.25" customHeight="1" x14ac:dyDescent="0.35">
      <c r="B9" s="69">
        <v>1.3</v>
      </c>
      <c r="C9" s="71">
        <f>'Draft Workplan'!C11</f>
        <v>0</v>
      </c>
      <c r="D9" s="71">
        <f>'Draft Workplan'!D11</f>
        <v>0</v>
      </c>
      <c r="E9" s="327">
        <f>'Draft Workplan'!E11</f>
        <v>0</v>
      </c>
      <c r="F9" s="343">
        <f>'Draft Workplan'!F11</f>
        <v>0</v>
      </c>
      <c r="G9" s="528">
        <f>'Draft Workplan'!G11</f>
        <v>0</v>
      </c>
      <c r="I9" s="53"/>
      <c r="J9" s="3"/>
      <c r="K9" s="3"/>
      <c r="L9" s="3"/>
      <c r="M9" s="22"/>
      <c r="N9" s="275"/>
      <c r="P9" s="46"/>
      <c r="Q9" s="7"/>
      <c r="R9" s="7"/>
      <c r="S9" s="7"/>
      <c r="T9" s="7"/>
      <c r="U9" s="8"/>
      <c r="V9" s="47"/>
      <c r="W9" s="15"/>
      <c r="X9" s="2"/>
    </row>
    <row r="10" spans="1:24" ht="52.5" customHeight="1" x14ac:dyDescent="0.35">
      <c r="B10" s="69">
        <v>1.4</v>
      </c>
      <c r="C10" s="332">
        <f>'Draft Workplan'!C12</f>
        <v>0</v>
      </c>
      <c r="D10" s="332">
        <f>'Draft Workplan'!D12</f>
        <v>0</v>
      </c>
      <c r="E10" s="327">
        <f>'Draft Workplan'!E12</f>
        <v>0</v>
      </c>
      <c r="F10" s="343">
        <f>'Draft Workplan'!F12</f>
        <v>0</v>
      </c>
      <c r="G10" s="528">
        <f>'Draft Workplan'!G12</f>
        <v>0</v>
      </c>
      <c r="I10" s="53"/>
      <c r="J10" s="3"/>
      <c r="K10" s="3"/>
      <c r="L10" s="3"/>
      <c r="M10" s="22"/>
      <c r="N10" s="275"/>
      <c r="P10" s="46"/>
      <c r="Q10" s="7"/>
      <c r="R10" s="7"/>
      <c r="S10" s="7"/>
      <c r="T10" s="7"/>
      <c r="U10" s="8"/>
      <c r="V10" s="47"/>
      <c r="W10" s="15"/>
      <c r="X10" s="2"/>
    </row>
    <row r="11" spans="1:24" ht="69" customHeight="1" x14ac:dyDescent="0.35">
      <c r="B11" s="69">
        <v>1.5</v>
      </c>
      <c r="C11" s="71">
        <f>'Draft Workplan'!C13</f>
        <v>0</v>
      </c>
      <c r="D11" s="71">
        <f>'Draft Workplan'!D13</f>
        <v>0</v>
      </c>
      <c r="E11" s="327">
        <f>'Draft Workplan'!E13</f>
        <v>0</v>
      </c>
      <c r="F11" s="343">
        <f>'Draft Workplan'!F13</f>
        <v>0</v>
      </c>
      <c r="G11" s="528">
        <f>'Draft Workplan'!G13</f>
        <v>0</v>
      </c>
      <c r="I11" s="53"/>
      <c r="J11" s="3"/>
      <c r="K11" s="3"/>
      <c r="L11" s="3"/>
      <c r="M11" s="22"/>
      <c r="N11" s="275"/>
      <c r="P11" s="46"/>
      <c r="Q11" s="7"/>
      <c r="R11" s="7"/>
      <c r="S11" s="7"/>
      <c r="T11" s="7"/>
      <c r="U11" s="8"/>
      <c r="V11" s="47"/>
      <c r="W11" s="15"/>
      <c r="X11" s="2"/>
    </row>
    <row r="12" spans="1:24" ht="67.5" customHeight="1" x14ac:dyDescent="0.35">
      <c r="B12" s="69">
        <v>1.6</v>
      </c>
      <c r="C12" s="332">
        <f>'Draft Workplan'!C14</f>
        <v>0</v>
      </c>
      <c r="D12" s="332">
        <f>'Draft Workplan'!D14</f>
        <v>0</v>
      </c>
      <c r="E12" s="327">
        <f>'Draft Workplan'!E14</f>
        <v>0</v>
      </c>
      <c r="F12" s="343">
        <f>'Draft Workplan'!F14</f>
        <v>0</v>
      </c>
      <c r="G12" s="528">
        <f>'Draft Workplan'!G14</f>
        <v>0</v>
      </c>
      <c r="I12" s="53"/>
      <c r="J12" s="3"/>
      <c r="K12" s="3"/>
      <c r="L12" s="3"/>
      <c r="M12" s="22"/>
      <c r="N12" s="275"/>
      <c r="P12" s="46"/>
      <c r="Q12" s="7"/>
      <c r="R12" s="7"/>
      <c r="S12" s="7"/>
      <c r="T12" s="7"/>
      <c r="U12" s="8"/>
      <c r="V12" s="47"/>
      <c r="W12" s="15"/>
      <c r="X12" s="2"/>
    </row>
    <row r="13" spans="1:24" ht="60" customHeight="1" x14ac:dyDescent="0.35">
      <c r="B13" s="69">
        <v>1.7</v>
      </c>
      <c r="C13" s="71">
        <f>'Draft Workplan'!C15</f>
        <v>0</v>
      </c>
      <c r="D13" s="71">
        <f>'Draft Workplan'!D15</f>
        <v>0</v>
      </c>
      <c r="E13" s="327">
        <f>'Draft Workplan'!E15</f>
        <v>0</v>
      </c>
      <c r="F13" s="343">
        <f>'Draft Workplan'!F15</f>
        <v>0</v>
      </c>
      <c r="G13" s="528">
        <f>'Draft Workplan'!G15</f>
        <v>0</v>
      </c>
      <c r="I13" s="53"/>
      <c r="J13" s="3"/>
      <c r="K13" s="3"/>
      <c r="L13" s="3"/>
      <c r="M13" s="22"/>
      <c r="N13" s="275"/>
      <c r="P13" s="46"/>
      <c r="Q13" s="7"/>
      <c r="R13" s="7"/>
      <c r="S13" s="7"/>
      <c r="T13" s="7"/>
      <c r="U13" s="8"/>
      <c r="V13" s="47"/>
      <c r="W13" s="15"/>
      <c r="X13" s="2"/>
    </row>
    <row r="14" spans="1:24" ht="46.25" customHeight="1" x14ac:dyDescent="0.35">
      <c r="B14" s="69">
        <v>1.8</v>
      </c>
      <c r="C14" s="332">
        <f>'Draft Workplan'!C16</f>
        <v>0</v>
      </c>
      <c r="D14" s="332">
        <f>'Draft Workplan'!D16</f>
        <v>0</v>
      </c>
      <c r="E14" s="327">
        <f>'Draft Workplan'!E16</f>
        <v>0</v>
      </c>
      <c r="F14" s="343">
        <f>'Draft Workplan'!F16</f>
        <v>0</v>
      </c>
      <c r="G14" s="528">
        <f>'Draft Workplan'!G16</f>
        <v>0</v>
      </c>
      <c r="I14" s="53"/>
      <c r="J14" s="3"/>
      <c r="K14" s="3"/>
      <c r="L14" s="3"/>
      <c r="M14" s="22"/>
      <c r="N14" s="275"/>
      <c r="P14" s="46"/>
      <c r="Q14" s="7"/>
      <c r="R14" s="7"/>
      <c r="S14" s="7"/>
      <c r="T14" s="7"/>
      <c r="U14" s="8"/>
      <c r="V14" s="47"/>
      <c r="W14" s="15"/>
      <c r="X14" s="2"/>
    </row>
    <row r="15" spans="1:24" ht="47.25" customHeight="1" x14ac:dyDescent="0.35">
      <c r="B15" s="69">
        <v>1.9</v>
      </c>
      <c r="C15" s="71">
        <f>'Draft Workplan'!C17</f>
        <v>0</v>
      </c>
      <c r="D15" s="71">
        <f>'Draft Workplan'!D17</f>
        <v>0</v>
      </c>
      <c r="E15" s="327">
        <f>'Draft Workplan'!E17</f>
        <v>0</v>
      </c>
      <c r="F15" s="343">
        <f>'Draft Workplan'!F17</f>
        <v>0</v>
      </c>
      <c r="G15" s="528">
        <f>'Draft Workplan'!G17</f>
        <v>0</v>
      </c>
      <c r="I15" s="53"/>
      <c r="J15" s="3"/>
      <c r="K15" s="3"/>
      <c r="L15" s="3"/>
      <c r="M15" s="22"/>
      <c r="N15" s="275"/>
      <c r="P15" s="46"/>
      <c r="Q15" s="7"/>
      <c r="R15" s="7"/>
      <c r="S15" s="7"/>
      <c r="T15" s="7"/>
      <c r="U15" s="8"/>
      <c r="V15" s="47"/>
      <c r="W15" s="15"/>
      <c r="X15" s="2"/>
    </row>
    <row r="16" spans="1:24" s="9" customFormat="1" ht="45.75" customHeight="1" x14ac:dyDescent="0.3">
      <c r="A16" s="20"/>
      <c r="B16" s="72">
        <v>2</v>
      </c>
      <c r="C16" s="331" t="str">
        <f>'Draft Workplan'!C18</f>
        <v>Component #2:</v>
      </c>
      <c r="D16" s="331">
        <f>'Draft Workplan'!D18</f>
        <v>0</v>
      </c>
      <c r="E16" s="339">
        <f>'Draft Workplan'!E18</f>
        <v>0</v>
      </c>
      <c r="F16" s="342">
        <f>'Draft Workplan'!F18</f>
        <v>0</v>
      </c>
      <c r="G16" s="529">
        <f>'Draft Workplan'!G18</f>
        <v>0</v>
      </c>
      <c r="H16" s="36"/>
      <c r="I16" s="276"/>
      <c r="J16" s="11"/>
      <c r="K16" s="11"/>
      <c r="L16" s="11"/>
      <c r="M16" s="269"/>
      <c r="N16" s="277"/>
      <c r="O16" s="20"/>
      <c r="P16" s="45"/>
      <c r="Q16" s="12"/>
      <c r="R16" s="12"/>
      <c r="S16" s="12"/>
      <c r="T16" s="12"/>
      <c r="U16" s="13"/>
      <c r="V16" s="48"/>
      <c r="W16" s="14"/>
    </row>
    <row r="17" spans="1:24" ht="45" customHeight="1" x14ac:dyDescent="0.35">
      <c r="B17" s="69">
        <v>2.1</v>
      </c>
      <c r="C17" s="71">
        <f>'Draft Workplan'!C19</f>
        <v>0</v>
      </c>
      <c r="D17" s="71">
        <f>'Draft Workplan'!D19</f>
        <v>0</v>
      </c>
      <c r="E17" s="327">
        <f>'Draft Workplan'!E19</f>
        <v>0</v>
      </c>
      <c r="F17" s="343">
        <f>'Draft Workplan'!F19</f>
        <v>0</v>
      </c>
      <c r="G17" s="529">
        <f>'Draft Workplan'!G19</f>
        <v>0</v>
      </c>
      <c r="I17" s="53"/>
      <c r="J17" s="3"/>
      <c r="K17" s="3"/>
      <c r="L17" s="3"/>
      <c r="M17" s="22"/>
      <c r="N17" s="275"/>
      <c r="P17" s="46"/>
      <c r="Q17" s="7"/>
      <c r="R17" s="7"/>
      <c r="S17" s="7"/>
      <c r="T17" s="7"/>
      <c r="U17" s="8"/>
      <c r="V17" s="47"/>
      <c r="W17" s="15"/>
      <c r="X17" s="2"/>
    </row>
    <row r="18" spans="1:24" ht="45" customHeight="1" x14ac:dyDescent="0.35">
      <c r="B18" s="69">
        <v>2.2000000000000002</v>
      </c>
      <c r="C18" s="332">
        <f>'Draft Workplan'!C20</f>
        <v>0</v>
      </c>
      <c r="D18" s="332">
        <f>'Draft Workplan'!D20</f>
        <v>0</v>
      </c>
      <c r="E18" s="327">
        <f>'Draft Workplan'!E20</f>
        <v>0</v>
      </c>
      <c r="F18" s="343">
        <f>'Draft Workplan'!F20</f>
        <v>0</v>
      </c>
      <c r="G18" s="529">
        <f>'Draft Workplan'!G20</f>
        <v>0</v>
      </c>
      <c r="I18" s="53"/>
      <c r="J18" s="3"/>
      <c r="K18" s="3"/>
      <c r="L18" s="3"/>
      <c r="M18" s="22"/>
      <c r="N18" s="275"/>
      <c r="P18" s="46"/>
      <c r="Q18" s="7"/>
      <c r="R18" s="7"/>
      <c r="S18" s="7"/>
      <c r="T18" s="7"/>
      <c r="U18" s="8"/>
      <c r="V18" s="47"/>
      <c r="W18" s="15"/>
      <c r="X18" s="2"/>
    </row>
    <row r="19" spans="1:24" ht="46.5" customHeight="1" x14ac:dyDescent="0.35">
      <c r="B19" s="69">
        <v>2.2999999999999998</v>
      </c>
      <c r="C19" s="71">
        <f>'Draft Workplan'!C21</f>
        <v>0</v>
      </c>
      <c r="D19" s="71">
        <f>'Draft Workplan'!D21</f>
        <v>0</v>
      </c>
      <c r="E19" s="327">
        <f>'Draft Workplan'!E21</f>
        <v>0</v>
      </c>
      <c r="F19" s="343">
        <f>'Draft Workplan'!F21</f>
        <v>0</v>
      </c>
      <c r="G19" s="529">
        <f>'Draft Workplan'!G21</f>
        <v>0</v>
      </c>
      <c r="I19" s="53"/>
      <c r="J19" s="3"/>
      <c r="K19" s="3"/>
      <c r="L19" s="3"/>
      <c r="M19" s="22"/>
      <c r="N19" s="275"/>
      <c r="P19" s="46"/>
      <c r="Q19" s="7"/>
      <c r="R19" s="7"/>
      <c r="S19" s="7"/>
      <c r="T19" s="7"/>
      <c r="U19" s="8"/>
      <c r="V19" s="47"/>
      <c r="W19" s="15"/>
      <c r="X19" s="2"/>
    </row>
    <row r="20" spans="1:24" ht="51" customHeight="1" x14ac:dyDescent="0.35">
      <c r="B20" s="69">
        <v>2.4</v>
      </c>
      <c r="C20" s="332">
        <f>'Draft Workplan'!C22</f>
        <v>0</v>
      </c>
      <c r="D20" s="332">
        <f>'Draft Workplan'!D22</f>
        <v>0</v>
      </c>
      <c r="E20" s="327">
        <f>'Draft Workplan'!E22</f>
        <v>0</v>
      </c>
      <c r="F20" s="343">
        <f>'Draft Workplan'!F22</f>
        <v>0</v>
      </c>
      <c r="G20" s="529">
        <f>'Draft Workplan'!G22</f>
        <v>0</v>
      </c>
      <c r="I20" s="53"/>
      <c r="J20" s="3"/>
      <c r="K20" s="3"/>
      <c r="L20" s="3"/>
      <c r="M20" s="22"/>
      <c r="N20" s="275"/>
      <c r="P20" s="46"/>
      <c r="Q20" s="7"/>
      <c r="R20" s="7"/>
      <c r="S20" s="7"/>
      <c r="T20" s="7"/>
      <c r="U20" s="8"/>
      <c r="V20" s="47"/>
      <c r="W20" s="15"/>
      <c r="X20" s="2"/>
    </row>
    <row r="21" spans="1:24" ht="48" customHeight="1" x14ac:dyDescent="0.35">
      <c r="B21" s="69">
        <v>2.5</v>
      </c>
      <c r="C21" s="71">
        <f>'Draft Workplan'!C23</f>
        <v>0</v>
      </c>
      <c r="D21" s="71">
        <f>'Draft Workplan'!D23</f>
        <v>0</v>
      </c>
      <c r="E21" s="327">
        <f>'Draft Workplan'!E23</f>
        <v>0</v>
      </c>
      <c r="F21" s="343">
        <f>'Draft Workplan'!F23</f>
        <v>0</v>
      </c>
      <c r="G21" s="529">
        <f>'Draft Workplan'!G23</f>
        <v>0</v>
      </c>
      <c r="I21" s="53"/>
      <c r="J21" s="3"/>
      <c r="K21" s="3"/>
      <c r="L21" s="3"/>
      <c r="M21" s="22"/>
      <c r="N21" s="275"/>
      <c r="P21" s="46"/>
      <c r="Q21" s="7"/>
      <c r="R21" s="7"/>
      <c r="S21" s="7"/>
      <c r="T21" s="7"/>
      <c r="U21" s="8"/>
      <c r="V21" s="47"/>
      <c r="W21" s="15"/>
      <c r="X21" s="2"/>
    </row>
    <row r="22" spans="1:24" ht="46.5" customHeight="1" x14ac:dyDescent="0.35">
      <c r="B22" s="69">
        <v>2.6</v>
      </c>
      <c r="C22" s="332">
        <f>'Draft Workplan'!C24</f>
        <v>0</v>
      </c>
      <c r="D22" s="332">
        <f>'Draft Workplan'!D24</f>
        <v>0</v>
      </c>
      <c r="E22" s="327">
        <f>'Draft Workplan'!E24</f>
        <v>0</v>
      </c>
      <c r="F22" s="343">
        <f>'Draft Workplan'!F24</f>
        <v>0</v>
      </c>
      <c r="G22" s="529">
        <f>'Draft Workplan'!G24</f>
        <v>0</v>
      </c>
      <c r="I22" s="53"/>
      <c r="J22" s="3"/>
      <c r="K22" s="3"/>
      <c r="L22" s="3"/>
      <c r="M22" s="22"/>
      <c r="N22" s="275"/>
      <c r="P22" s="46"/>
      <c r="Q22" s="7"/>
      <c r="R22" s="7"/>
      <c r="S22" s="7"/>
      <c r="T22" s="7"/>
      <c r="U22" s="8"/>
      <c r="V22" s="47"/>
      <c r="W22" s="15"/>
      <c r="X22" s="2"/>
    </row>
    <row r="23" spans="1:24" ht="49.5" customHeight="1" x14ac:dyDescent="0.35">
      <c r="B23" s="69">
        <v>2.7</v>
      </c>
      <c r="C23" s="71">
        <f>'Draft Workplan'!C25</f>
        <v>0</v>
      </c>
      <c r="D23" s="71">
        <f>'Draft Workplan'!D25</f>
        <v>0</v>
      </c>
      <c r="E23" s="327">
        <f>'Draft Workplan'!E25</f>
        <v>0</v>
      </c>
      <c r="F23" s="343">
        <f>'Draft Workplan'!F25</f>
        <v>0</v>
      </c>
      <c r="G23" s="529">
        <f>'Draft Workplan'!G25</f>
        <v>0</v>
      </c>
      <c r="I23" s="53"/>
      <c r="J23" s="3"/>
      <c r="K23" s="3"/>
      <c r="L23" s="3"/>
      <c r="M23" s="22"/>
      <c r="N23" s="275"/>
      <c r="P23" s="46"/>
      <c r="Q23" s="7"/>
      <c r="R23" s="7"/>
      <c r="S23" s="7"/>
      <c r="T23" s="7"/>
      <c r="U23" s="8"/>
      <c r="V23" s="47"/>
      <c r="W23" s="15"/>
      <c r="X23" s="2"/>
    </row>
    <row r="24" spans="1:24" ht="51.75" customHeight="1" x14ac:dyDescent="0.35">
      <c r="B24" s="69">
        <v>2.8</v>
      </c>
      <c r="C24" s="332">
        <f>'Draft Workplan'!C26</f>
        <v>0</v>
      </c>
      <c r="D24" s="332">
        <f>'Draft Workplan'!D26</f>
        <v>0</v>
      </c>
      <c r="E24" s="327">
        <f>'Draft Workplan'!E26</f>
        <v>0</v>
      </c>
      <c r="F24" s="343">
        <f>'Draft Workplan'!F26</f>
        <v>0</v>
      </c>
      <c r="G24" s="529">
        <f>'Draft Workplan'!G26</f>
        <v>0</v>
      </c>
      <c r="I24" s="53"/>
      <c r="J24" s="3"/>
      <c r="K24" s="3"/>
      <c r="L24" s="3"/>
      <c r="M24" s="22"/>
      <c r="N24" s="275"/>
      <c r="P24" s="46"/>
      <c r="Q24" s="7"/>
      <c r="R24" s="7"/>
      <c r="S24" s="7"/>
      <c r="T24" s="7"/>
      <c r="U24" s="8"/>
      <c r="V24" s="47"/>
      <c r="W24" s="15"/>
      <c r="X24" s="2"/>
    </row>
    <row r="25" spans="1:24" ht="41.25" customHeight="1" x14ac:dyDescent="0.35">
      <c r="B25" s="69">
        <v>2.9</v>
      </c>
      <c r="C25" s="71">
        <f>'Draft Workplan'!C27</f>
        <v>0</v>
      </c>
      <c r="D25" s="71">
        <f>'Draft Workplan'!D27</f>
        <v>0</v>
      </c>
      <c r="E25" s="327">
        <f>'Draft Workplan'!E27</f>
        <v>0</v>
      </c>
      <c r="F25" s="343">
        <f>'Draft Workplan'!F27</f>
        <v>0</v>
      </c>
      <c r="G25" s="529">
        <f>'Draft Workplan'!G27</f>
        <v>0</v>
      </c>
      <c r="I25" s="53"/>
      <c r="J25" s="3"/>
      <c r="K25" s="3"/>
      <c r="L25" s="3"/>
      <c r="M25" s="22"/>
      <c r="N25" s="275"/>
      <c r="P25" s="46"/>
      <c r="Q25" s="7"/>
      <c r="R25" s="7"/>
      <c r="S25" s="7"/>
      <c r="T25" s="7"/>
      <c r="U25" s="8"/>
      <c r="V25" s="47"/>
      <c r="W25" s="15"/>
      <c r="X25" s="2"/>
    </row>
    <row r="26" spans="1:24" s="9" customFormat="1" ht="45" customHeight="1" x14ac:dyDescent="0.3">
      <c r="A26" s="20"/>
      <c r="B26" s="72">
        <v>3</v>
      </c>
      <c r="C26" s="331" t="str">
        <f>'Draft Workplan'!C28</f>
        <v xml:space="preserve">Component #3: </v>
      </c>
      <c r="D26" s="331">
        <f>'Draft Workplan'!D28</f>
        <v>0</v>
      </c>
      <c r="E26" s="339">
        <f>'Draft Workplan'!E28</f>
        <v>0</v>
      </c>
      <c r="F26" s="356">
        <f>'Draft Workplan'!F28</f>
        <v>0</v>
      </c>
      <c r="G26" s="529">
        <f>'Draft Workplan'!G28</f>
        <v>0</v>
      </c>
      <c r="H26" s="36"/>
      <c r="I26" s="276"/>
      <c r="J26" s="11"/>
      <c r="K26" s="11"/>
      <c r="L26" s="11"/>
      <c r="M26" s="269"/>
      <c r="N26" s="277"/>
      <c r="O26" s="20"/>
      <c r="P26" s="45"/>
      <c r="Q26" s="12"/>
      <c r="R26" s="12"/>
      <c r="S26" s="12"/>
      <c r="T26" s="12"/>
      <c r="U26" s="13"/>
      <c r="V26" s="48"/>
      <c r="W26" s="14"/>
    </row>
    <row r="27" spans="1:24" ht="48.75" customHeight="1" x14ac:dyDescent="0.35">
      <c r="B27" s="69">
        <v>3.1</v>
      </c>
      <c r="C27" s="71">
        <f>'Draft Workplan'!C29</f>
        <v>0</v>
      </c>
      <c r="D27" s="71">
        <f>'Draft Workplan'!D29</f>
        <v>0</v>
      </c>
      <c r="E27" s="327">
        <f>'Draft Workplan'!E29</f>
        <v>0</v>
      </c>
      <c r="F27" s="343">
        <f>'Draft Workplan'!F29</f>
        <v>0</v>
      </c>
      <c r="G27" s="529">
        <f>'Draft Workplan'!G29</f>
        <v>0</v>
      </c>
      <c r="I27" s="53"/>
      <c r="J27" s="3"/>
      <c r="K27" s="3"/>
      <c r="L27" s="3"/>
      <c r="M27" s="22"/>
      <c r="N27" s="275"/>
      <c r="P27" s="46"/>
      <c r="Q27" s="7"/>
      <c r="R27" s="7"/>
      <c r="S27" s="7"/>
      <c r="T27" s="7"/>
      <c r="U27" s="8"/>
      <c r="V27" s="47"/>
      <c r="W27" s="15"/>
      <c r="X27" s="2"/>
    </row>
    <row r="28" spans="1:24" ht="57" customHeight="1" x14ac:dyDescent="0.35">
      <c r="B28" s="69">
        <v>3.2</v>
      </c>
      <c r="C28" s="332">
        <f>'Draft Workplan'!C30</f>
        <v>0</v>
      </c>
      <c r="D28" s="332">
        <f>'Draft Workplan'!D30</f>
        <v>0</v>
      </c>
      <c r="E28" s="327">
        <f>'Draft Workplan'!E30</f>
        <v>0</v>
      </c>
      <c r="F28" s="343">
        <f>'Draft Workplan'!F30</f>
        <v>0</v>
      </c>
      <c r="G28" s="529">
        <f>'Draft Workplan'!G30</f>
        <v>0</v>
      </c>
      <c r="I28" s="53"/>
      <c r="J28" s="3"/>
      <c r="K28" s="3"/>
      <c r="L28" s="3"/>
      <c r="M28" s="22"/>
      <c r="N28" s="275"/>
      <c r="P28" s="46"/>
      <c r="Q28" s="7"/>
      <c r="R28" s="7"/>
      <c r="S28" s="7"/>
      <c r="T28" s="7"/>
      <c r="U28" s="8"/>
      <c r="V28" s="47"/>
      <c r="W28" s="15"/>
      <c r="X28" s="2"/>
    </row>
    <row r="29" spans="1:24" ht="47.25" customHeight="1" x14ac:dyDescent="0.35">
      <c r="B29" s="69">
        <v>3.3</v>
      </c>
      <c r="C29" s="71">
        <f>'Draft Workplan'!C31</f>
        <v>0</v>
      </c>
      <c r="D29" s="71">
        <f>'Draft Workplan'!D31</f>
        <v>0</v>
      </c>
      <c r="E29" s="327">
        <f>'Draft Workplan'!E31</f>
        <v>0</v>
      </c>
      <c r="F29" s="343">
        <f>'Draft Workplan'!F31</f>
        <v>0</v>
      </c>
      <c r="G29" s="529">
        <f>'Draft Workplan'!G31</f>
        <v>0</v>
      </c>
      <c r="I29" s="53"/>
      <c r="J29" s="3"/>
      <c r="K29" s="3"/>
      <c r="L29" s="3"/>
      <c r="M29" s="22"/>
      <c r="N29" s="275"/>
      <c r="P29" s="46"/>
      <c r="Q29" s="7"/>
      <c r="R29" s="7"/>
      <c r="S29" s="7"/>
      <c r="T29" s="7"/>
      <c r="U29" s="8"/>
      <c r="V29" s="47"/>
      <c r="W29" s="15"/>
      <c r="X29" s="2"/>
    </row>
    <row r="30" spans="1:24" ht="45.75" customHeight="1" x14ac:dyDescent="0.35">
      <c r="B30" s="69">
        <v>3.4</v>
      </c>
      <c r="C30" s="332">
        <f>'Draft Workplan'!C32</f>
        <v>0</v>
      </c>
      <c r="D30" s="332">
        <f>'Draft Workplan'!D32</f>
        <v>0</v>
      </c>
      <c r="E30" s="327">
        <f>'Draft Workplan'!E32</f>
        <v>0</v>
      </c>
      <c r="F30" s="343">
        <f>'Draft Workplan'!F32</f>
        <v>0</v>
      </c>
      <c r="G30" s="529">
        <f>'Draft Workplan'!G32</f>
        <v>0</v>
      </c>
      <c r="I30" s="53"/>
      <c r="J30" s="3"/>
      <c r="K30" s="3"/>
      <c r="L30" s="3"/>
      <c r="M30" s="22"/>
      <c r="N30" s="275"/>
      <c r="P30" s="46"/>
      <c r="Q30" s="7"/>
      <c r="R30" s="7"/>
      <c r="S30" s="7"/>
      <c r="T30" s="7"/>
      <c r="U30" s="8"/>
      <c r="V30" s="47"/>
      <c r="W30" s="15"/>
      <c r="X30" s="2"/>
    </row>
    <row r="31" spans="1:24" ht="45" customHeight="1" x14ac:dyDescent="0.35">
      <c r="B31" s="69">
        <v>3.5</v>
      </c>
      <c r="C31" s="71">
        <f>'Draft Workplan'!C33</f>
        <v>0</v>
      </c>
      <c r="D31" s="71">
        <f>'Draft Workplan'!D33</f>
        <v>0</v>
      </c>
      <c r="E31" s="327">
        <f>'Draft Workplan'!E33</f>
        <v>0</v>
      </c>
      <c r="F31" s="343">
        <f>'Draft Workplan'!F33</f>
        <v>0</v>
      </c>
      <c r="G31" s="529">
        <f>'Draft Workplan'!G33</f>
        <v>0</v>
      </c>
      <c r="I31" s="53"/>
      <c r="J31" s="3"/>
      <c r="K31" s="3"/>
      <c r="L31" s="3"/>
      <c r="M31" s="22"/>
      <c r="N31" s="275"/>
      <c r="P31" s="46"/>
      <c r="Q31" s="7"/>
      <c r="R31" s="7"/>
      <c r="S31" s="7"/>
      <c r="T31" s="7"/>
      <c r="U31" s="8"/>
      <c r="V31" s="47"/>
      <c r="W31" s="15"/>
      <c r="X31" s="2"/>
    </row>
    <row r="32" spans="1:24" ht="43.5" customHeight="1" x14ac:dyDescent="0.35">
      <c r="B32" s="69">
        <v>3.6</v>
      </c>
      <c r="C32" s="332">
        <f>'Draft Workplan'!C34</f>
        <v>0</v>
      </c>
      <c r="D32" s="332">
        <f>'Draft Workplan'!D34</f>
        <v>0</v>
      </c>
      <c r="E32" s="327">
        <f>'Draft Workplan'!E34</f>
        <v>0</v>
      </c>
      <c r="F32" s="343">
        <f>'Draft Workplan'!F34</f>
        <v>0</v>
      </c>
      <c r="G32" s="529">
        <f>'Draft Workplan'!G34</f>
        <v>0</v>
      </c>
      <c r="I32" s="53"/>
      <c r="J32" s="3"/>
      <c r="K32" s="3"/>
      <c r="L32" s="3"/>
      <c r="M32" s="22"/>
      <c r="N32" s="275"/>
      <c r="P32" s="46"/>
      <c r="Q32" s="7"/>
      <c r="R32" s="7"/>
      <c r="S32" s="7"/>
      <c r="T32" s="7"/>
      <c r="U32" s="8"/>
      <c r="V32" s="47"/>
      <c r="W32" s="15"/>
      <c r="X32" s="2"/>
    </row>
    <row r="33" spans="1:24" ht="39" customHeight="1" x14ac:dyDescent="0.35">
      <c r="B33" s="69">
        <v>3.7</v>
      </c>
      <c r="C33" s="71">
        <f>'Draft Workplan'!C35</f>
        <v>0</v>
      </c>
      <c r="D33" s="71">
        <f>'Draft Workplan'!D35</f>
        <v>0</v>
      </c>
      <c r="E33" s="327">
        <f>'Draft Workplan'!E35</f>
        <v>0</v>
      </c>
      <c r="F33" s="343">
        <f>'Draft Workplan'!F35</f>
        <v>0</v>
      </c>
      <c r="G33" s="529">
        <f>'Draft Workplan'!G35</f>
        <v>0</v>
      </c>
      <c r="I33" s="53"/>
      <c r="J33" s="3"/>
      <c r="K33" s="3"/>
      <c r="L33" s="3"/>
      <c r="M33" s="22"/>
      <c r="N33" s="275"/>
      <c r="P33" s="46"/>
      <c r="Q33" s="7"/>
      <c r="R33" s="7"/>
      <c r="S33" s="7"/>
      <c r="T33" s="7"/>
      <c r="U33" s="8"/>
      <c r="V33" s="47"/>
      <c r="W33" s="15"/>
      <c r="X33" s="2"/>
    </row>
    <row r="34" spans="1:24" ht="43.5" customHeight="1" x14ac:dyDescent="0.35">
      <c r="B34" s="69">
        <v>3.8</v>
      </c>
      <c r="C34" s="332">
        <f>'Draft Workplan'!C36</f>
        <v>0</v>
      </c>
      <c r="D34" s="332">
        <f>'Draft Workplan'!D36</f>
        <v>0</v>
      </c>
      <c r="E34" s="327">
        <f>'Draft Workplan'!E36</f>
        <v>0</v>
      </c>
      <c r="F34" s="343">
        <f>'Draft Workplan'!F36</f>
        <v>0</v>
      </c>
      <c r="G34" s="529">
        <f>'Draft Workplan'!G36</f>
        <v>0</v>
      </c>
      <c r="I34" s="53"/>
      <c r="J34" s="3"/>
      <c r="K34" s="3"/>
      <c r="L34" s="3"/>
      <c r="M34" s="22"/>
      <c r="N34" s="275"/>
      <c r="P34" s="46"/>
      <c r="Q34" s="7"/>
      <c r="R34" s="7"/>
      <c r="S34" s="7"/>
      <c r="T34" s="7"/>
      <c r="U34" s="8"/>
      <c r="V34" s="47"/>
      <c r="W34" s="15"/>
      <c r="X34" s="2"/>
    </row>
    <row r="35" spans="1:24" ht="34.5" customHeight="1" x14ac:dyDescent="0.35">
      <c r="B35" s="69">
        <v>3.9</v>
      </c>
      <c r="C35" s="71">
        <f>'Draft Workplan'!C37</f>
        <v>0</v>
      </c>
      <c r="D35" s="71">
        <f>'Draft Workplan'!D37</f>
        <v>0</v>
      </c>
      <c r="E35" s="327">
        <f>'Draft Workplan'!E37</f>
        <v>0</v>
      </c>
      <c r="F35" s="343">
        <f>'Draft Workplan'!F37</f>
        <v>0</v>
      </c>
      <c r="G35" s="529">
        <f>'Draft Workplan'!G37</f>
        <v>0</v>
      </c>
      <c r="I35" s="53"/>
      <c r="J35" s="3"/>
      <c r="K35" s="3"/>
      <c r="L35" s="3"/>
      <c r="M35" s="22"/>
      <c r="N35" s="275"/>
      <c r="P35" s="46"/>
      <c r="Q35" s="7"/>
      <c r="R35" s="7"/>
      <c r="S35" s="7"/>
      <c r="T35" s="7"/>
      <c r="U35" s="8"/>
      <c r="V35" s="47"/>
      <c r="W35" s="15"/>
      <c r="X35" s="2"/>
    </row>
    <row r="36" spans="1:24" s="30" customFormat="1" ht="35" customHeight="1" x14ac:dyDescent="0.3">
      <c r="A36" s="20"/>
      <c r="B36" s="76">
        <v>4</v>
      </c>
      <c r="C36" s="331" t="str">
        <f>'Draft Workplan'!C38</f>
        <v xml:space="preserve">Component #4: </v>
      </c>
      <c r="D36" s="331">
        <f>'Draft Workplan'!D38</f>
        <v>0</v>
      </c>
      <c r="E36" s="339">
        <f>'Draft Workplan'!E38</f>
        <v>0</v>
      </c>
      <c r="F36" s="356">
        <f>'Draft Workplan'!F38</f>
        <v>0</v>
      </c>
      <c r="G36" s="529">
        <f>'Draft Workplan'!G38</f>
        <v>0</v>
      </c>
      <c r="H36" s="36"/>
      <c r="I36" s="276"/>
      <c r="J36" s="11"/>
      <c r="K36" s="11"/>
      <c r="L36" s="11"/>
      <c r="M36" s="269"/>
      <c r="N36" s="277"/>
      <c r="O36" s="20"/>
      <c r="P36" s="45"/>
      <c r="Q36" s="12"/>
      <c r="R36" s="12"/>
      <c r="S36" s="12"/>
      <c r="T36" s="12"/>
      <c r="U36" s="13"/>
      <c r="V36" s="48"/>
      <c r="W36" s="44"/>
    </row>
    <row r="37" spans="1:24" ht="33" customHeight="1" x14ac:dyDescent="0.35">
      <c r="B37" s="69">
        <v>4.0999999999999996</v>
      </c>
      <c r="C37" s="71">
        <f>'Draft Workplan'!C39</f>
        <v>0</v>
      </c>
      <c r="D37" s="71">
        <f>'Draft Workplan'!D39</f>
        <v>0</v>
      </c>
      <c r="E37" s="327">
        <f>'Draft Workplan'!E39</f>
        <v>0</v>
      </c>
      <c r="F37" s="343">
        <f>'Draft Workplan'!F39</f>
        <v>0</v>
      </c>
      <c r="G37" s="529">
        <f>'Draft Workplan'!G39</f>
        <v>0</v>
      </c>
      <c r="I37" s="53"/>
      <c r="J37" s="3"/>
      <c r="K37" s="3"/>
      <c r="L37" s="3"/>
      <c r="M37" s="22"/>
      <c r="N37" s="275"/>
      <c r="P37" s="46"/>
      <c r="Q37" s="7"/>
      <c r="R37" s="7"/>
      <c r="S37" s="7"/>
      <c r="T37" s="7"/>
      <c r="U37" s="8"/>
      <c r="V37" s="47"/>
      <c r="W37" s="15"/>
      <c r="X37" s="2"/>
    </row>
    <row r="38" spans="1:24" ht="33" customHeight="1" x14ac:dyDescent="0.35">
      <c r="B38" s="69">
        <v>4.2</v>
      </c>
      <c r="C38" s="332">
        <f>'Draft Workplan'!C40</f>
        <v>0</v>
      </c>
      <c r="D38" s="332">
        <f>'Draft Workplan'!D40</f>
        <v>0</v>
      </c>
      <c r="E38" s="327">
        <f>'Draft Workplan'!E40</f>
        <v>0</v>
      </c>
      <c r="F38" s="343">
        <f>'Draft Workplan'!F40</f>
        <v>0</v>
      </c>
      <c r="G38" s="529">
        <f>'Draft Workplan'!G40</f>
        <v>0</v>
      </c>
      <c r="I38" s="53"/>
      <c r="J38" s="3"/>
      <c r="K38" s="3"/>
      <c r="L38" s="3"/>
      <c r="M38" s="22"/>
      <c r="N38" s="275"/>
      <c r="P38" s="46"/>
      <c r="Q38" s="7"/>
      <c r="R38" s="7"/>
      <c r="S38" s="7"/>
      <c r="T38" s="7"/>
      <c r="U38" s="8"/>
      <c r="V38" s="47"/>
      <c r="W38" s="15"/>
      <c r="X38" s="2"/>
    </row>
    <row r="39" spans="1:24" ht="33" customHeight="1" x14ac:dyDescent="0.35">
      <c r="B39" s="69">
        <v>4.3</v>
      </c>
      <c r="C39" s="71">
        <f>'Draft Workplan'!C41</f>
        <v>0</v>
      </c>
      <c r="D39" s="71">
        <f>'Draft Workplan'!D41</f>
        <v>0</v>
      </c>
      <c r="E39" s="327">
        <f>'Draft Workplan'!E41</f>
        <v>0</v>
      </c>
      <c r="F39" s="343">
        <f>'Draft Workplan'!F41</f>
        <v>0</v>
      </c>
      <c r="G39" s="529">
        <f>'Draft Workplan'!G41</f>
        <v>0</v>
      </c>
      <c r="I39" s="53"/>
      <c r="J39" s="3"/>
      <c r="K39" s="3"/>
      <c r="L39" s="3"/>
      <c r="M39" s="22"/>
      <c r="N39" s="275"/>
      <c r="P39" s="46"/>
      <c r="Q39" s="7"/>
      <c r="R39" s="7"/>
      <c r="S39" s="7"/>
      <c r="T39" s="7"/>
      <c r="U39" s="8"/>
      <c r="V39" s="47"/>
      <c r="W39" s="15"/>
      <c r="X39" s="2"/>
    </row>
    <row r="40" spans="1:24" ht="33" customHeight="1" x14ac:dyDescent="0.35">
      <c r="B40" s="69">
        <v>4.4000000000000004</v>
      </c>
      <c r="C40" s="332">
        <f>'Draft Workplan'!C42</f>
        <v>0</v>
      </c>
      <c r="D40" s="332">
        <f>'Draft Workplan'!D42</f>
        <v>0</v>
      </c>
      <c r="E40" s="327">
        <f>'Draft Workplan'!E42</f>
        <v>0</v>
      </c>
      <c r="F40" s="343">
        <f>'Draft Workplan'!F42</f>
        <v>0</v>
      </c>
      <c r="G40" s="529">
        <f>'Draft Workplan'!G42</f>
        <v>0</v>
      </c>
      <c r="I40" s="53"/>
      <c r="J40" s="3"/>
      <c r="K40" s="3"/>
      <c r="L40" s="3"/>
      <c r="M40" s="22"/>
      <c r="N40" s="275"/>
      <c r="P40" s="46"/>
      <c r="Q40" s="7"/>
      <c r="R40" s="7"/>
      <c r="S40" s="7"/>
      <c r="T40" s="7"/>
      <c r="U40" s="8"/>
      <c r="V40" s="47"/>
      <c r="W40" s="15"/>
      <c r="X40" s="2"/>
    </row>
    <row r="41" spans="1:24" ht="33" customHeight="1" x14ac:dyDescent="0.35">
      <c r="B41" s="69">
        <v>4.5</v>
      </c>
      <c r="C41" s="71">
        <f>'Draft Workplan'!C43</f>
        <v>0</v>
      </c>
      <c r="D41" s="71">
        <f>'Draft Workplan'!D43</f>
        <v>0</v>
      </c>
      <c r="E41" s="327">
        <f>'Draft Workplan'!E43</f>
        <v>0</v>
      </c>
      <c r="F41" s="343">
        <f>'Draft Workplan'!F43</f>
        <v>0</v>
      </c>
      <c r="G41" s="529">
        <f>'Draft Workplan'!G43</f>
        <v>0</v>
      </c>
      <c r="I41" s="53"/>
      <c r="J41" s="3"/>
      <c r="K41" s="3"/>
      <c r="L41" s="3"/>
      <c r="M41" s="22"/>
      <c r="N41" s="275"/>
      <c r="P41" s="46"/>
      <c r="Q41" s="7"/>
      <c r="R41" s="7"/>
      <c r="S41" s="7"/>
      <c r="T41" s="7"/>
      <c r="U41" s="8"/>
      <c r="V41" s="47"/>
      <c r="W41" s="15"/>
      <c r="X41" s="2"/>
    </row>
    <row r="42" spans="1:24" ht="33" customHeight="1" x14ac:dyDescent="0.35">
      <c r="B42" s="69">
        <v>4.5999999999999996</v>
      </c>
      <c r="C42" s="332">
        <f>'Draft Workplan'!C44</f>
        <v>0</v>
      </c>
      <c r="D42" s="332">
        <f>'Draft Workplan'!D44</f>
        <v>0</v>
      </c>
      <c r="E42" s="327">
        <f>'Draft Workplan'!E44</f>
        <v>0</v>
      </c>
      <c r="F42" s="343">
        <f>'Draft Workplan'!F44</f>
        <v>0</v>
      </c>
      <c r="G42" s="529">
        <f>'Draft Workplan'!G44</f>
        <v>0</v>
      </c>
      <c r="I42" s="53"/>
      <c r="J42" s="3"/>
      <c r="K42" s="3"/>
      <c r="L42" s="3"/>
      <c r="M42" s="22"/>
      <c r="N42" s="275"/>
      <c r="P42" s="46"/>
      <c r="Q42" s="7"/>
      <c r="R42" s="7"/>
      <c r="S42" s="7"/>
      <c r="T42" s="7"/>
      <c r="U42" s="8"/>
      <c r="V42" s="47"/>
      <c r="W42" s="15"/>
      <c r="X42" s="2"/>
    </row>
    <row r="43" spans="1:24" ht="33" customHeight="1" x14ac:dyDescent="0.35">
      <c r="B43" s="69">
        <v>4.7</v>
      </c>
      <c r="C43" s="71">
        <f>'Draft Workplan'!C45</f>
        <v>0</v>
      </c>
      <c r="D43" s="71">
        <f>'Draft Workplan'!D45</f>
        <v>0</v>
      </c>
      <c r="E43" s="327">
        <f>'Draft Workplan'!E45</f>
        <v>0</v>
      </c>
      <c r="F43" s="343">
        <f>'Draft Workplan'!F45</f>
        <v>0</v>
      </c>
      <c r="G43" s="529">
        <f>'Draft Workplan'!G45</f>
        <v>0</v>
      </c>
      <c r="I43" s="53"/>
      <c r="J43" s="3"/>
      <c r="K43" s="3"/>
      <c r="L43" s="3"/>
      <c r="M43" s="22"/>
      <c r="N43" s="275"/>
      <c r="P43" s="46"/>
      <c r="Q43" s="7"/>
      <c r="R43" s="7"/>
      <c r="S43" s="7"/>
      <c r="T43" s="7"/>
      <c r="U43" s="8"/>
      <c r="V43" s="47"/>
      <c r="W43" s="15"/>
      <c r="X43" s="2"/>
    </row>
    <row r="44" spans="1:24" ht="33" customHeight="1" x14ac:dyDescent="0.35">
      <c r="B44" s="69">
        <v>4.8</v>
      </c>
      <c r="C44" s="332">
        <f>'Draft Workplan'!C46</f>
        <v>0</v>
      </c>
      <c r="D44" s="332">
        <f>'Draft Workplan'!D46</f>
        <v>0</v>
      </c>
      <c r="E44" s="327">
        <f>'Draft Workplan'!E46</f>
        <v>0</v>
      </c>
      <c r="F44" s="343">
        <f>'Draft Workplan'!F46</f>
        <v>0</v>
      </c>
      <c r="G44" s="529">
        <f>'Draft Workplan'!G46</f>
        <v>0</v>
      </c>
      <c r="I44" s="53"/>
      <c r="J44" s="3"/>
      <c r="K44" s="3"/>
      <c r="L44" s="3"/>
      <c r="M44" s="22"/>
      <c r="N44" s="275"/>
      <c r="P44" s="46"/>
      <c r="Q44" s="7"/>
      <c r="R44" s="7"/>
      <c r="S44" s="7"/>
      <c r="T44" s="7"/>
      <c r="U44" s="8"/>
      <c r="V44" s="47"/>
      <c r="W44" s="15"/>
      <c r="X44" s="2"/>
    </row>
    <row r="45" spans="1:24" ht="33.75" customHeight="1" x14ac:dyDescent="0.35">
      <c r="B45" s="69">
        <v>4.9000000000000004</v>
      </c>
      <c r="C45" s="71">
        <f>'Draft Workplan'!C47</f>
        <v>0</v>
      </c>
      <c r="D45" s="71">
        <f>'Draft Workplan'!D47</f>
        <v>0</v>
      </c>
      <c r="E45" s="327">
        <f>'Draft Workplan'!E47</f>
        <v>0</v>
      </c>
      <c r="F45" s="343">
        <f>'Draft Workplan'!F47</f>
        <v>0</v>
      </c>
      <c r="G45" s="529">
        <f>'Draft Workplan'!G47</f>
        <v>0</v>
      </c>
      <c r="I45" s="53"/>
      <c r="J45" s="3"/>
      <c r="K45" s="3"/>
      <c r="L45" s="3"/>
      <c r="M45" s="22"/>
      <c r="N45" s="275"/>
      <c r="P45" s="46"/>
      <c r="Q45" s="7"/>
      <c r="R45" s="7"/>
      <c r="S45" s="7"/>
      <c r="T45" s="7"/>
      <c r="U45" s="8"/>
      <c r="V45" s="47"/>
      <c r="W45" s="15"/>
      <c r="X45" s="2"/>
    </row>
    <row r="46" spans="1:24" s="10" customFormat="1" ht="29.25" customHeight="1" x14ac:dyDescent="0.35">
      <c r="A46" s="20"/>
      <c r="B46" s="357">
        <v>5</v>
      </c>
      <c r="C46" s="354" t="str">
        <f>'Draft Workplan'!C48</f>
        <v xml:space="preserve">Component #5: </v>
      </c>
      <c r="D46" s="354">
        <f>'Draft Workplan'!D48</f>
        <v>0</v>
      </c>
      <c r="E46" s="338">
        <f>'Draft Workplan'!E48</f>
        <v>0</v>
      </c>
      <c r="F46" s="355">
        <f>'Draft Workplan'!F48</f>
        <v>0</v>
      </c>
      <c r="G46" s="530">
        <f>'Draft Workplan'!G48</f>
        <v>0</v>
      </c>
      <c r="H46" s="36"/>
      <c r="I46" s="276"/>
      <c r="J46" s="11"/>
      <c r="K46" s="11"/>
      <c r="L46" s="11"/>
      <c r="M46" s="269"/>
      <c r="N46" s="277"/>
      <c r="O46" s="20"/>
      <c r="P46" s="45"/>
      <c r="Q46" s="12"/>
      <c r="R46" s="12"/>
      <c r="S46" s="12"/>
      <c r="T46" s="12"/>
      <c r="U46" s="13"/>
      <c r="V46" s="48"/>
      <c r="W46" s="16"/>
    </row>
    <row r="47" spans="1:24" ht="42.75" customHeight="1" x14ac:dyDescent="0.35">
      <c r="B47" s="69">
        <v>5.0999999999999996</v>
      </c>
      <c r="C47" s="71">
        <f>'Draft Workplan'!C49</f>
        <v>0</v>
      </c>
      <c r="D47" s="71">
        <f>'Draft Workplan'!D49</f>
        <v>0</v>
      </c>
      <c r="E47" s="327">
        <f>'Draft Workplan'!E49</f>
        <v>0</v>
      </c>
      <c r="F47" s="343">
        <f>'Draft Workplan'!F49</f>
        <v>0</v>
      </c>
      <c r="G47" s="530">
        <f>'Draft Workplan'!G49</f>
        <v>0</v>
      </c>
      <c r="I47" s="53"/>
      <c r="J47" s="3"/>
      <c r="K47" s="3"/>
      <c r="L47" s="3"/>
      <c r="M47" s="22"/>
      <c r="N47" s="275"/>
      <c r="P47" s="46"/>
      <c r="Q47" s="7"/>
      <c r="R47" s="7"/>
      <c r="S47" s="7"/>
      <c r="T47" s="7"/>
      <c r="U47" s="8"/>
      <c r="V47" s="47"/>
      <c r="W47" s="15"/>
      <c r="X47" s="2"/>
    </row>
    <row r="48" spans="1:24" ht="48.75" customHeight="1" x14ac:dyDescent="0.35">
      <c r="B48" s="69">
        <v>5.2</v>
      </c>
      <c r="C48" s="332">
        <f>'Draft Workplan'!C50</f>
        <v>0</v>
      </c>
      <c r="D48" s="332">
        <f>'Draft Workplan'!D50</f>
        <v>0</v>
      </c>
      <c r="E48" s="327">
        <f>'Draft Workplan'!E50</f>
        <v>0</v>
      </c>
      <c r="F48" s="343">
        <f>'Draft Workplan'!F50</f>
        <v>0</v>
      </c>
      <c r="G48" s="530">
        <f>'Draft Workplan'!G50</f>
        <v>0</v>
      </c>
      <c r="I48" s="53"/>
      <c r="J48" s="3"/>
      <c r="K48" s="3"/>
      <c r="L48" s="3"/>
      <c r="M48" s="22"/>
      <c r="N48" s="275"/>
      <c r="P48" s="46"/>
      <c r="Q48" s="7"/>
      <c r="R48" s="7"/>
      <c r="S48" s="7"/>
      <c r="T48" s="7"/>
      <c r="U48" s="8"/>
      <c r="V48" s="47"/>
      <c r="W48" s="15"/>
      <c r="X48" s="2"/>
    </row>
    <row r="49" spans="2:24" ht="50.25" customHeight="1" x14ac:dyDescent="0.35">
      <c r="B49" s="69">
        <v>5.3</v>
      </c>
      <c r="C49" s="71">
        <f>'Draft Workplan'!C51</f>
        <v>0</v>
      </c>
      <c r="D49" s="71">
        <f>'Draft Workplan'!D51</f>
        <v>0</v>
      </c>
      <c r="E49" s="327">
        <f>'Draft Workplan'!E51</f>
        <v>0</v>
      </c>
      <c r="F49" s="343">
        <f>'Draft Workplan'!F51</f>
        <v>0</v>
      </c>
      <c r="G49" s="530">
        <f>'Draft Workplan'!G51</f>
        <v>0</v>
      </c>
      <c r="I49" s="53"/>
      <c r="J49" s="3"/>
      <c r="K49" s="3"/>
      <c r="L49" s="3"/>
      <c r="M49" s="22"/>
      <c r="N49" s="275"/>
      <c r="P49" s="46"/>
      <c r="Q49" s="7"/>
      <c r="R49" s="7"/>
      <c r="S49" s="7"/>
      <c r="T49" s="7"/>
      <c r="U49" s="8"/>
      <c r="V49" s="47"/>
      <c r="W49" s="15"/>
      <c r="X49" s="2"/>
    </row>
    <row r="50" spans="2:24" ht="45" customHeight="1" x14ac:dyDescent="0.35">
      <c r="B50" s="69">
        <v>5.4</v>
      </c>
      <c r="C50" s="332">
        <f>'Draft Workplan'!C52</f>
        <v>0</v>
      </c>
      <c r="D50" s="332">
        <f>'Draft Workplan'!D52</f>
        <v>0</v>
      </c>
      <c r="E50" s="327">
        <f>'Draft Workplan'!E52</f>
        <v>0</v>
      </c>
      <c r="F50" s="343">
        <f>'Draft Workplan'!F52</f>
        <v>0</v>
      </c>
      <c r="G50" s="530">
        <f>'Draft Workplan'!G52</f>
        <v>0</v>
      </c>
      <c r="I50" s="53"/>
      <c r="J50" s="3"/>
      <c r="K50" s="3"/>
      <c r="L50" s="3"/>
      <c r="M50" s="22"/>
      <c r="N50" s="275"/>
      <c r="P50" s="46"/>
      <c r="Q50" s="7"/>
      <c r="R50" s="7"/>
      <c r="S50" s="7"/>
      <c r="T50" s="7"/>
      <c r="U50" s="8"/>
      <c r="V50" s="47"/>
      <c r="W50" s="15"/>
      <c r="X50" s="2"/>
    </row>
    <row r="51" spans="2:24" ht="53.25" customHeight="1" x14ac:dyDescent="0.35">
      <c r="B51" s="69">
        <v>5.5</v>
      </c>
      <c r="C51" s="71">
        <f>'Draft Workplan'!C53</f>
        <v>0</v>
      </c>
      <c r="D51" s="71">
        <f>'Draft Workplan'!D53</f>
        <v>0</v>
      </c>
      <c r="E51" s="327">
        <f>'Draft Workplan'!E53</f>
        <v>0</v>
      </c>
      <c r="F51" s="343">
        <f>'Draft Workplan'!F53</f>
        <v>0</v>
      </c>
      <c r="G51" s="530">
        <f>'Draft Workplan'!G53</f>
        <v>0</v>
      </c>
      <c r="I51" s="53"/>
      <c r="J51" s="3"/>
      <c r="K51" s="3"/>
      <c r="L51" s="3"/>
      <c r="M51" s="22"/>
      <c r="N51" s="275"/>
      <c r="P51" s="46"/>
      <c r="Q51" s="7"/>
      <c r="R51" s="7"/>
      <c r="S51" s="7"/>
      <c r="T51" s="7"/>
      <c r="U51" s="8"/>
      <c r="V51" s="47"/>
      <c r="W51" s="15"/>
      <c r="X51" s="2"/>
    </row>
    <row r="52" spans="2:24" ht="46.5" customHeight="1" x14ac:dyDescent="0.35">
      <c r="B52" s="69">
        <v>5.6</v>
      </c>
      <c r="C52" s="332">
        <f>'Draft Workplan'!C54</f>
        <v>0</v>
      </c>
      <c r="D52" s="332">
        <f>'Draft Workplan'!D54</f>
        <v>0</v>
      </c>
      <c r="E52" s="327">
        <f>'Draft Workplan'!E54</f>
        <v>0</v>
      </c>
      <c r="F52" s="343">
        <f>'Draft Workplan'!F54</f>
        <v>0</v>
      </c>
      <c r="G52" s="530">
        <f>'Draft Workplan'!G54</f>
        <v>0</v>
      </c>
      <c r="I52" s="53"/>
      <c r="J52" s="3"/>
      <c r="K52" s="3"/>
      <c r="L52" s="3"/>
      <c r="M52" s="22"/>
      <c r="N52" s="275"/>
      <c r="P52" s="46"/>
      <c r="Q52" s="7"/>
      <c r="R52" s="7"/>
      <c r="S52" s="7"/>
      <c r="T52" s="7"/>
      <c r="U52" s="8"/>
      <c r="V52" s="47"/>
      <c r="W52" s="15"/>
      <c r="X52" s="2"/>
    </row>
    <row r="53" spans="2:24" ht="53.25" customHeight="1" x14ac:dyDescent="0.35">
      <c r="B53" s="69">
        <v>5.7</v>
      </c>
      <c r="C53" s="71">
        <f>'Draft Workplan'!C55</f>
        <v>0</v>
      </c>
      <c r="D53" s="71">
        <f>'Draft Workplan'!D55</f>
        <v>0</v>
      </c>
      <c r="E53" s="327">
        <f>'Draft Workplan'!E55</f>
        <v>0</v>
      </c>
      <c r="F53" s="343">
        <f>'Draft Workplan'!F55</f>
        <v>0</v>
      </c>
      <c r="G53" s="530">
        <f>'Draft Workplan'!G55</f>
        <v>0</v>
      </c>
      <c r="I53" s="53"/>
      <c r="J53" s="3"/>
      <c r="K53" s="3"/>
      <c r="L53" s="3"/>
      <c r="M53" s="22"/>
      <c r="N53" s="275"/>
      <c r="P53" s="46"/>
      <c r="Q53" s="7"/>
      <c r="R53" s="7"/>
      <c r="S53" s="7"/>
      <c r="T53" s="7"/>
      <c r="U53" s="8"/>
      <c r="V53" s="47"/>
      <c r="W53" s="15"/>
      <c r="X53" s="2"/>
    </row>
    <row r="54" spans="2:24" ht="48" customHeight="1" x14ac:dyDescent="0.35">
      <c r="B54" s="69">
        <v>5.8</v>
      </c>
      <c r="C54" s="332">
        <f>'Draft Workplan'!C56</f>
        <v>0</v>
      </c>
      <c r="D54" s="332">
        <f>'Draft Workplan'!D56</f>
        <v>0</v>
      </c>
      <c r="E54" s="327">
        <f>'Draft Workplan'!E56</f>
        <v>0</v>
      </c>
      <c r="F54" s="343">
        <f>'Draft Workplan'!F56</f>
        <v>0</v>
      </c>
      <c r="G54" s="530">
        <f>'Draft Workplan'!G56</f>
        <v>0</v>
      </c>
      <c r="I54" s="53"/>
      <c r="J54" s="3"/>
      <c r="K54" s="3"/>
      <c r="L54" s="3"/>
      <c r="M54" s="22"/>
      <c r="N54" s="275"/>
      <c r="P54" s="46"/>
      <c r="Q54" s="7"/>
      <c r="R54" s="7"/>
      <c r="S54" s="7"/>
      <c r="T54" s="7"/>
      <c r="U54" s="8"/>
      <c r="V54" s="47"/>
      <c r="W54" s="15"/>
      <c r="X54" s="2"/>
    </row>
    <row r="55" spans="2:24" ht="50" customHeight="1" x14ac:dyDescent="0.35">
      <c r="B55" s="69">
        <v>5.9</v>
      </c>
      <c r="C55" s="71">
        <f>'Draft Workplan'!C57</f>
        <v>0</v>
      </c>
      <c r="D55" s="71">
        <f>'Draft Workplan'!D57</f>
        <v>0</v>
      </c>
      <c r="E55" s="327">
        <f>'Draft Workplan'!E57</f>
        <v>0</v>
      </c>
      <c r="F55" s="343">
        <f>'Draft Workplan'!F57</f>
        <v>0</v>
      </c>
      <c r="G55" s="530">
        <f>'Draft Workplan'!G57</f>
        <v>0</v>
      </c>
      <c r="I55" s="53"/>
      <c r="J55" s="3"/>
      <c r="K55" s="3"/>
      <c r="L55" s="3"/>
      <c r="M55" s="22"/>
      <c r="N55" s="275"/>
      <c r="P55" s="46"/>
      <c r="Q55" s="7"/>
      <c r="R55" s="7"/>
      <c r="S55" s="7"/>
      <c r="T55" s="7"/>
      <c r="U55" s="8"/>
      <c r="V55" s="47"/>
      <c r="W55" s="15"/>
      <c r="X55" s="2"/>
    </row>
    <row r="56" spans="2:24" ht="50" customHeight="1" x14ac:dyDescent="0.35">
      <c r="B56" s="77">
        <v>6</v>
      </c>
      <c r="C56" s="331" t="str">
        <f>'Draft Workplan'!C58</f>
        <v xml:space="preserve">Component #6: </v>
      </c>
      <c r="D56" s="331">
        <f>'Draft Workplan'!D58</f>
        <v>0</v>
      </c>
      <c r="E56" s="339">
        <f>'Draft Workplan'!E58</f>
        <v>0</v>
      </c>
      <c r="F56" s="356">
        <f>'Draft Workplan'!F58</f>
        <v>0</v>
      </c>
      <c r="G56" s="529">
        <f>'Draft Workplan'!G58</f>
        <v>0</v>
      </c>
      <c r="H56" s="36"/>
      <c r="I56" s="276"/>
      <c r="J56" s="11"/>
      <c r="K56" s="11"/>
      <c r="L56" s="11"/>
      <c r="M56" s="269"/>
      <c r="N56" s="277"/>
      <c r="O56" s="20"/>
      <c r="P56" s="45"/>
      <c r="Q56" s="12"/>
      <c r="R56" s="12"/>
      <c r="S56" s="12"/>
      <c r="T56" s="12"/>
      <c r="U56" s="13"/>
      <c r="V56" s="48"/>
      <c r="W56" s="15"/>
      <c r="X56" s="2"/>
    </row>
    <row r="57" spans="2:24" ht="50" customHeight="1" x14ac:dyDescent="0.35">
      <c r="B57" s="69">
        <v>6.1</v>
      </c>
      <c r="C57" s="71">
        <f>'Draft Workplan'!C59</f>
        <v>0</v>
      </c>
      <c r="D57" s="71">
        <f>'Draft Workplan'!D59</f>
        <v>0</v>
      </c>
      <c r="E57" s="327">
        <f>'Draft Workplan'!E59</f>
        <v>0</v>
      </c>
      <c r="F57" s="343">
        <f>'Draft Workplan'!F59</f>
        <v>0</v>
      </c>
      <c r="G57" s="529">
        <f>'Draft Workplan'!G59</f>
        <v>0</v>
      </c>
      <c r="I57" s="53"/>
      <c r="J57" s="3"/>
      <c r="K57" s="3"/>
      <c r="L57" s="3"/>
      <c r="M57" s="22"/>
      <c r="N57" s="275"/>
      <c r="P57" s="46"/>
      <c r="Q57" s="7"/>
      <c r="R57" s="7"/>
      <c r="S57" s="7"/>
      <c r="T57" s="7"/>
      <c r="U57" s="8"/>
      <c r="V57" s="47"/>
      <c r="W57" s="15"/>
      <c r="X57" s="2"/>
    </row>
    <row r="58" spans="2:24" ht="50" customHeight="1" x14ac:dyDescent="0.35">
      <c r="B58" s="69">
        <v>6.2</v>
      </c>
      <c r="C58" s="332">
        <f>'Draft Workplan'!C60</f>
        <v>0</v>
      </c>
      <c r="D58" s="332">
        <f>'Draft Workplan'!D60</f>
        <v>0</v>
      </c>
      <c r="E58" s="327">
        <f>'Draft Workplan'!E60</f>
        <v>0</v>
      </c>
      <c r="F58" s="343">
        <f>'Draft Workplan'!F60</f>
        <v>0</v>
      </c>
      <c r="G58" s="529">
        <f>'Draft Workplan'!G60</f>
        <v>0</v>
      </c>
      <c r="I58" s="53"/>
      <c r="J58" s="3"/>
      <c r="K58" s="3"/>
      <c r="L58" s="3"/>
      <c r="M58" s="22"/>
      <c r="N58" s="275"/>
      <c r="P58" s="46"/>
      <c r="Q58" s="7"/>
      <c r="R58" s="7"/>
      <c r="S58" s="7"/>
      <c r="T58" s="7"/>
      <c r="U58" s="8"/>
      <c r="V58" s="47"/>
      <c r="W58" s="15"/>
      <c r="X58" s="2"/>
    </row>
    <row r="59" spans="2:24" ht="50" customHeight="1" x14ac:dyDescent="0.35">
      <c r="B59" s="69">
        <v>6.3</v>
      </c>
      <c r="C59" s="71">
        <f>'Draft Workplan'!C61</f>
        <v>0</v>
      </c>
      <c r="D59" s="71">
        <f>'Draft Workplan'!D61</f>
        <v>0</v>
      </c>
      <c r="E59" s="327">
        <f>'Draft Workplan'!E61</f>
        <v>0</v>
      </c>
      <c r="F59" s="343">
        <f>'Draft Workplan'!F61</f>
        <v>0</v>
      </c>
      <c r="G59" s="529">
        <f>'Draft Workplan'!G61</f>
        <v>0</v>
      </c>
      <c r="I59" s="53"/>
      <c r="J59" s="3"/>
      <c r="K59" s="3"/>
      <c r="L59" s="3"/>
      <c r="M59" s="22"/>
      <c r="N59" s="275"/>
      <c r="P59" s="46"/>
      <c r="Q59" s="7"/>
      <c r="R59" s="7"/>
      <c r="S59" s="7"/>
      <c r="T59" s="7"/>
      <c r="U59" s="8"/>
      <c r="V59" s="47"/>
      <c r="W59" s="15"/>
      <c r="X59" s="2"/>
    </row>
    <row r="60" spans="2:24" ht="50" customHeight="1" x14ac:dyDescent="0.35">
      <c r="B60" s="69">
        <v>6.4</v>
      </c>
      <c r="C60" s="332">
        <f>'Draft Workplan'!C62</f>
        <v>0</v>
      </c>
      <c r="D60" s="332">
        <f>'Draft Workplan'!D62</f>
        <v>0</v>
      </c>
      <c r="E60" s="327">
        <f>'Draft Workplan'!E62</f>
        <v>0</v>
      </c>
      <c r="F60" s="343">
        <f>'Draft Workplan'!F62</f>
        <v>0</v>
      </c>
      <c r="G60" s="529">
        <f>'Draft Workplan'!G62</f>
        <v>0</v>
      </c>
      <c r="I60" s="53"/>
      <c r="J60" s="3"/>
      <c r="K60" s="3"/>
      <c r="L60" s="3"/>
      <c r="M60" s="22"/>
      <c r="N60" s="275"/>
      <c r="P60" s="46"/>
      <c r="Q60" s="7"/>
      <c r="R60" s="7"/>
      <c r="S60" s="7"/>
      <c r="T60" s="7"/>
      <c r="U60" s="8"/>
      <c r="V60" s="47"/>
      <c r="W60" s="15"/>
      <c r="X60" s="2"/>
    </row>
    <row r="61" spans="2:24" ht="50" customHeight="1" x14ac:dyDescent="0.35">
      <c r="B61" s="69">
        <v>6.5</v>
      </c>
      <c r="C61" s="71">
        <f>'Draft Workplan'!C63</f>
        <v>0</v>
      </c>
      <c r="D61" s="71">
        <f>'Draft Workplan'!D63</f>
        <v>0</v>
      </c>
      <c r="E61" s="327">
        <f>'Draft Workplan'!E63</f>
        <v>0</v>
      </c>
      <c r="F61" s="343">
        <f>'Draft Workplan'!F63</f>
        <v>0</v>
      </c>
      <c r="G61" s="529">
        <f>'Draft Workplan'!G63</f>
        <v>0</v>
      </c>
      <c r="I61" s="53"/>
      <c r="J61" s="3"/>
      <c r="K61" s="3"/>
      <c r="L61" s="3"/>
      <c r="M61" s="22"/>
      <c r="N61" s="275"/>
      <c r="P61" s="46"/>
      <c r="Q61" s="7"/>
      <c r="R61" s="7"/>
      <c r="S61" s="7"/>
      <c r="T61" s="7"/>
      <c r="U61" s="8"/>
      <c r="V61" s="47"/>
      <c r="W61" s="15"/>
      <c r="X61" s="2"/>
    </row>
    <row r="62" spans="2:24" ht="50" customHeight="1" x14ac:dyDescent="0.35">
      <c r="B62" s="69">
        <v>6.6</v>
      </c>
      <c r="C62" s="332">
        <f>'Draft Workplan'!C64</f>
        <v>0</v>
      </c>
      <c r="D62" s="332">
        <f>'Draft Workplan'!D64</f>
        <v>0</v>
      </c>
      <c r="E62" s="327">
        <f>'Draft Workplan'!E64</f>
        <v>0</v>
      </c>
      <c r="F62" s="343">
        <f>'Draft Workplan'!F64</f>
        <v>0</v>
      </c>
      <c r="G62" s="529">
        <f>'Draft Workplan'!G64</f>
        <v>0</v>
      </c>
      <c r="I62" s="53"/>
      <c r="J62" s="3"/>
      <c r="K62" s="3"/>
      <c r="L62" s="3"/>
      <c r="M62" s="22"/>
      <c r="N62" s="275"/>
      <c r="P62" s="46"/>
      <c r="Q62" s="7"/>
      <c r="R62" s="7"/>
      <c r="S62" s="7"/>
      <c r="T62" s="7"/>
      <c r="U62" s="8"/>
      <c r="V62" s="47"/>
      <c r="W62" s="15"/>
      <c r="X62" s="2"/>
    </row>
    <row r="63" spans="2:24" ht="50" customHeight="1" x14ac:dyDescent="0.35">
      <c r="B63" s="69">
        <v>6.7</v>
      </c>
      <c r="C63" s="71">
        <f>'Draft Workplan'!C65</f>
        <v>0</v>
      </c>
      <c r="D63" s="71">
        <f>'Draft Workplan'!D65</f>
        <v>0</v>
      </c>
      <c r="E63" s="327">
        <f>'Draft Workplan'!E65</f>
        <v>0</v>
      </c>
      <c r="F63" s="343">
        <f>'Draft Workplan'!F65</f>
        <v>0</v>
      </c>
      <c r="G63" s="529">
        <f>'Draft Workplan'!G65</f>
        <v>0</v>
      </c>
      <c r="I63" s="53"/>
      <c r="J63" s="3"/>
      <c r="K63" s="3"/>
      <c r="L63" s="3"/>
      <c r="M63" s="22"/>
      <c r="N63" s="275"/>
      <c r="P63" s="46"/>
      <c r="Q63" s="7"/>
      <c r="R63" s="7"/>
      <c r="S63" s="7"/>
      <c r="T63" s="7"/>
      <c r="U63" s="8"/>
      <c r="V63" s="47"/>
      <c r="W63" s="15"/>
      <c r="X63" s="2"/>
    </row>
    <row r="64" spans="2:24" ht="50" customHeight="1" x14ac:dyDescent="0.35">
      <c r="B64" s="69">
        <v>6.8</v>
      </c>
      <c r="C64" s="332">
        <f>'Draft Workplan'!C66</f>
        <v>0</v>
      </c>
      <c r="D64" s="332">
        <f>'Draft Workplan'!D66</f>
        <v>0</v>
      </c>
      <c r="E64" s="327">
        <f>'Draft Workplan'!E66</f>
        <v>0</v>
      </c>
      <c r="F64" s="343">
        <f>'Draft Workplan'!F66</f>
        <v>0</v>
      </c>
      <c r="G64" s="529">
        <f>'Draft Workplan'!G66</f>
        <v>0</v>
      </c>
      <c r="I64" s="53"/>
      <c r="J64" s="3"/>
      <c r="K64" s="3"/>
      <c r="L64" s="3"/>
      <c r="M64" s="22"/>
      <c r="N64" s="275"/>
      <c r="P64" s="46"/>
      <c r="Q64" s="7"/>
      <c r="R64" s="7"/>
      <c r="S64" s="7"/>
      <c r="T64" s="7"/>
      <c r="U64" s="8"/>
      <c r="V64" s="47"/>
      <c r="W64" s="15"/>
      <c r="X64" s="2"/>
    </row>
    <row r="65" spans="2:24" ht="50" customHeight="1" x14ac:dyDescent="0.35">
      <c r="B65" s="69">
        <v>6.9</v>
      </c>
      <c r="C65" s="71">
        <f>'Draft Workplan'!C67</f>
        <v>0</v>
      </c>
      <c r="D65" s="71">
        <f>'Draft Workplan'!D67</f>
        <v>0</v>
      </c>
      <c r="E65" s="327">
        <f>'Draft Workplan'!E67</f>
        <v>0</v>
      </c>
      <c r="F65" s="343">
        <f>'Draft Workplan'!F67</f>
        <v>0</v>
      </c>
      <c r="G65" s="529">
        <f>'Draft Workplan'!G67</f>
        <v>0</v>
      </c>
      <c r="I65" s="53"/>
      <c r="J65" s="3"/>
      <c r="K65" s="3"/>
      <c r="L65" s="3"/>
      <c r="M65" s="22"/>
      <c r="N65" s="275"/>
      <c r="P65" s="46"/>
      <c r="Q65" s="7"/>
      <c r="R65" s="7"/>
      <c r="S65" s="7"/>
      <c r="T65" s="7"/>
      <c r="U65" s="8"/>
      <c r="V65" s="47"/>
      <c r="W65" s="15"/>
      <c r="X65" s="2"/>
    </row>
    <row r="66" spans="2:24" ht="50" customHeight="1" x14ac:dyDescent="0.35">
      <c r="B66" s="77">
        <v>7</v>
      </c>
      <c r="C66" s="331" t="str">
        <f>'Draft Workplan'!C68</f>
        <v xml:space="preserve">Component #7: </v>
      </c>
      <c r="D66" s="331">
        <f>'Draft Workplan'!D68</f>
        <v>0</v>
      </c>
      <c r="E66" s="339">
        <f>'Draft Workplan'!E68</f>
        <v>0</v>
      </c>
      <c r="F66" s="356">
        <f>'Draft Workplan'!F68</f>
        <v>0</v>
      </c>
      <c r="G66" s="529">
        <f>'Draft Workplan'!G68</f>
        <v>0</v>
      </c>
      <c r="H66" s="36"/>
      <c r="I66" s="276"/>
      <c r="J66" s="11"/>
      <c r="K66" s="11"/>
      <c r="L66" s="11"/>
      <c r="M66" s="269"/>
      <c r="N66" s="277"/>
      <c r="O66" s="20"/>
      <c r="P66" s="45"/>
      <c r="Q66" s="12"/>
      <c r="R66" s="12"/>
      <c r="S66" s="12"/>
      <c r="T66" s="12"/>
      <c r="U66" s="13"/>
      <c r="V66" s="48"/>
      <c r="W66" s="15"/>
      <c r="X66" s="2"/>
    </row>
    <row r="67" spans="2:24" ht="50" customHeight="1" x14ac:dyDescent="0.35">
      <c r="B67" s="69">
        <v>7.1</v>
      </c>
      <c r="C67" s="71">
        <f>'Draft Workplan'!C69</f>
        <v>0</v>
      </c>
      <c r="D67" s="71">
        <f>'Draft Workplan'!D69</f>
        <v>0</v>
      </c>
      <c r="E67" s="327">
        <f>'Draft Workplan'!E69</f>
        <v>0</v>
      </c>
      <c r="F67" s="343">
        <f>'Draft Workplan'!F69</f>
        <v>0</v>
      </c>
      <c r="G67" s="529">
        <f>'Draft Workplan'!G69</f>
        <v>0</v>
      </c>
      <c r="I67" s="53"/>
      <c r="J67" s="3"/>
      <c r="K67" s="3"/>
      <c r="L67" s="3"/>
      <c r="M67" s="22"/>
      <c r="N67" s="275"/>
      <c r="P67" s="46"/>
      <c r="Q67" s="7"/>
      <c r="R67" s="7"/>
      <c r="S67" s="7"/>
      <c r="T67" s="7"/>
      <c r="U67" s="8"/>
      <c r="V67" s="47"/>
      <c r="W67" s="15"/>
      <c r="X67" s="2"/>
    </row>
    <row r="68" spans="2:24" ht="50" customHeight="1" x14ac:dyDescent="0.35">
      <c r="B68" s="69">
        <v>7.2</v>
      </c>
      <c r="C68" s="332">
        <f>'Draft Workplan'!C70</f>
        <v>0</v>
      </c>
      <c r="D68" s="332">
        <f>'Draft Workplan'!D70</f>
        <v>0</v>
      </c>
      <c r="E68" s="327">
        <f>'Draft Workplan'!E70</f>
        <v>0</v>
      </c>
      <c r="F68" s="343">
        <f>'Draft Workplan'!F70</f>
        <v>0</v>
      </c>
      <c r="G68" s="529">
        <f>'Draft Workplan'!G70</f>
        <v>0</v>
      </c>
      <c r="I68" s="53"/>
      <c r="J68" s="3"/>
      <c r="K68" s="3"/>
      <c r="L68" s="3"/>
      <c r="M68" s="22"/>
      <c r="N68" s="275"/>
      <c r="P68" s="46"/>
      <c r="Q68" s="7"/>
      <c r="R68" s="7"/>
      <c r="S68" s="7"/>
      <c r="T68" s="7"/>
      <c r="U68" s="8"/>
      <c r="V68" s="47"/>
      <c r="W68" s="15"/>
      <c r="X68" s="2"/>
    </row>
    <row r="69" spans="2:24" ht="50" customHeight="1" x14ac:dyDescent="0.35">
      <c r="B69" s="69">
        <v>7.3</v>
      </c>
      <c r="C69" s="71">
        <f>'Draft Workplan'!C71</f>
        <v>0</v>
      </c>
      <c r="D69" s="71">
        <f>'Draft Workplan'!D71</f>
        <v>0</v>
      </c>
      <c r="E69" s="327">
        <f>'Draft Workplan'!E71</f>
        <v>0</v>
      </c>
      <c r="F69" s="343">
        <f>'Draft Workplan'!F71</f>
        <v>0</v>
      </c>
      <c r="G69" s="529">
        <f>'Draft Workplan'!G71</f>
        <v>0</v>
      </c>
      <c r="I69" s="53"/>
      <c r="J69" s="3"/>
      <c r="K69" s="3"/>
      <c r="L69" s="3"/>
      <c r="M69" s="22"/>
      <c r="N69" s="275"/>
      <c r="P69" s="46"/>
      <c r="Q69" s="7"/>
      <c r="R69" s="7"/>
      <c r="S69" s="7"/>
      <c r="T69" s="7"/>
      <c r="U69" s="8"/>
      <c r="V69" s="47"/>
      <c r="W69" s="15"/>
      <c r="X69" s="2"/>
    </row>
    <row r="70" spans="2:24" ht="50" customHeight="1" x14ac:dyDescent="0.35">
      <c r="B70" s="69">
        <v>7.4</v>
      </c>
      <c r="C70" s="332">
        <f>'Draft Workplan'!C72</f>
        <v>0</v>
      </c>
      <c r="D70" s="332">
        <f>'Draft Workplan'!D72</f>
        <v>0</v>
      </c>
      <c r="E70" s="327">
        <f>'Draft Workplan'!E72</f>
        <v>0</v>
      </c>
      <c r="F70" s="343">
        <f>'Draft Workplan'!F72</f>
        <v>0</v>
      </c>
      <c r="G70" s="529">
        <f>'Draft Workplan'!G72</f>
        <v>0</v>
      </c>
      <c r="I70" s="53"/>
      <c r="J70" s="3"/>
      <c r="K70" s="3"/>
      <c r="L70" s="3"/>
      <c r="M70" s="22"/>
      <c r="N70" s="275"/>
      <c r="P70" s="46"/>
      <c r="Q70" s="7"/>
      <c r="R70" s="7"/>
      <c r="S70" s="7"/>
      <c r="T70" s="7"/>
      <c r="U70" s="8"/>
      <c r="V70" s="47"/>
      <c r="W70" s="15"/>
      <c r="X70" s="2"/>
    </row>
    <row r="71" spans="2:24" ht="50" customHeight="1" x14ac:dyDescent="0.35">
      <c r="B71" s="69">
        <v>7.5</v>
      </c>
      <c r="C71" s="71">
        <f>'Draft Workplan'!C73</f>
        <v>0</v>
      </c>
      <c r="D71" s="71">
        <f>'Draft Workplan'!D73</f>
        <v>0</v>
      </c>
      <c r="E71" s="327">
        <f>'Draft Workplan'!E73</f>
        <v>0</v>
      </c>
      <c r="F71" s="343">
        <f>'Draft Workplan'!F73</f>
        <v>0</v>
      </c>
      <c r="G71" s="529">
        <f>'Draft Workplan'!G73</f>
        <v>0</v>
      </c>
      <c r="I71" s="53"/>
      <c r="J71" s="3"/>
      <c r="K71" s="3"/>
      <c r="L71" s="3"/>
      <c r="M71" s="22"/>
      <c r="N71" s="275"/>
      <c r="P71" s="46"/>
      <c r="Q71" s="7"/>
      <c r="R71" s="7"/>
      <c r="S71" s="7"/>
      <c r="T71" s="7"/>
      <c r="U71" s="8"/>
      <c r="V71" s="47"/>
      <c r="W71" s="15"/>
      <c r="X71" s="2"/>
    </row>
    <row r="72" spans="2:24" ht="50" customHeight="1" x14ac:dyDescent="0.35">
      <c r="B72" s="69">
        <v>7.6</v>
      </c>
      <c r="C72" s="332">
        <f>'Draft Workplan'!C74</f>
        <v>0</v>
      </c>
      <c r="D72" s="332">
        <f>'Draft Workplan'!D74</f>
        <v>0</v>
      </c>
      <c r="E72" s="327">
        <f>'Draft Workplan'!E74</f>
        <v>0</v>
      </c>
      <c r="F72" s="343">
        <f>'Draft Workplan'!F74</f>
        <v>0</v>
      </c>
      <c r="G72" s="529">
        <f>'Draft Workplan'!G74</f>
        <v>0</v>
      </c>
      <c r="I72" s="53"/>
      <c r="J72" s="3"/>
      <c r="K72" s="3"/>
      <c r="L72" s="3"/>
      <c r="M72" s="22"/>
      <c r="N72" s="275"/>
      <c r="P72" s="46"/>
      <c r="Q72" s="7"/>
      <c r="R72" s="7"/>
      <c r="S72" s="7"/>
      <c r="T72" s="7"/>
      <c r="U72" s="8"/>
      <c r="V72" s="47"/>
      <c r="W72" s="15"/>
      <c r="X72" s="2"/>
    </row>
    <row r="73" spans="2:24" ht="50" customHeight="1" x14ac:dyDescent="0.35">
      <c r="B73" s="69">
        <v>7.7</v>
      </c>
      <c r="C73" s="71">
        <f>'Draft Workplan'!C75</f>
        <v>0</v>
      </c>
      <c r="D73" s="71">
        <f>'Draft Workplan'!D75</f>
        <v>0</v>
      </c>
      <c r="E73" s="327">
        <f>'Draft Workplan'!E75</f>
        <v>0</v>
      </c>
      <c r="F73" s="343">
        <f>'Draft Workplan'!F75</f>
        <v>0</v>
      </c>
      <c r="G73" s="529">
        <f>'Draft Workplan'!G75</f>
        <v>0</v>
      </c>
      <c r="I73" s="53"/>
      <c r="J73" s="3"/>
      <c r="K73" s="3"/>
      <c r="L73" s="3"/>
      <c r="M73" s="22"/>
      <c r="N73" s="275"/>
      <c r="P73" s="46"/>
      <c r="Q73" s="7"/>
      <c r="R73" s="7"/>
      <c r="S73" s="7"/>
      <c r="T73" s="7"/>
      <c r="U73" s="8"/>
      <c r="V73" s="47"/>
      <c r="W73" s="15"/>
      <c r="X73" s="2"/>
    </row>
    <row r="74" spans="2:24" ht="50" customHeight="1" x14ac:dyDescent="0.35">
      <c r="B74" s="69">
        <v>7.8</v>
      </c>
      <c r="C74" s="332">
        <f>'Draft Workplan'!C76</f>
        <v>0</v>
      </c>
      <c r="D74" s="332">
        <f>'Draft Workplan'!D76</f>
        <v>0</v>
      </c>
      <c r="E74" s="327">
        <f>'Draft Workplan'!E76</f>
        <v>0</v>
      </c>
      <c r="F74" s="343">
        <f>'Draft Workplan'!F76</f>
        <v>0</v>
      </c>
      <c r="G74" s="529">
        <f>'Draft Workplan'!G76</f>
        <v>0</v>
      </c>
      <c r="I74" s="53"/>
      <c r="J74" s="3"/>
      <c r="K74" s="3"/>
      <c r="L74" s="3"/>
      <c r="M74" s="22"/>
      <c r="N74" s="275"/>
      <c r="P74" s="46"/>
      <c r="Q74" s="7"/>
      <c r="R74" s="7"/>
      <c r="S74" s="7"/>
      <c r="T74" s="7"/>
      <c r="U74" s="8"/>
      <c r="V74" s="47"/>
      <c r="W74" s="15"/>
      <c r="X74" s="2"/>
    </row>
    <row r="75" spans="2:24" ht="50" customHeight="1" x14ac:dyDescent="0.35">
      <c r="B75" s="69">
        <v>7.9</v>
      </c>
      <c r="C75" s="71">
        <f>'Draft Workplan'!C77</f>
        <v>0</v>
      </c>
      <c r="D75" s="71">
        <f>'Draft Workplan'!D77</f>
        <v>0</v>
      </c>
      <c r="E75" s="327">
        <f>'Draft Workplan'!E77</f>
        <v>0</v>
      </c>
      <c r="F75" s="343">
        <f>'Draft Workplan'!F77</f>
        <v>0</v>
      </c>
      <c r="G75" s="529">
        <f>'Draft Workplan'!G77</f>
        <v>0</v>
      </c>
      <c r="I75" s="53"/>
      <c r="J75" s="3"/>
      <c r="K75" s="3"/>
      <c r="L75" s="3"/>
      <c r="M75" s="22"/>
      <c r="N75" s="275"/>
      <c r="P75" s="46"/>
      <c r="Q75" s="7"/>
      <c r="R75" s="7"/>
      <c r="S75" s="7"/>
      <c r="T75" s="7"/>
      <c r="U75" s="8"/>
      <c r="V75" s="47"/>
      <c r="W75" s="15"/>
      <c r="X75" s="2"/>
    </row>
    <row r="76" spans="2:24" ht="50" customHeight="1" x14ac:dyDescent="0.35">
      <c r="B76" s="77">
        <v>8</v>
      </c>
      <c r="C76" s="331" t="str">
        <f>'Draft Workplan'!C78</f>
        <v xml:space="preserve">Component #8: </v>
      </c>
      <c r="D76" s="331">
        <f>'Draft Workplan'!D78</f>
        <v>0</v>
      </c>
      <c r="E76" s="339">
        <f>'Draft Workplan'!E78</f>
        <v>0</v>
      </c>
      <c r="F76" s="356">
        <f>'Draft Workplan'!F78</f>
        <v>0</v>
      </c>
      <c r="G76" s="529">
        <f>'Draft Workplan'!G78</f>
        <v>0</v>
      </c>
      <c r="H76" s="36"/>
      <c r="I76" s="276"/>
      <c r="J76" s="11"/>
      <c r="K76" s="11"/>
      <c r="L76" s="11"/>
      <c r="M76" s="269"/>
      <c r="N76" s="277"/>
      <c r="O76" s="20"/>
      <c r="P76" s="45"/>
      <c r="Q76" s="12"/>
      <c r="R76" s="12"/>
      <c r="S76" s="12"/>
      <c r="T76" s="12"/>
      <c r="U76" s="13"/>
      <c r="V76" s="48"/>
      <c r="W76" s="15"/>
      <c r="X76" s="2"/>
    </row>
    <row r="77" spans="2:24" ht="50" customHeight="1" x14ac:dyDescent="0.35">
      <c r="B77" s="69">
        <v>8.1</v>
      </c>
      <c r="C77" s="71">
        <f>'Draft Workplan'!C79</f>
        <v>0</v>
      </c>
      <c r="D77" s="71">
        <f>'Draft Workplan'!D79</f>
        <v>0</v>
      </c>
      <c r="E77" s="327">
        <f>'Draft Workplan'!E79</f>
        <v>0</v>
      </c>
      <c r="F77" s="343">
        <f>'Draft Workplan'!F79</f>
        <v>0</v>
      </c>
      <c r="G77" s="529">
        <f>'Draft Workplan'!G79</f>
        <v>0</v>
      </c>
      <c r="I77" s="53"/>
      <c r="J77" s="3"/>
      <c r="K77" s="3"/>
      <c r="L77" s="3"/>
      <c r="M77" s="22"/>
      <c r="N77" s="275"/>
      <c r="P77" s="46"/>
      <c r="Q77" s="7"/>
      <c r="R77" s="7"/>
      <c r="S77" s="7"/>
      <c r="T77" s="7"/>
      <c r="U77" s="8"/>
      <c r="V77" s="47"/>
      <c r="W77" s="15"/>
      <c r="X77" s="2"/>
    </row>
    <row r="78" spans="2:24" ht="50" customHeight="1" x14ac:dyDescent="0.35">
      <c r="B78" s="69">
        <v>8.1999999999999993</v>
      </c>
      <c r="C78" s="332">
        <f>'Draft Workplan'!C80</f>
        <v>0</v>
      </c>
      <c r="D78" s="332">
        <f>'Draft Workplan'!D80</f>
        <v>0</v>
      </c>
      <c r="E78" s="327">
        <f>'Draft Workplan'!E80</f>
        <v>0</v>
      </c>
      <c r="F78" s="343">
        <f>'Draft Workplan'!F80</f>
        <v>0</v>
      </c>
      <c r="G78" s="529">
        <f>'Draft Workplan'!G80</f>
        <v>0</v>
      </c>
      <c r="I78" s="53"/>
      <c r="J78" s="3"/>
      <c r="K78" s="3"/>
      <c r="L78" s="3"/>
      <c r="M78" s="22"/>
      <c r="N78" s="275"/>
      <c r="P78" s="46"/>
      <c r="Q78" s="7"/>
      <c r="R78" s="7"/>
      <c r="S78" s="7"/>
      <c r="T78" s="7"/>
      <c r="U78" s="8"/>
      <c r="V78" s="47"/>
      <c r="W78" s="15"/>
      <c r="X78" s="2"/>
    </row>
    <row r="79" spans="2:24" ht="50" customHeight="1" x14ac:dyDescent="0.35">
      <c r="B79" s="69">
        <v>8.3000000000000007</v>
      </c>
      <c r="C79" s="71">
        <f>'Draft Workplan'!C81</f>
        <v>0</v>
      </c>
      <c r="D79" s="71">
        <f>'Draft Workplan'!D81</f>
        <v>0</v>
      </c>
      <c r="E79" s="327">
        <f>'Draft Workplan'!E81</f>
        <v>0</v>
      </c>
      <c r="F79" s="343">
        <f>'Draft Workplan'!F81</f>
        <v>0</v>
      </c>
      <c r="G79" s="529">
        <f>'Draft Workplan'!G81</f>
        <v>0</v>
      </c>
      <c r="I79" s="53"/>
      <c r="J79" s="3"/>
      <c r="K79" s="3"/>
      <c r="L79" s="3"/>
      <c r="M79" s="22"/>
      <c r="N79" s="275"/>
      <c r="P79" s="46"/>
      <c r="Q79" s="7"/>
      <c r="R79" s="7"/>
      <c r="S79" s="7"/>
      <c r="T79" s="7"/>
      <c r="U79" s="8"/>
      <c r="V79" s="47"/>
      <c r="W79" s="15"/>
      <c r="X79" s="2"/>
    </row>
    <row r="80" spans="2:24" ht="50" customHeight="1" x14ac:dyDescent="0.35">
      <c r="B80" s="69">
        <v>8.4</v>
      </c>
      <c r="C80" s="332">
        <f>'Draft Workplan'!C82</f>
        <v>0</v>
      </c>
      <c r="D80" s="332">
        <f>'Draft Workplan'!D82</f>
        <v>0</v>
      </c>
      <c r="E80" s="327">
        <f>'Draft Workplan'!E82</f>
        <v>0</v>
      </c>
      <c r="F80" s="343">
        <f>'Draft Workplan'!F82</f>
        <v>0</v>
      </c>
      <c r="G80" s="529">
        <f>'Draft Workplan'!G82</f>
        <v>0</v>
      </c>
      <c r="I80" s="53"/>
      <c r="J80" s="3"/>
      <c r="K80" s="3"/>
      <c r="L80" s="3"/>
      <c r="M80" s="22"/>
      <c r="N80" s="275"/>
      <c r="P80" s="46"/>
      <c r="Q80" s="7"/>
      <c r="R80" s="7"/>
      <c r="S80" s="7"/>
      <c r="T80" s="7"/>
      <c r="U80" s="8"/>
      <c r="V80" s="47"/>
      <c r="W80" s="15"/>
      <c r="X80" s="2"/>
    </row>
    <row r="81" spans="1:24" ht="50" customHeight="1" x14ac:dyDescent="0.35">
      <c r="B81" s="69">
        <v>8.5</v>
      </c>
      <c r="C81" s="71">
        <f>'Draft Workplan'!C83</f>
        <v>0</v>
      </c>
      <c r="D81" s="71">
        <f>'Draft Workplan'!D83</f>
        <v>0</v>
      </c>
      <c r="E81" s="327">
        <f>'Draft Workplan'!E83</f>
        <v>0</v>
      </c>
      <c r="F81" s="343">
        <f>'Draft Workplan'!F83</f>
        <v>0</v>
      </c>
      <c r="G81" s="529">
        <f>'Draft Workplan'!G83</f>
        <v>0</v>
      </c>
      <c r="I81" s="53"/>
      <c r="J81" s="3"/>
      <c r="K81" s="3"/>
      <c r="L81" s="3"/>
      <c r="M81" s="22"/>
      <c r="N81" s="275"/>
      <c r="P81" s="46"/>
      <c r="Q81" s="7"/>
      <c r="R81" s="7"/>
      <c r="S81" s="7"/>
      <c r="T81" s="7"/>
      <c r="U81" s="8"/>
      <c r="V81" s="47"/>
      <c r="W81" s="15"/>
      <c r="X81" s="2"/>
    </row>
    <row r="82" spans="1:24" ht="50" customHeight="1" x14ac:dyDescent="0.35">
      <c r="B82" s="69">
        <v>8.6</v>
      </c>
      <c r="C82" s="332">
        <f>'Draft Workplan'!C84</f>
        <v>0</v>
      </c>
      <c r="D82" s="332">
        <f>'Draft Workplan'!D84</f>
        <v>0</v>
      </c>
      <c r="E82" s="327">
        <f>'Draft Workplan'!E84</f>
        <v>0</v>
      </c>
      <c r="F82" s="343">
        <f>'Draft Workplan'!F84</f>
        <v>0</v>
      </c>
      <c r="G82" s="529">
        <f>'Draft Workplan'!G84</f>
        <v>0</v>
      </c>
      <c r="I82" s="53"/>
      <c r="J82" s="3"/>
      <c r="K82" s="3"/>
      <c r="L82" s="3"/>
      <c r="M82" s="22"/>
      <c r="N82" s="275"/>
      <c r="P82" s="46"/>
      <c r="Q82" s="7"/>
      <c r="R82" s="7"/>
      <c r="S82" s="7"/>
      <c r="T82" s="7"/>
      <c r="U82" s="8"/>
      <c r="V82" s="47"/>
      <c r="W82" s="15"/>
      <c r="X82" s="2"/>
    </row>
    <row r="83" spans="1:24" ht="50" customHeight="1" x14ac:dyDescent="0.35">
      <c r="B83" s="69">
        <v>8.6999999999999993</v>
      </c>
      <c r="C83" s="71">
        <f>'Draft Workplan'!C85</f>
        <v>0</v>
      </c>
      <c r="D83" s="71">
        <f>'Draft Workplan'!D85</f>
        <v>0</v>
      </c>
      <c r="E83" s="327">
        <f>'Draft Workplan'!E85</f>
        <v>0</v>
      </c>
      <c r="F83" s="343">
        <f>'Draft Workplan'!F85</f>
        <v>0</v>
      </c>
      <c r="G83" s="529">
        <f>'Draft Workplan'!G85</f>
        <v>0</v>
      </c>
      <c r="I83" s="53"/>
      <c r="J83" s="3"/>
      <c r="K83" s="3"/>
      <c r="L83" s="3"/>
      <c r="M83" s="22"/>
      <c r="N83" s="275"/>
      <c r="P83" s="46"/>
      <c r="Q83" s="7"/>
      <c r="R83" s="7"/>
      <c r="S83" s="7"/>
      <c r="T83" s="7"/>
      <c r="U83" s="8"/>
      <c r="V83" s="47"/>
      <c r="W83" s="15"/>
      <c r="X83" s="2"/>
    </row>
    <row r="84" spans="1:24" ht="50" customHeight="1" x14ac:dyDescent="0.35">
      <c r="B84" s="69">
        <v>8.8000000000000007</v>
      </c>
      <c r="C84" s="332">
        <f>'Draft Workplan'!C86</f>
        <v>0</v>
      </c>
      <c r="D84" s="332">
        <f>'Draft Workplan'!D86</f>
        <v>0</v>
      </c>
      <c r="E84" s="327">
        <f>'Draft Workplan'!E86</f>
        <v>0</v>
      </c>
      <c r="F84" s="343">
        <f>'Draft Workplan'!F86</f>
        <v>0</v>
      </c>
      <c r="G84" s="529">
        <f>'Draft Workplan'!G86</f>
        <v>0</v>
      </c>
      <c r="I84" s="53"/>
      <c r="J84" s="3"/>
      <c r="K84" s="3"/>
      <c r="L84" s="3"/>
      <c r="M84" s="22"/>
      <c r="N84" s="275"/>
      <c r="P84" s="46"/>
      <c r="Q84" s="7"/>
      <c r="R84" s="7"/>
      <c r="S84" s="7"/>
      <c r="T84" s="7"/>
      <c r="U84" s="8"/>
      <c r="V84" s="47"/>
      <c r="W84" s="15"/>
      <c r="X84" s="2"/>
    </row>
    <row r="85" spans="1:24" ht="48.75" customHeight="1" x14ac:dyDescent="0.35">
      <c r="B85" s="69">
        <v>8.9</v>
      </c>
      <c r="C85" s="71">
        <f>'Draft Workplan'!C87</f>
        <v>0</v>
      </c>
      <c r="D85" s="71">
        <f>'Draft Workplan'!D87</f>
        <v>0</v>
      </c>
      <c r="E85" s="327">
        <f>'Draft Workplan'!E87</f>
        <v>0</v>
      </c>
      <c r="F85" s="343">
        <f>'Draft Workplan'!F87</f>
        <v>0</v>
      </c>
      <c r="G85" s="529">
        <f>'Draft Workplan'!G87</f>
        <v>0</v>
      </c>
      <c r="I85" s="53"/>
      <c r="J85" s="3"/>
      <c r="K85" s="3"/>
      <c r="L85" s="3"/>
      <c r="M85" s="22"/>
      <c r="N85" s="275"/>
      <c r="P85" s="46"/>
      <c r="Q85" s="7"/>
      <c r="R85" s="7"/>
      <c r="S85" s="7"/>
      <c r="T85" s="7"/>
      <c r="U85" s="8"/>
      <c r="V85" s="47"/>
      <c r="W85" s="15"/>
      <c r="X85" s="2"/>
    </row>
    <row r="86" spans="1:24" ht="50" customHeight="1" x14ac:dyDescent="0.35">
      <c r="B86" s="357">
        <v>9</v>
      </c>
      <c r="C86" s="354" t="str">
        <f>'Draft Workplan'!C88</f>
        <v xml:space="preserve">Component #9: </v>
      </c>
      <c r="D86" s="354">
        <f>'Draft Workplan'!D88</f>
        <v>0</v>
      </c>
      <c r="E86" s="338">
        <f>'Draft Workplan'!E88</f>
        <v>0</v>
      </c>
      <c r="F86" s="355">
        <f>'Draft Workplan'!F88</f>
        <v>0</v>
      </c>
      <c r="G86" s="530">
        <f>'Draft Workplan'!G88</f>
        <v>0</v>
      </c>
      <c r="H86" s="36"/>
      <c r="I86" s="276"/>
      <c r="J86" s="11"/>
      <c r="K86" s="11"/>
      <c r="L86" s="11"/>
      <c r="M86" s="269"/>
      <c r="N86" s="277"/>
      <c r="O86" s="20"/>
      <c r="P86" s="45"/>
      <c r="Q86" s="12"/>
      <c r="R86" s="12"/>
      <c r="S86" s="12"/>
      <c r="T86" s="12"/>
      <c r="U86" s="13"/>
      <c r="V86" s="48"/>
      <c r="W86" s="15"/>
      <c r="X86" s="2"/>
    </row>
    <row r="87" spans="1:24" ht="50" customHeight="1" x14ac:dyDescent="0.35">
      <c r="B87" s="69">
        <v>9.1</v>
      </c>
      <c r="C87" s="71">
        <f>'Draft Workplan'!C89</f>
        <v>0</v>
      </c>
      <c r="D87" s="71">
        <f>'Draft Workplan'!D89</f>
        <v>0</v>
      </c>
      <c r="E87" s="327">
        <f>'Draft Workplan'!E89</f>
        <v>0</v>
      </c>
      <c r="F87" s="343">
        <f>'Draft Workplan'!F89</f>
        <v>0</v>
      </c>
      <c r="G87" s="530">
        <f>'Draft Workplan'!G89</f>
        <v>0</v>
      </c>
      <c r="I87" s="53"/>
      <c r="J87" s="3"/>
      <c r="K87" s="3"/>
      <c r="L87" s="3"/>
      <c r="M87" s="22"/>
      <c r="N87" s="275"/>
      <c r="P87" s="46"/>
      <c r="Q87" s="7"/>
      <c r="R87" s="7"/>
      <c r="S87" s="7"/>
      <c r="T87" s="7"/>
      <c r="U87" s="8"/>
      <c r="V87" s="47"/>
      <c r="W87" s="15"/>
      <c r="X87" s="2"/>
    </row>
    <row r="88" spans="1:24" ht="50" customHeight="1" x14ac:dyDescent="0.35">
      <c r="B88" s="69">
        <v>9.1999999999999993</v>
      </c>
      <c r="C88" s="332">
        <f>'Draft Workplan'!C90</f>
        <v>0</v>
      </c>
      <c r="D88" s="332">
        <f>'Draft Workplan'!D90</f>
        <v>0</v>
      </c>
      <c r="E88" s="327">
        <f>'Draft Workplan'!E90</f>
        <v>0</v>
      </c>
      <c r="F88" s="343">
        <f>'Draft Workplan'!F90</f>
        <v>0</v>
      </c>
      <c r="G88" s="530">
        <f>'Draft Workplan'!G90</f>
        <v>0</v>
      </c>
      <c r="I88" s="53"/>
      <c r="J88" s="3"/>
      <c r="K88" s="3"/>
      <c r="L88" s="3"/>
      <c r="M88" s="22"/>
      <c r="N88" s="275"/>
      <c r="P88" s="46"/>
      <c r="Q88" s="7"/>
      <c r="R88" s="7"/>
      <c r="S88" s="7"/>
      <c r="T88" s="7"/>
      <c r="U88" s="8"/>
      <c r="V88" s="47"/>
      <c r="W88" s="15"/>
      <c r="X88" s="2"/>
    </row>
    <row r="89" spans="1:24" ht="50" customHeight="1" x14ac:dyDescent="0.35">
      <c r="B89" s="69">
        <v>9.3000000000000007</v>
      </c>
      <c r="C89" s="71">
        <f>'Draft Workplan'!C91</f>
        <v>0</v>
      </c>
      <c r="D89" s="71">
        <f>'Draft Workplan'!D91</f>
        <v>0</v>
      </c>
      <c r="E89" s="327">
        <f>'Draft Workplan'!E91</f>
        <v>0</v>
      </c>
      <c r="F89" s="343">
        <f>'Draft Workplan'!F91</f>
        <v>0</v>
      </c>
      <c r="G89" s="530">
        <f>'Draft Workplan'!G91</f>
        <v>0</v>
      </c>
      <c r="I89" s="53"/>
      <c r="J89" s="3"/>
      <c r="K89" s="3"/>
      <c r="L89" s="3"/>
      <c r="M89" s="22"/>
      <c r="N89" s="275"/>
      <c r="P89" s="46"/>
      <c r="Q89" s="7"/>
      <c r="R89" s="7"/>
      <c r="S89" s="7"/>
      <c r="T89" s="7"/>
      <c r="U89" s="8"/>
      <c r="V89" s="47"/>
      <c r="W89" s="15"/>
      <c r="X89" s="2"/>
    </row>
    <row r="90" spans="1:24" ht="50" customHeight="1" x14ac:dyDescent="0.35">
      <c r="B90" s="69">
        <v>9.4</v>
      </c>
      <c r="C90" s="332">
        <f>'Draft Workplan'!C92</f>
        <v>0</v>
      </c>
      <c r="D90" s="332">
        <f>'Draft Workplan'!D92</f>
        <v>0</v>
      </c>
      <c r="E90" s="327">
        <f>'Draft Workplan'!E92</f>
        <v>0</v>
      </c>
      <c r="F90" s="343">
        <f>'Draft Workplan'!F92</f>
        <v>0</v>
      </c>
      <c r="G90" s="530">
        <f>'Draft Workplan'!G92</f>
        <v>0</v>
      </c>
      <c r="I90" s="53"/>
      <c r="J90" s="3"/>
      <c r="K90" s="3"/>
      <c r="L90" s="3"/>
      <c r="M90" s="22"/>
      <c r="N90" s="275"/>
      <c r="P90" s="46"/>
      <c r="Q90" s="7"/>
      <c r="R90" s="7"/>
      <c r="S90" s="7"/>
      <c r="T90" s="7"/>
      <c r="U90" s="8"/>
      <c r="V90" s="47"/>
      <c r="W90" s="15"/>
      <c r="X90" s="2"/>
    </row>
    <row r="91" spans="1:24" ht="50" customHeight="1" x14ac:dyDescent="0.35">
      <c r="B91" s="69">
        <v>9.5</v>
      </c>
      <c r="C91" s="71">
        <f>'Draft Workplan'!C93</f>
        <v>0</v>
      </c>
      <c r="D91" s="71">
        <f>'Draft Workplan'!D93</f>
        <v>0</v>
      </c>
      <c r="E91" s="327">
        <f>'Draft Workplan'!E93</f>
        <v>0</v>
      </c>
      <c r="F91" s="343">
        <f>'Draft Workplan'!F93</f>
        <v>0</v>
      </c>
      <c r="G91" s="530">
        <f>'Draft Workplan'!G93</f>
        <v>0</v>
      </c>
      <c r="I91" s="53"/>
      <c r="J91" s="3"/>
      <c r="K91" s="3"/>
      <c r="L91" s="3"/>
      <c r="M91" s="22"/>
      <c r="N91" s="275"/>
      <c r="P91" s="46"/>
      <c r="Q91" s="7"/>
      <c r="R91" s="7"/>
      <c r="S91" s="7"/>
      <c r="T91" s="7"/>
      <c r="U91" s="8"/>
      <c r="V91" s="47"/>
      <c r="W91" s="15"/>
      <c r="X91" s="2"/>
    </row>
    <row r="92" spans="1:24" ht="53.25" customHeight="1" x14ac:dyDescent="0.35">
      <c r="B92" s="69">
        <v>9.6</v>
      </c>
      <c r="C92" s="332">
        <f>'Draft Workplan'!C94</f>
        <v>0</v>
      </c>
      <c r="D92" s="332">
        <f>'Draft Workplan'!D94</f>
        <v>0</v>
      </c>
      <c r="E92" s="327">
        <f>'Draft Workplan'!E94</f>
        <v>0</v>
      </c>
      <c r="F92" s="343">
        <f>'Draft Workplan'!F94</f>
        <v>0</v>
      </c>
      <c r="G92" s="530">
        <f>'Draft Workplan'!G94</f>
        <v>0</v>
      </c>
      <c r="I92" s="53"/>
      <c r="J92" s="3"/>
      <c r="K92" s="3"/>
      <c r="L92" s="3"/>
      <c r="M92" s="22"/>
      <c r="N92" s="275"/>
      <c r="P92" s="46"/>
      <c r="Q92" s="7"/>
      <c r="R92" s="7"/>
      <c r="S92" s="7"/>
      <c r="T92" s="7"/>
      <c r="U92" s="8"/>
      <c r="V92" s="47"/>
      <c r="W92" s="15"/>
      <c r="X92" s="2"/>
    </row>
    <row r="93" spans="1:24" ht="50" customHeight="1" x14ac:dyDescent="0.35">
      <c r="B93" s="69">
        <v>9.6999999999999993</v>
      </c>
      <c r="C93" s="71">
        <f>'Draft Workplan'!C95</f>
        <v>0</v>
      </c>
      <c r="D93" s="71">
        <f>'Draft Workplan'!D95</f>
        <v>0</v>
      </c>
      <c r="E93" s="327">
        <f>'Draft Workplan'!E95</f>
        <v>0</v>
      </c>
      <c r="F93" s="343">
        <f>'Draft Workplan'!F95</f>
        <v>0</v>
      </c>
      <c r="G93" s="530">
        <f>'Draft Workplan'!G95</f>
        <v>0</v>
      </c>
      <c r="I93" s="53"/>
      <c r="J93" s="3"/>
      <c r="K93" s="3"/>
      <c r="L93" s="3"/>
      <c r="M93" s="22"/>
      <c r="N93" s="275"/>
      <c r="P93" s="46"/>
      <c r="Q93" s="7"/>
      <c r="R93" s="7"/>
      <c r="S93" s="7"/>
      <c r="T93" s="7"/>
      <c r="U93" s="8"/>
      <c r="V93" s="47"/>
      <c r="W93" s="15"/>
      <c r="X93" s="2"/>
    </row>
    <row r="94" spans="1:24" ht="50" customHeight="1" x14ac:dyDescent="0.35">
      <c r="B94" s="69">
        <v>9.8000000000000007</v>
      </c>
      <c r="C94" s="332">
        <f>'Draft Workplan'!C96</f>
        <v>0</v>
      </c>
      <c r="D94" s="332">
        <f>'Draft Workplan'!D96</f>
        <v>0</v>
      </c>
      <c r="E94" s="327">
        <f>'Draft Workplan'!E96</f>
        <v>0</v>
      </c>
      <c r="F94" s="343">
        <f>'Draft Workplan'!F96</f>
        <v>0</v>
      </c>
      <c r="G94" s="530">
        <f>'Draft Workplan'!G96</f>
        <v>0</v>
      </c>
      <c r="I94" s="53"/>
      <c r="J94" s="3"/>
      <c r="K94" s="3"/>
      <c r="L94" s="3"/>
      <c r="M94" s="22"/>
      <c r="N94" s="275"/>
      <c r="P94" s="46"/>
      <c r="Q94" s="7"/>
      <c r="R94" s="7"/>
      <c r="S94" s="7"/>
      <c r="T94" s="7"/>
      <c r="U94" s="8"/>
      <c r="V94" s="47"/>
      <c r="W94" s="15"/>
      <c r="X94" s="2"/>
    </row>
    <row r="95" spans="1:24" ht="55.5" customHeight="1" thickBot="1" x14ac:dyDescent="0.4">
      <c r="B95" s="69">
        <v>9.9</v>
      </c>
      <c r="C95" s="71">
        <f>'Draft Workplan'!C97</f>
        <v>0</v>
      </c>
      <c r="D95" s="71">
        <f>'Draft Workplan'!D97</f>
        <v>0</v>
      </c>
      <c r="E95" s="327">
        <f>'Draft Workplan'!E97</f>
        <v>0</v>
      </c>
      <c r="F95" s="343">
        <f>'Draft Workplan'!F97</f>
        <v>0</v>
      </c>
      <c r="G95" s="530">
        <f>'Draft Workplan'!G97</f>
        <v>0</v>
      </c>
      <c r="I95" s="53"/>
      <c r="J95" s="3"/>
      <c r="K95" s="3"/>
      <c r="L95" s="3"/>
      <c r="M95" s="22"/>
      <c r="N95" s="275"/>
      <c r="P95" s="46"/>
      <c r="Q95" s="7"/>
      <c r="R95" s="7"/>
      <c r="S95" s="7"/>
      <c r="T95" s="310"/>
      <c r="U95" s="311"/>
      <c r="V95" s="312"/>
      <c r="W95" s="15"/>
      <c r="X95" s="2"/>
    </row>
    <row r="96" spans="1:24" s="6" customFormat="1" ht="52.5" customHeight="1" x14ac:dyDescent="0.35">
      <c r="A96" s="25"/>
      <c r="B96" s="196"/>
      <c r="C96" s="333" t="s">
        <v>74</v>
      </c>
      <c r="D96" s="361">
        <f>'Draft Workplan'!D98</f>
        <v>0</v>
      </c>
      <c r="E96" s="340" t="s">
        <v>244</v>
      </c>
      <c r="F96" s="362">
        <f>'Draft Workplan'!F98</f>
        <v>0</v>
      </c>
      <c r="G96" s="531">
        <f>'Draft Workplan'!G98</f>
        <v>0</v>
      </c>
      <c r="H96" s="27"/>
      <c r="I96" s="278"/>
      <c r="J96" s="32"/>
      <c r="K96" s="32"/>
      <c r="L96" s="32"/>
      <c r="M96" s="279">
        <f>SUM(M6:M95)</f>
        <v>0</v>
      </c>
      <c r="N96" s="280">
        <f>SUM(N6:N95)</f>
        <v>0</v>
      </c>
      <c r="O96" s="25"/>
      <c r="P96" s="50"/>
      <c r="Q96" s="288"/>
      <c r="R96" s="49"/>
      <c r="S96" s="307"/>
      <c r="T96" s="313" t="s">
        <v>245</v>
      </c>
      <c r="U96" s="314">
        <f>SUM(U7:U95)</f>
        <v>0</v>
      </c>
      <c r="V96" s="315">
        <f>SUM(V7:V95)</f>
        <v>0</v>
      </c>
      <c r="W96" s="17"/>
    </row>
    <row r="97" spans="2:24" ht="66" customHeight="1" x14ac:dyDescent="0.35">
      <c r="B97" s="38"/>
      <c r="C97" s="329"/>
      <c r="D97" s="329"/>
      <c r="E97" s="335" t="s">
        <v>246</v>
      </c>
      <c r="F97" s="344"/>
      <c r="G97" s="348"/>
      <c r="I97" s="284"/>
      <c r="J97" s="285"/>
      <c r="K97" s="31"/>
      <c r="L97" s="1"/>
      <c r="M97" s="1"/>
      <c r="N97" s="39"/>
      <c r="P97" s="2"/>
      <c r="Q97" s="6"/>
      <c r="S97" s="39"/>
      <c r="T97" s="316" t="s">
        <v>247</v>
      </c>
      <c r="U97" s="306"/>
      <c r="V97" s="317"/>
      <c r="W97" s="308"/>
      <c r="X97" s="304"/>
    </row>
    <row r="98" spans="2:24" ht="69.75" customHeight="1" x14ac:dyDescent="0.35">
      <c r="E98" s="336" t="s">
        <v>248</v>
      </c>
      <c r="F98" s="345"/>
      <c r="G98" s="349"/>
      <c r="I98" s="286"/>
      <c r="J98" s="287"/>
      <c r="P98" s="2"/>
      <c r="Q98" s="6"/>
      <c r="S98" s="40"/>
      <c r="T98" s="318" t="s">
        <v>249</v>
      </c>
      <c r="U98" s="319"/>
      <c r="V98" s="320"/>
      <c r="W98" s="309"/>
      <c r="X98" s="305"/>
    </row>
    <row r="99" spans="2:24" x14ac:dyDescent="0.35">
      <c r="P99" s="2"/>
      <c r="Q99" s="6"/>
      <c r="T99" s="1"/>
      <c r="U99" s="1"/>
      <c r="V99" s="1"/>
    </row>
    <row r="100" spans="2:24" x14ac:dyDescent="0.35">
      <c r="P100" s="2"/>
      <c r="Q100" s="6"/>
    </row>
    <row r="101" spans="2:24" x14ac:dyDescent="0.35">
      <c r="P101" s="2"/>
      <c r="Q101" s="6"/>
    </row>
    <row r="102" spans="2:24" x14ac:dyDescent="0.35">
      <c r="P102" s="2"/>
      <c r="Q102" s="6"/>
    </row>
    <row r="103" spans="2:24" x14ac:dyDescent="0.35">
      <c r="P103" s="2"/>
      <c r="Q103" s="6"/>
    </row>
    <row r="104" spans="2:24" x14ac:dyDescent="0.35">
      <c r="P104" s="2"/>
      <c r="Q104" s="6"/>
    </row>
    <row r="105" spans="2:24" x14ac:dyDescent="0.35">
      <c r="P105" s="2"/>
      <c r="Q105" s="6"/>
    </row>
    <row r="106" spans="2:24" x14ac:dyDescent="0.35">
      <c r="P106" s="2"/>
      <c r="Q106" s="6"/>
    </row>
    <row r="107" spans="2:24" x14ac:dyDescent="0.35">
      <c r="P107" s="2"/>
      <c r="Q107" s="6"/>
    </row>
    <row r="108" spans="2:24" x14ac:dyDescent="0.35">
      <c r="P108" s="2"/>
      <c r="Q108" s="6"/>
    </row>
    <row r="109" spans="2:24" x14ac:dyDescent="0.35">
      <c r="P109" s="2"/>
      <c r="Q109" s="6"/>
    </row>
    <row r="110" spans="2:24" x14ac:dyDescent="0.35">
      <c r="P110" s="2"/>
      <c r="Q110" s="6"/>
    </row>
    <row r="111" spans="2:24" x14ac:dyDescent="0.35">
      <c r="P111" s="2"/>
      <c r="Q111" s="6"/>
    </row>
    <row r="112" spans="2:24" x14ac:dyDescent="0.35">
      <c r="P112" s="2"/>
      <c r="Q112" s="6"/>
    </row>
    <row r="113" spans="16:17" x14ac:dyDescent="0.35">
      <c r="P113" s="2"/>
      <c r="Q113" s="6"/>
    </row>
    <row r="114" spans="16:17" x14ac:dyDescent="0.35">
      <c r="P114" s="2"/>
      <c r="Q114" s="6"/>
    </row>
    <row r="115" spans="16:17" x14ac:dyDescent="0.35">
      <c r="P115" s="2"/>
      <c r="Q115" s="6"/>
    </row>
    <row r="116" spans="16:17" x14ac:dyDescent="0.35">
      <c r="P116" s="2"/>
      <c r="Q116" s="6"/>
    </row>
    <row r="117" spans="16:17" x14ac:dyDescent="0.35">
      <c r="P117" s="2"/>
      <c r="Q117" s="6"/>
    </row>
    <row r="118" spans="16:17" x14ac:dyDescent="0.35">
      <c r="P118" s="2"/>
      <c r="Q118" s="6"/>
    </row>
    <row r="119" spans="16:17" x14ac:dyDescent="0.35">
      <c r="P119" s="2"/>
      <c r="Q119" s="6"/>
    </row>
  </sheetData>
  <sheetProtection formatCells="0" formatColumns="0" formatRows="0" insertColumns="0" insertRows="0" insertHyperlinks="0" deleteColumns="0" deleteRows="0" selectLockedCells="1" sort="0" autoFilter="0" pivotTables="0"/>
  <mergeCells count="10">
    <mergeCell ref="B5:C5"/>
    <mergeCell ref="I3:N3"/>
    <mergeCell ref="P3:V3"/>
    <mergeCell ref="P4:V4"/>
    <mergeCell ref="I4:N4"/>
    <mergeCell ref="P2:V2"/>
    <mergeCell ref="B2:G2"/>
    <mergeCell ref="B3:G3"/>
    <mergeCell ref="B4:G4"/>
    <mergeCell ref="I2:N2"/>
  </mergeCells>
  <pageMargins left="0.7" right="0.7" top="0.75" bottom="0.75" header="0.3" footer="0.3"/>
  <pageSetup scale="10" orientation="portrait" r:id="rId1"/>
  <ignoredErrors>
    <ignoredError xmlns:x16r3="http://schemas.microsoft.com/office/spreadsheetml/2018/08/main" sqref="E9 E11" x16r3:misleadingForma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05CE387E94D5A740B77895897931C55E" ma:contentTypeVersion="31" ma:contentTypeDescription="Create a new document." ma:contentTypeScope="" ma:versionID="fcf2b2d592b11f7bffccddd6c0e104c8">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3f2e6e0-1fb4-412b-9a28-3fbe771624b9" xmlns:ns6="89ee189b-00da-4564-855d-2b8aa2a27960" targetNamespace="http://schemas.microsoft.com/office/2006/metadata/properties" ma:root="true" ma:fieldsID="c9559715e0c7a9ab011d83f524a9ad54" ns1:_="" ns2:_="" ns3:_="" ns4:_="" ns5:_="" ns6:_="">
    <xsd:import namespace="http://schemas.microsoft.com/sharepoint/v3"/>
    <xsd:import namespace="4ffa91fb-a0ff-4ac5-b2db-65c790d184a4"/>
    <xsd:import namespace="http://schemas.microsoft.com/sharepoint.v3"/>
    <xsd:import namespace="http://schemas.microsoft.com/sharepoint/v3/fields"/>
    <xsd:import namespace="f3f2e6e0-1fb4-412b-9a28-3fbe771624b9"/>
    <xsd:import namespace="89ee189b-00da-4564-855d-2b8aa2a27960"/>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EventHashCode" minOccurs="0"/>
                <xsd:element ref="ns6:MediaServiceGenerationTime" minOccurs="0"/>
                <xsd:element ref="ns6:MediaServiceAutoTags" minOccurs="0"/>
                <xsd:element ref="ns6:MediaServiceDateTaken" minOccurs="0"/>
                <xsd:element ref="ns6:MediaServiceAutoKeyPoints" minOccurs="0"/>
                <xsd:element ref="ns6: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d3108e3f-0430-4655-b5dd-6bd055da364c}" ma:internalName="TaxCatchAllLabel" ma:readOnly="true" ma:showField="CatchAllDataLabel" ma:web="c74809a4-4ae4-4f0e-ad15-b641307db269">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d3108e3f-0430-4655-b5dd-6bd055da364c}" ma:internalName="TaxCatchAll" ma:showField="CatchAllData" ma:web="c74809a4-4ae4-4f0e-ad15-b641307db269">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f2e6e0-1fb4-412b-9a28-3fbe771624b9" elementFormDefault="qualified">
    <xsd:import namespace="http://schemas.microsoft.com/office/2006/documentManagement/types"/>
    <xsd:import namespace="http://schemas.microsoft.com/office/infopath/2007/PartnerControls"/>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ee189b-00da-4564-855d-2b8aa2a27960" elementFormDefault="qualified">
    <xsd:import namespace="http://schemas.microsoft.com/office/2006/documentManagement/types"/>
    <xsd:import namespace="http://schemas.microsoft.com/office/infopath/2007/PartnerControls"/>
    <xsd:element name="MediaServiceMetadata" ma:index="31" nillable="true" ma:displayName="MediaServiceMetadata" ma:description="" ma:hidden="true" ma:internalName="MediaServiceMetadata" ma:readOnly="true">
      <xsd:simpleType>
        <xsd:restriction base="dms:Note"/>
      </xsd:simpleType>
    </xsd:element>
    <xsd:element name="MediaServiceFastMetadata" ma:index="32" nillable="true" ma:displayName="MediaServiceFastMetadata" ma:description=""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Tribal GAP</TermName>
          <TermId xmlns="http://schemas.microsoft.com/office/infopath/2007/PartnerControls">11111111-1111-1111-1111-111111111111</TermId>
        </TermInfo>
      </Terms>
    </TaxKeywordTaxHTField>
    <Record xmlns="4ffa91fb-a0ff-4ac5-b2db-65c790d184a4">Shared</Record>
    <Rights xmlns="4ffa91fb-a0ff-4ac5-b2db-65c790d184a4" xsi:nil="true"/>
    <Document_x0020_Creation_x0020_Date xmlns="4ffa91fb-a0ff-4ac5-b2db-65c790d184a4">2020-11-02T05:00:00+00:00</Document_x0020_Creation_x0020_Date>
    <EPA_x0020_Office xmlns="4ffa91fb-a0ff-4ac5-b2db-65c790d184a4">R09-TIPD-TB</EPA_x0020_Office>
    <CategoryDescription xmlns="http://schemas.microsoft.com/sharepoint.v3" xsi:nil="true"/>
    <Identifier xmlns="4ffa91fb-a0ff-4ac5-b2db-65c790d184a4" xsi:nil="true"/>
    <_Coverage xmlns="http://schemas.microsoft.com/sharepoint/v3/fields" xsi:nil="true"/>
    <Creator xmlns="4ffa91fb-a0ff-4ac5-b2db-65c790d184a4">
      <UserInfo>
        <DisplayName>Anderson, Nicholas</DisplayName>
        <AccountId>925</AccountId>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733BDD-93C4-4703-8440-CE0984E20368}">
  <ds:schemaRefs>
    <ds:schemaRef ds:uri="Microsoft.SharePoint.Taxonomy.ContentTypeSync"/>
  </ds:schemaRefs>
</ds:datastoreItem>
</file>

<file path=customXml/itemProps2.xml><?xml version="1.0" encoding="utf-8"?>
<ds:datastoreItem xmlns:ds="http://schemas.openxmlformats.org/officeDocument/2006/customXml" ds:itemID="{41B8F7E2-C40B-44A6-8B5E-0A7AC19FC0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f3f2e6e0-1fb4-412b-9a28-3fbe771624b9"/>
    <ds:schemaRef ds:uri="89ee189b-00da-4564-855d-2b8aa2a279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46B581-FE74-4892-8310-37116644B67C}">
  <ds:schemaRefs>
    <ds:schemaRef ds:uri="http://schemas.microsoft.com/office/2006/metadata/properties"/>
    <ds:schemaRef ds:uri="http://purl.org/dc/dcmitype/"/>
    <ds:schemaRef ds:uri="http://purl.org/dc/elements/1.1/"/>
    <ds:schemaRef ds:uri="http://schemas.microsoft.com/office/infopath/2007/PartnerControls"/>
    <ds:schemaRef ds:uri="http://schemas.microsoft.com/office/2006/documentManagement/types"/>
    <ds:schemaRef ds:uri="http://schemas.microsoft.com/sharepoint/v3"/>
    <ds:schemaRef ds:uri="http://schemas.openxmlformats.org/package/2006/metadata/core-properties"/>
    <ds:schemaRef ds:uri="http://www.w3.org/XML/1998/namespace"/>
    <ds:schemaRef ds:uri="89ee189b-00da-4564-855d-2b8aa2a27960"/>
    <ds:schemaRef ds:uri="f3f2e6e0-1fb4-412b-9a28-3fbe771624b9"/>
    <ds:schemaRef ds:uri="http://schemas.microsoft.com/sharepoint/v3/fields"/>
    <ds:schemaRef ds:uri="http://schemas.microsoft.com/sharepoint.v3"/>
    <ds:schemaRef ds:uri="4ffa91fb-a0ff-4ac5-b2db-65c790d184a4"/>
    <ds:schemaRef ds:uri="http://purl.org/dc/terms/"/>
  </ds:schemaRefs>
</ds:datastoreItem>
</file>

<file path=customXml/itemProps4.xml><?xml version="1.0" encoding="utf-8"?>
<ds:datastoreItem xmlns:ds="http://schemas.openxmlformats.org/officeDocument/2006/customXml" ds:itemID="{4E43B10C-3271-42E4-BC03-A18CC50D25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Coversheet</vt:lpstr>
      <vt:lpstr>Draft Workplan</vt:lpstr>
      <vt:lpstr>Cost Estimator </vt:lpstr>
      <vt:lpstr>Draft Budget Detail</vt:lpstr>
      <vt:lpstr>Progress Reporting (v.1)</vt:lpstr>
      <vt:lpstr>Progress Reporting (v.2)</vt:lpstr>
      <vt:lpstr>Deliverable Status</vt:lpstr>
      <vt:lpstr>Draft Workplan Review (EPA use)</vt:lpstr>
      <vt:lpstr>'Deliverable Status'!Print_Area</vt:lpstr>
      <vt:lpstr>'Draft Budget Detail'!Print_Area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EPA Region 9 Gap Workbook Template</dc:title>
  <dc:subject/>
  <dc:creator/>
  <cp:keywords>Tribal GAP</cp:keywords>
  <dc:description/>
  <cp:lastModifiedBy/>
  <cp:revision>1</cp:revision>
  <dcterms:created xsi:type="dcterms:W3CDTF">2020-01-30T23:27:08Z</dcterms:created>
  <dcterms:modified xsi:type="dcterms:W3CDTF">2024-12-13T22:43:51Z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0x01010005CE387E94D5A740B77895897931C55E</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ies>
</file>