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worksheets/sheet6.xml" ContentType="application/vnd.openxmlformats-officedocument.spreadsheetml.worksheet+xml"/>
  <Override PartName="/xl/connections.xml" ContentType="application/vnd.openxmlformats-officedocument.spreadsheetml.connections+xml"/>
  <Override PartName="/xl/comments1.xml" ContentType="application/vnd.openxmlformats-officedocument.spreadsheetml.comment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xl/threadedComments/threadedComment1.xml" ContentType="application/vnd.ms-excel.threadedcomment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showObjects="placeholders" defaultThemeVersion="124226"/>
  <mc:AlternateContent xmlns:mc="http://schemas.openxmlformats.org/markup-compatibility/2006">
    <mc:Choice Requires="x15">
      <x15ac:absPath xmlns:x15ac="http://schemas.microsoft.com/office/spreadsheetml/2010/11/ac" url="https://abtassoc-my.sharepoint.com/personal/erik_edgar_abtassoc_com/Documents/CWA - List of Lists/October 2024 Update/"/>
    </mc:Choice>
  </mc:AlternateContent>
  <xr:revisionPtr revIDLastSave="10" documentId="8_{8BDE2013-22BA-4935-9F27-6562C4D0A548}" xr6:coauthVersionLast="47" xr6:coauthVersionMax="47" xr10:uidLastSave="{61D2D868-5768-4406-A309-6B7E6C4460D4}"/>
  <bookViews>
    <workbookView xWindow="-108" yWindow="-108" windowWidth="23256" windowHeight="12576" activeTab="9" xr2:uid="{917D396D-843D-47D4-9380-55986EB60E36}"/>
  </bookViews>
  <sheets>
    <sheet name="List of Lists by name" sheetId="1" r:id="rId1"/>
    <sheet name="Radionuclides" sheetId="6" r:id="rId2"/>
    <sheet name="F code Haz waste" sheetId="2" r:id="rId3"/>
    <sheet name="K code Haz waste" sheetId="3" r:id="rId4"/>
    <sheet name="D code Haz waste" sheetId="4" r:id="rId5"/>
    <sheet name="TRI PFAS by CASRN" sheetId="9" r:id="rId6"/>
    <sheet name="TRI PFAS by name" sheetId="7" r:id="rId7"/>
    <sheet name="QA Result" sheetId="12" state="hidden" r:id="rId8"/>
    <sheet name="CERCLA PFOA &amp; PFOS HS by CASRN" sheetId="15" r:id="rId9"/>
    <sheet name="CERCLA PFOA &amp; PFOS HS by name" sheetId="16" r:id="rId10"/>
    <sheet name="CWA HS-2024-04-25T23_09_09" sheetId="13" state="hidden" r:id="rId11"/>
    <sheet name="ESRI_MAPINFO_SHEET" sheetId="8" state="veryHidden" r:id="rId12"/>
  </sheets>
  <definedNames>
    <definedName name="_xlnm._FilterDatabase" localSheetId="10" hidden="1">'CWA HS-2024-04-25T23_09_09'!$A$1:$L$392</definedName>
    <definedName name="_xlnm._FilterDatabase" localSheetId="0" hidden="1">'List of Lists by name'!$A$5:$L$1927</definedName>
    <definedName name="_xlnm._FilterDatabase" localSheetId="6" hidden="1">'TRI PFAS by name'!$A$4:$B$200</definedName>
    <definedName name="_xlnm.Database">'List of Lists by name'!$A$6:$J$1882</definedName>
    <definedName name="_xlnm.Print_Area" localSheetId="0">'List of Lists by name'!#REF!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24" i="1" l="1"/>
  <c r="C1905" i="1"/>
  <c r="C1835" i="1"/>
  <c r="C1809" i="1"/>
  <c r="C1927" i="1"/>
  <c r="C1926" i="1"/>
  <c r="C1925" i="1"/>
  <c r="C1923" i="1"/>
  <c r="C1922" i="1"/>
  <c r="C1921" i="1"/>
  <c r="C1920" i="1"/>
  <c r="C1919" i="1"/>
  <c r="C1918" i="1"/>
  <c r="C1917" i="1"/>
  <c r="C1916" i="1"/>
  <c r="C1915" i="1"/>
  <c r="C1914" i="1"/>
  <c r="C1913" i="1"/>
  <c r="C1912" i="1"/>
  <c r="C1911" i="1"/>
  <c r="C1910" i="1"/>
  <c r="C1909" i="1"/>
  <c r="C1908" i="1"/>
  <c r="C1907" i="1"/>
  <c r="C1906" i="1"/>
  <c r="C1902" i="1"/>
  <c r="C1904" i="1"/>
  <c r="C1903" i="1"/>
  <c r="C1901" i="1"/>
  <c r="C1900" i="1"/>
  <c r="C1899" i="1"/>
  <c r="C1898" i="1"/>
  <c r="C1897" i="1"/>
  <c r="C1896" i="1"/>
  <c r="C1895" i="1"/>
  <c r="C1894" i="1"/>
  <c r="C1893" i="1"/>
  <c r="C1892" i="1"/>
  <c r="C1891" i="1"/>
  <c r="C1890" i="1"/>
  <c r="C1889" i="1"/>
  <c r="C1888" i="1"/>
  <c r="C1887" i="1"/>
  <c r="C1886" i="1"/>
  <c r="C1885" i="1"/>
  <c r="C1884" i="1"/>
  <c r="C1883" i="1"/>
  <c r="C1882" i="1"/>
  <c r="C1881" i="1"/>
  <c r="C1880" i="1"/>
  <c r="C1879" i="1"/>
  <c r="C1878" i="1"/>
  <c r="C1877" i="1"/>
  <c r="C1876" i="1"/>
  <c r="C1875" i="1"/>
  <c r="C1874" i="1"/>
  <c r="C1873" i="1"/>
  <c r="C1872" i="1"/>
  <c r="C1871" i="1"/>
  <c r="C1870" i="1"/>
  <c r="C1869" i="1"/>
  <c r="C1868" i="1"/>
  <c r="C1867" i="1"/>
  <c r="C1866" i="1"/>
  <c r="C1865" i="1"/>
  <c r="C1864" i="1"/>
  <c r="C1863" i="1"/>
  <c r="C1862" i="1"/>
  <c r="C1861" i="1"/>
  <c r="C1860" i="1"/>
  <c r="C1859" i="1"/>
  <c r="C1858" i="1"/>
  <c r="C1857" i="1"/>
  <c r="C1856" i="1"/>
  <c r="C1855" i="1"/>
  <c r="C1854" i="1"/>
  <c r="C1853" i="1"/>
  <c r="C1852" i="1"/>
  <c r="C1851" i="1"/>
  <c r="C1850" i="1"/>
  <c r="C1849" i="1"/>
  <c r="C1848" i="1"/>
  <c r="C1847" i="1"/>
  <c r="C1846" i="1"/>
  <c r="C1845" i="1"/>
  <c r="C1844" i="1"/>
  <c r="C1843" i="1"/>
  <c r="C1842" i="1"/>
  <c r="C1841" i="1"/>
  <c r="C1840" i="1"/>
  <c r="C1839" i="1"/>
  <c r="C1838" i="1"/>
  <c r="C1837" i="1"/>
  <c r="C1836" i="1"/>
  <c r="C1834" i="1"/>
  <c r="C1833" i="1"/>
  <c r="C1832" i="1"/>
  <c r="C1831" i="1"/>
  <c r="C1830" i="1"/>
  <c r="C1829" i="1"/>
  <c r="C1828" i="1"/>
  <c r="C1827" i="1"/>
  <c r="C1826" i="1"/>
  <c r="C1825" i="1"/>
  <c r="C1824" i="1"/>
  <c r="C1823" i="1"/>
  <c r="C1822" i="1"/>
  <c r="C1821" i="1"/>
  <c r="C1820" i="1"/>
  <c r="C1819" i="1"/>
  <c r="C1818" i="1"/>
  <c r="C1817" i="1"/>
  <c r="C1816" i="1"/>
  <c r="C1815" i="1"/>
  <c r="C1814" i="1"/>
  <c r="C1813" i="1"/>
  <c r="C1812" i="1"/>
  <c r="C1811" i="1"/>
  <c r="C1810" i="1"/>
  <c r="C1808" i="1"/>
  <c r="C1807" i="1"/>
  <c r="C1806" i="1"/>
  <c r="C1805" i="1"/>
  <c r="C1804" i="1"/>
  <c r="C1803" i="1"/>
  <c r="C1802" i="1"/>
  <c r="C1801" i="1"/>
  <c r="C1800" i="1"/>
  <c r="C1799" i="1"/>
  <c r="C1798" i="1"/>
  <c r="C1797" i="1"/>
  <c r="C1796" i="1"/>
  <c r="C1795" i="1"/>
  <c r="C1794" i="1"/>
  <c r="C1793" i="1"/>
  <c r="C1792" i="1"/>
  <c r="C1791" i="1"/>
  <c r="C1790" i="1"/>
  <c r="C1789" i="1"/>
  <c r="C1788" i="1"/>
  <c r="C1787" i="1"/>
  <c r="C1786" i="1"/>
  <c r="C1785" i="1"/>
  <c r="C1784" i="1"/>
  <c r="C1783" i="1"/>
  <c r="C1782" i="1"/>
  <c r="C1781" i="1"/>
  <c r="C1780" i="1"/>
  <c r="C1779" i="1"/>
  <c r="C1778" i="1"/>
  <c r="C1777" i="1"/>
  <c r="C1776" i="1"/>
  <c r="C1775" i="1"/>
  <c r="C1774" i="1"/>
  <c r="C1773" i="1"/>
  <c r="C1772" i="1"/>
  <c r="C1771" i="1"/>
  <c r="C1770" i="1"/>
  <c r="C1769" i="1"/>
  <c r="C1768" i="1"/>
  <c r="C1767" i="1"/>
  <c r="C1766" i="1"/>
  <c r="C1765" i="1"/>
  <c r="C1764" i="1"/>
  <c r="C1763" i="1"/>
  <c r="C1762" i="1"/>
  <c r="C1761" i="1"/>
  <c r="C1760" i="1"/>
  <c r="C1759" i="1"/>
  <c r="C1758" i="1"/>
  <c r="C1757" i="1"/>
  <c r="C1739" i="1"/>
  <c r="C1734" i="1"/>
  <c r="C1730" i="1"/>
  <c r="C1706" i="1"/>
  <c r="C1686" i="1"/>
  <c r="C1681" i="1"/>
  <c r="C1663" i="1"/>
  <c r="C1659" i="1"/>
  <c r="C1637" i="1"/>
  <c r="C1756" i="1"/>
  <c r="C1755" i="1"/>
  <c r="C1754" i="1"/>
  <c r="C1753" i="1"/>
  <c r="C1752" i="1"/>
  <c r="C1751" i="1"/>
  <c r="C1750" i="1"/>
  <c r="C1749" i="1"/>
  <c r="C1748" i="1"/>
  <c r="C1747" i="1"/>
  <c r="C1746" i="1"/>
  <c r="C1745" i="1"/>
  <c r="C1744" i="1"/>
  <c r="C1743" i="1"/>
  <c r="C1742" i="1"/>
  <c r="C1741" i="1"/>
  <c r="C1740" i="1"/>
  <c r="C1738" i="1"/>
  <c r="C1737" i="1"/>
  <c r="C1736" i="1"/>
  <c r="C1735" i="1"/>
  <c r="C1733" i="1"/>
  <c r="C1732" i="1"/>
  <c r="C1731" i="1"/>
  <c r="C1729" i="1"/>
  <c r="C1728" i="1"/>
  <c r="C1727" i="1"/>
  <c r="C1726" i="1"/>
  <c r="C1725" i="1"/>
  <c r="C1724" i="1"/>
  <c r="C1723" i="1"/>
  <c r="C1722" i="1"/>
  <c r="C1721" i="1"/>
  <c r="C1720" i="1"/>
  <c r="C1719" i="1"/>
  <c r="C1718" i="1"/>
  <c r="C1717" i="1"/>
  <c r="C1716" i="1"/>
  <c r="C1715" i="1"/>
  <c r="C1714" i="1"/>
  <c r="C1712" i="1"/>
  <c r="C1713" i="1"/>
  <c r="C1707" i="1"/>
  <c r="C1711" i="1"/>
  <c r="C1710" i="1"/>
  <c r="C1709" i="1"/>
  <c r="C1708" i="1"/>
  <c r="C1705" i="1"/>
  <c r="C1704" i="1"/>
  <c r="C1703" i="1"/>
  <c r="C1702" i="1"/>
  <c r="C1701" i="1"/>
  <c r="C1699" i="1"/>
  <c r="C1700" i="1"/>
  <c r="C1698" i="1"/>
  <c r="C1697" i="1"/>
  <c r="C1696" i="1"/>
  <c r="C1695" i="1"/>
  <c r="C1694" i="1"/>
  <c r="C1693" i="1"/>
  <c r="C1692" i="1"/>
  <c r="C1691" i="1"/>
  <c r="C1690" i="1"/>
  <c r="C1689" i="1"/>
  <c r="C1688" i="1"/>
  <c r="C1687" i="1"/>
  <c r="C1685" i="1"/>
  <c r="C1684" i="1"/>
  <c r="C1683" i="1"/>
  <c r="C1682" i="1"/>
  <c r="C1680" i="1"/>
  <c r="C1679" i="1"/>
  <c r="C1678" i="1"/>
  <c r="C1677" i="1"/>
  <c r="C1676" i="1"/>
  <c r="C1675" i="1"/>
  <c r="C1674" i="1"/>
  <c r="C1673" i="1"/>
  <c r="C1672" i="1"/>
  <c r="C1671" i="1"/>
  <c r="C1670" i="1"/>
  <c r="C1669" i="1"/>
  <c r="C1668" i="1"/>
  <c r="C1667" i="1"/>
  <c r="C1666" i="1"/>
  <c r="C1665" i="1"/>
  <c r="C1664" i="1"/>
  <c r="C1662" i="1"/>
  <c r="C1661" i="1"/>
  <c r="C1660" i="1"/>
  <c r="C1658" i="1"/>
  <c r="C1657" i="1"/>
  <c r="C1656" i="1"/>
  <c r="C1655" i="1"/>
  <c r="C1654" i="1"/>
  <c r="C1653" i="1"/>
  <c r="C1652" i="1"/>
  <c r="C1651" i="1"/>
  <c r="C1650" i="1"/>
  <c r="C1649" i="1"/>
  <c r="C1648" i="1"/>
  <c r="C1647" i="1"/>
  <c r="C1646" i="1"/>
  <c r="C1645" i="1"/>
  <c r="C1644" i="1"/>
  <c r="C1643" i="1"/>
  <c r="C1642" i="1"/>
  <c r="C1641" i="1"/>
  <c r="C1640" i="1"/>
  <c r="C1639" i="1"/>
  <c r="C1638" i="1"/>
  <c r="C1636" i="1"/>
  <c r="C1635" i="1"/>
  <c r="C1634" i="1"/>
  <c r="C1633" i="1"/>
  <c r="C1632" i="1"/>
  <c r="C1631" i="1"/>
  <c r="C1630" i="1"/>
  <c r="C1629" i="1"/>
  <c r="C1628" i="1"/>
  <c r="C1627" i="1"/>
  <c r="C1626" i="1"/>
  <c r="C1625" i="1"/>
  <c r="C1624" i="1"/>
  <c r="C1623" i="1"/>
  <c r="C1622" i="1"/>
  <c r="C1621" i="1"/>
  <c r="C1620" i="1"/>
  <c r="C1619" i="1"/>
  <c r="C1618" i="1"/>
  <c r="C1617" i="1"/>
  <c r="C1616" i="1"/>
  <c r="C1615" i="1"/>
  <c r="C1611" i="1"/>
  <c r="C1607" i="1"/>
  <c r="C1602" i="1"/>
  <c r="C1599" i="1"/>
  <c r="C1596" i="1"/>
  <c r="C1391" i="1"/>
  <c r="C1303" i="1"/>
  <c r="C1282" i="1"/>
  <c r="C1277" i="1"/>
  <c r="C1262" i="1"/>
  <c r="C1090" i="1"/>
  <c r="C994" i="1"/>
  <c r="C974" i="1"/>
  <c r="C958" i="1"/>
  <c r="C927" i="1"/>
  <c r="C1614" i="1"/>
  <c r="C1613" i="1"/>
  <c r="C1612" i="1"/>
  <c r="C1610" i="1"/>
  <c r="C1609" i="1"/>
  <c r="C1608" i="1"/>
  <c r="C1606" i="1"/>
  <c r="C1605" i="1"/>
  <c r="C1604" i="1"/>
  <c r="C1603" i="1"/>
  <c r="C1601" i="1"/>
  <c r="C1600" i="1"/>
  <c r="C1598" i="1"/>
  <c r="C1597" i="1"/>
  <c r="C1595" i="1"/>
  <c r="C1594" i="1"/>
  <c r="C1593" i="1"/>
  <c r="C1592" i="1"/>
  <c r="C1591" i="1"/>
  <c r="C1590" i="1"/>
  <c r="C1589" i="1"/>
  <c r="C1588" i="1"/>
  <c r="C1587" i="1"/>
  <c r="C1586" i="1"/>
  <c r="C1585" i="1"/>
  <c r="C1584" i="1"/>
  <c r="C1583" i="1"/>
  <c r="C1582" i="1"/>
  <c r="C1581" i="1"/>
  <c r="C1580" i="1"/>
  <c r="C1579" i="1"/>
  <c r="C1578" i="1"/>
  <c r="C1577" i="1"/>
  <c r="C1576" i="1"/>
  <c r="C1575" i="1"/>
  <c r="C1574" i="1"/>
  <c r="C1573" i="1"/>
  <c r="C1572" i="1"/>
  <c r="C1571" i="1"/>
  <c r="C1570" i="1"/>
  <c r="C1569" i="1"/>
  <c r="C1568" i="1"/>
  <c r="C1567" i="1"/>
  <c r="C1566" i="1"/>
  <c r="C1565" i="1"/>
  <c r="C1564" i="1"/>
  <c r="C1563" i="1"/>
  <c r="C1562" i="1"/>
  <c r="C1561" i="1"/>
  <c r="C1560" i="1"/>
  <c r="C1559" i="1"/>
  <c r="C1558" i="1"/>
  <c r="C1557" i="1"/>
  <c r="C1556" i="1"/>
  <c r="C1555" i="1"/>
  <c r="C1554" i="1"/>
  <c r="C1553" i="1"/>
  <c r="C1552" i="1"/>
  <c r="C1551" i="1"/>
  <c r="C1550" i="1"/>
  <c r="C1549" i="1"/>
  <c r="C1548" i="1"/>
  <c r="C1547" i="1"/>
  <c r="C1546" i="1"/>
  <c r="C1545" i="1"/>
  <c r="C1544" i="1"/>
  <c r="C1543" i="1"/>
  <c r="C1542" i="1"/>
  <c r="C1541" i="1"/>
  <c r="C1540" i="1"/>
  <c r="C1539" i="1"/>
  <c r="C1538" i="1"/>
  <c r="C1537" i="1"/>
  <c r="C1536" i="1"/>
  <c r="C1535" i="1"/>
  <c r="C1534" i="1"/>
  <c r="C1533" i="1"/>
  <c r="C1532" i="1"/>
  <c r="C1531" i="1"/>
  <c r="C1530" i="1"/>
  <c r="C1529" i="1"/>
  <c r="C1528" i="1"/>
  <c r="C1527" i="1"/>
  <c r="C1526" i="1"/>
  <c r="C1525" i="1"/>
  <c r="C1524" i="1"/>
  <c r="C1523" i="1"/>
  <c r="C1522" i="1"/>
  <c r="C1521" i="1"/>
  <c r="C1520" i="1"/>
  <c r="C1519" i="1"/>
  <c r="C1518" i="1"/>
  <c r="C1517" i="1"/>
  <c r="C1516" i="1"/>
  <c r="C1515" i="1"/>
  <c r="C1514" i="1"/>
  <c r="C1513" i="1"/>
  <c r="C1512" i="1"/>
  <c r="C1511" i="1"/>
  <c r="C1510" i="1"/>
  <c r="C1509" i="1"/>
  <c r="C1508" i="1"/>
  <c r="C1507" i="1"/>
  <c r="C1506" i="1"/>
  <c r="C1505" i="1"/>
  <c r="C1504" i="1"/>
  <c r="C1503" i="1"/>
  <c r="C1502" i="1"/>
  <c r="C1501" i="1"/>
  <c r="C1500" i="1"/>
  <c r="C1499" i="1"/>
  <c r="C1498" i="1"/>
  <c r="C1497" i="1"/>
  <c r="C1496" i="1"/>
  <c r="C1495" i="1"/>
  <c r="C1494" i="1"/>
  <c r="C1493" i="1"/>
  <c r="C1492" i="1"/>
  <c r="C1491" i="1"/>
  <c r="C1490" i="1"/>
  <c r="C1489" i="1"/>
  <c r="C1488" i="1"/>
  <c r="C1487" i="1"/>
  <c r="C1486" i="1"/>
  <c r="C1485" i="1"/>
  <c r="C1484" i="1"/>
  <c r="C1483" i="1"/>
  <c r="C1482" i="1"/>
  <c r="C1481" i="1"/>
  <c r="C1480" i="1"/>
  <c r="C1479" i="1"/>
  <c r="C1478" i="1"/>
  <c r="C1477" i="1"/>
  <c r="C1476" i="1"/>
  <c r="C1475" i="1"/>
  <c r="C1474" i="1"/>
  <c r="C1473" i="1"/>
  <c r="C1472" i="1"/>
  <c r="C1471" i="1"/>
  <c r="C1470" i="1"/>
  <c r="C1469" i="1"/>
  <c r="C1468" i="1"/>
  <c r="C1467" i="1"/>
  <c r="C1466" i="1"/>
  <c r="C1465" i="1"/>
  <c r="C1464" i="1"/>
  <c r="C1463" i="1"/>
  <c r="C1462" i="1"/>
  <c r="C1461" i="1"/>
  <c r="C1460" i="1"/>
  <c r="C1459" i="1"/>
  <c r="C1458" i="1"/>
  <c r="C1457" i="1"/>
  <c r="C1456" i="1"/>
  <c r="C1455" i="1"/>
  <c r="C1454" i="1"/>
  <c r="C1453" i="1"/>
  <c r="C1452" i="1"/>
  <c r="C1451" i="1"/>
  <c r="C1450" i="1"/>
  <c r="C1449" i="1"/>
  <c r="C1448" i="1"/>
  <c r="C1447" i="1"/>
  <c r="C1446" i="1"/>
  <c r="C1445" i="1"/>
  <c r="C1444" i="1"/>
  <c r="C1443" i="1"/>
  <c r="C1442" i="1"/>
  <c r="C1441" i="1"/>
  <c r="C1440" i="1"/>
  <c r="C1439" i="1"/>
  <c r="C1438" i="1"/>
  <c r="C1437" i="1"/>
  <c r="C1436" i="1"/>
  <c r="C1435" i="1"/>
  <c r="C1434" i="1"/>
  <c r="C1433" i="1"/>
  <c r="C1432" i="1"/>
  <c r="C1431" i="1"/>
  <c r="C1430" i="1"/>
  <c r="C1429" i="1"/>
  <c r="C1426" i="1"/>
  <c r="C1428" i="1"/>
  <c r="C1427" i="1"/>
  <c r="C1425" i="1"/>
  <c r="C1424" i="1"/>
  <c r="C1423" i="1"/>
  <c r="C1422" i="1"/>
  <c r="C1421" i="1"/>
  <c r="C1420" i="1"/>
  <c r="C1419" i="1"/>
  <c r="C1418" i="1"/>
  <c r="C1417" i="1"/>
  <c r="C1416" i="1"/>
  <c r="C1415" i="1"/>
  <c r="C1414" i="1"/>
  <c r="C1413" i="1"/>
  <c r="C1412" i="1"/>
  <c r="C1411" i="1"/>
  <c r="C1410" i="1"/>
  <c r="C1409" i="1"/>
  <c r="C1408" i="1"/>
  <c r="C1407" i="1"/>
  <c r="C1406" i="1"/>
  <c r="C1405" i="1"/>
  <c r="C1404" i="1"/>
  <c r="C1403" i="1"/>
  <c r="C1402" i="1"/>
  <c r="C1401" i="1"/>
  <c r="C1400" i="1"/>
  <c r="C1399" i="1"/>
  <c r="C1398" i="1"/>
  <c r="C1397" i="1"/>
  <c r="C1395" i="1"/>
  <c r="C1396" i="1"/>
  <c r="C1394" i="1"/>
  <c r="C1393" i="1"/>
  <c r="C1392" i="1"/>
  <c r="C1390" i="1"/>
  <c r="C1389" i="1"/>
  <c r="C1388" i="1"/>
  <c r="C1387" i="1"/>
  <c r="C1386" i="1"/>
  <c r="C1385" i="1"/>
  <c r="C1384" i="1"/>
  <c r="C1383" i="1"/>
  <c r="C1382" i="1"/>
  <c r="C1381" i="1"/>
  <c r="C1380" i="1"/>
  <c r="C1379" i="1"/>
  <c r="C1378" i="1"/>
  <c r="C1377" i="1"/>
  <c r="C1376" i="1"/>
  <c r="C1375" i="1"/>
  <c r="C1374" i="1"/>
  <c r="C1373" i="1"/>
  <c r="C1372" i="1"/>
  <c r="C1371" i="1"/>
  <c r="C1370" i="1"/>
  <c r="C1369" i="1"/>
  <c r="C1368" i="1"/>
  <c r="C1367" i="1"/>
  <c r="C1366" i="1"/>
  <c r="C1365" i="1"/>
  <c r="C1364" i="1"/>
  <c r="C1363" i="1"/>
  <c r="C1362" i="1"/>
  <c r="C1361" i="1"/>
  <c r="C1360" i="1"/>
  <c r="C1359" i="1"/>
  <c r="C1358" i="1"/>
  <c r="C1357" i="1"/>
  <c r="C1356" i="1"/>
  <c r="C1355" i="1"/>
  <c r="C1354" i="1"/>
  <c r="C1353" i="1"/>
  <c r="C1352" i="1"/>
  <c r="C1351" i="1"/>
  <c r="C1350" i="1"/>
  <c r="C1349" i="1"/>
  <c r="C1348" i="1"/>
  <c r="C1347" i="1"/>
  <c r="C1346" i="1"/>
  <c r="C1345" i="1"/>
  <c r="C1344" i="1"/>
  <c r="C1343" i="1"/>
  <c r="C1342" i="1"/>
  <c r="C1341" i="1"/>
  <c r="C1340" i="1"/>
  <c r="C1339" i="1"/>
  <c r="C1338" i="1"/>
  <c r="C1337" i="1"/>
  <c r="C1336" i="1"/>
  <c r="C1335" i="1"/>
  <c r="C1334" i="1"/>
  <c r="C1333" i="1"/>
  <c r="C1332" i="1"/>
  <c r="C1331" i="1"/>
  <c r="C1330" i="1"/>
  <c r="C1329" i="1"/>
  <c r="C1328" i="1"/>
  <c r="C1327" i="1"/>
  <c r="C1326" i="1"/>
  <c r="C1325" i="1"/>
  <c r="C1324" i="1"/>
  <c r="C1323" i="1"/>
  <c r="C1322" i="1"/>
  <c r="C1321" i="1"/>
  <c r="C1320" i="1"/>
  <c r="C1319" i="1"/>
  <c r="C1318" i="1"/>
  <c r="C1317" i="1"/>
  <c r="C1316" i="1"/>
  <c r="C1315" i="1"/>
  <c r="C1314" i="1"/>
  <c r="C1313" i="1"/>
  <c r="C1311" i="1"/>
  <c r="C1310" i="1"/>
  <c r="C1309" i="1"/>
  <c r="C1308" i="1"/>
  <c r="C1307" i="1"/>
  <c r="C1306" i="1"/>
  <c r="C1305" i="1"/>
  <c r="C1304" i="1"/>
  <c r="C1302" i="1"/>
  <c r="C1301" i="1"/>
  <c r="C1300" i="1"/>
  <c r="C1299" i="1"/>
  <c r="C1298" i="1"/>
  <c r="C1297" i="1"/>
  <c r="C1296" i="1"/>
  <c r="C1295" i="1"/>
  <c r="C1294" i="1"/>
  <c r="C1293" i="1"/>
  <c r="C1292" i="1"/>
  <c r="C1291" i="1"/>
  <c r="C1290" i="1"/>
  <c r="C1289" i="1"/>
  <c r="C1288" i="1"/>
  <c r="C1287" i="1"/>
  <c r="C1286" i="1"/>
  <c r="C1285" i="1"/>
  <c r="C1284" i="1"/>
  <c r="C1283" i="1"/>
  <c r="C1281" i="1"/>
  <c r="C1280" i="1"/>
  <c r="C1279" i="1"/>
  <c r="C1278" i="1"/>
  <c r="C1276" i="1"/>
  <c r="C1275" i="1"/>
  <c r="C1274" i="1"/>
  <c r="C1273" i="1"/>
  <c r="C1272" i="1"/>
  <c r="C1271" i="1"/>
  <c r="C1270" i="1"/>
  <c r="C1269" i="1"/>
  <c r="C1268" i="1"/>
  <c r="C1267" i="1"/>
  <c r="C1266" i="1"/>
  <c r="C1265" i="1"/>
  <c r="C1264" i="1"/>
  <c r="C1263" i="1"/>
  <c r="C1261" i="1"/>
  <c r="C1260" i="1"/>
  <c r="C1259" i="1"/>
  <c r="C1258" i="1"/>
  <c r="C1257" i="1"/>
  <c r="C1256" i="1"/>
  <c r="C1255" i="1"/>
  <c r="C1254" i="1"/>
  <c r="C1253" i="1"/>
  <c r="C1252" i="1"/>
  <c r="C1251" i="1"/>
  <c r="C1250" i="1"/>
  <c r="C1249" i="1"/>
  <c r="C1248" i="1"/>
  <c r="C1247" i="1"/>
  <c r="C1246" i="1"/>
  <c r="C1245" i="1"/>
  <c r="C1244" i="1"/>
  <c r="C1243" i="1"/>
  <c r="C1242" i="1"/>
  <c r="C1241" i="1"/>
  <c r="C1240" i="1"/>
  <c r="C1239" i="1"/>
  <c r="C1238" i="1"/>
  <c r="C1237" i="1"/>
  <c r="C1236" i="1"/>
  <c r="C1235" i="1"/>
  <c r="C1234" i="1"/>
  <c r="C1233" i="1"/>
  <c r="C1232" i="1"/>
  <c r="C1231" i="1"/>
  <c r="C1230" i="1"/>
  <c r="C1229" i="1"/>
  <c r="C1228" i="1"/>
  <c r="C1227" i="1"/>
  <c r="C1226" i="1"/>
  <c r="C1225" i="1"/>
  <c r="C1224" i="1"/>
  <c r="C1223" i="1"/>
  <c r="C1222" i="1"/>
  <c r="C1221" i="1"/>
  <c r="C1220" i="1"/>
  <c r="C1219" i="1"/>
  <c r="C1218" i="1"/>
  <c r="C1217" i="1"/>
  <c r="C1216" i="1"/>
  <c r="C1215" i="1"/>
  <c r="C1214" i="1"/>
  <c r="C1213" i="1"/>
  <c r="C1212" i="1"/>
  <c r="C1211" i="1"/>
  <c r="C1210" i="1"/>
  <c r="C1209" i="1"/>
  <c r="C1208" i="1"/>
  <c r="C1207" i="1"/>
  <c r="C1206" i="1"/>
  <c r="C1205" i="1"/>
  <c r="C1204" i="1"/>
  <c r="C1203" i="1"/>
  <c r="C1202" i="1"/>
  <c r="C1201" i="1"/>
  <c r="C1200" i="1"/>
  <c r="C1199" i="1"/>
  <c r="C1198" i="1"/>
  <c r="C1197" i="1"/>
  <c r="C1196" i="1"/>
  <c r="C1195" i="1"/>
  <c r="C1194" i="1"/>
  <c r="C1193" i="1"/>
  <c r="C1192" i="1"/>
  <c r="C1191" i="1"/>
  <c r="C1190" i="1"/>
  <c r="C1189" i="1"/>
  <c r="C1188" i="1"/>
  <c r="C1187" i="1"/>
  <c r="C1186" i="1"/>
  <c r="C1185" i="1"/>
  <c r="C1184" i="1"/>
  <c r="C1183" i="1"/>
  <c r="C1182" i="1"/>
  <c r="C1181" i="1"/>
  <c r="C1180" i="1"/>
  <c r="C1179" i="1"/>
  <c r="C1178" i="1"/>
  <c r="C1177" i="1"/>
  <c r="C1176" i="1"/>
  <c r="C1175" i="1"/>
  <c r="C1174" i="1"/>
  <c r="C1173" i="1"/>
  <c r="C1172" i="1"/>
  <c r="C1171" i="1"/>
  <c r="C1170" i="1"/>
  <c r="C1169" i="1"/>
  <c r="C1168" i="1"/>
  <c r="C1167" i="1"/>
  <c r="C1166" i="1"/>
  <c r="C1165" i="1"/>
  <c r="C1164" i="1"/>
  <c r="C1163" i="1"/>
  <c r="C1162" i="1"/>
  <c r="C1161" i="1"/>
  <c r="C1160" i="1"/>
  <c r="C1159" i="1"/>
  <c r="C1158" i="1"/>
  <c r="C1157" i="1"/>
  <c r="C1156" i="1"/>
  <c r="C1155" i="1"/>
  <c r="C1154" i="1"/>
  <c r="C1153" i="1"/>
  <c r="C1152" i="1"/>
  <c r="C1151" i="1"/>
  <c r="C1150" i="1"/>
  <c r="C1149" i="1"/>
  <c r="C1148" i="1"/>
  <c r="C1147" i="1"/>
  <c r="C1146" i="1"/>
  <c r="C1145" i="1"/>
  <c r="C1144" i="1"/>
  <c r="C1143" i="1"/>
  <c r="C1142" i="1"/>
  <c r="C1141" i="1"/>
  <c r="C1140" i="1"/>
  <c r="C1139" i="1"/>
  <c r="C1138" i="1"/>
  <c r="C1137" i="1"/>
  <c r="C1136" i="1"/>
  <c r="C1135" i="1"/>
  <c r="C1134" i="1"/>
  <c r="C1133" i="1"/>
  <c r="C1132" i="1"/>
  <c r="C1131" i="1"/>
  <c r="C1130" i="1"/>
  <c r="C1129" i="1"/>
  <c r="C1128" i="1"/>
  <c r="C1127" i="1"/>
  <c r="C1126" i="1"/>
  <c r="C1125" i="1"/>
  <c r="C1124" i="1"/>
  <c r="C1123" i="1"/>
  <c r="C1122" i="1"/>
  <c r="C1121" i="1"/>
  <c r="C1120" i="1"/>
  <c r="C1119" i="1"/>
  <c r="C1118" i="1"/>
  <c r="C1117" i="1"/>
  <c r="C1116" i="1"/>
  <c r="C1115" i="1"/>
  <c r="C1114" i="1"/>
  <c r="C1113" i="1"/>
  <c r="C1112" i="1"/>
  <c r="C1111" i="1"/>
  <c r="C1110" i="1"/>
  <c r="C1109" i="1"/>
  <c r="C1108" i="1"/>
  <c r="C1107" i="1"/>
  <c r="C1106" i="1"/>
  <c r="C1105" i="1"/>
  <c r="C1104" i="1"/>
  <c r="C1103" i="1"/>
  <c r="C1102" i="1"/>
  <c r="C1101" i="1"/>
  <c r="C1100" i="1"/>
  <c r="C1099" i="1"/>
  <c r="C1098" i="1"/>
  <c r="C1097" i="1"/>
  <c r="C1096" i="1"/>
  <c r="C1095" i="1"/>
  <c r="C1094" i="1"/>
  <c r="C1093" i="1"/>
  <c r="C1092" i="1"/>
  <c r="C1091" i="1"/>
  <c r="C1089" i="1"/>
  <c r="C1088" i="1"/>
  <c r="C1087" i="1"/>
  <c r="C1086" i="1"/>
  <c r="C1085" i="1"/>
  <c r="C1084" i="1"/>
  <c r="C1083" i="1"/>
  <c r="C1082" i="1"/>
  <c r="C1081" i="1"/>
  <c r="C1080" i="1"/>
  <c r="C1079" i="1"/>
  <c r="C1078" i="1"/>
  <c r="C1077" i="1"/>
  <c r="C1076" i="1"/>
  <c r="C1075" i="1"/>
  <c r="C1074" i="1"/>
  <c r="C1073" i="1"/>
  <c r="C1072" i="1"/>
  <c r="C1071" i="1"/>
  <c r="C1070" i="1"/>
  <c r="C1069" i="1"/>
  <c r="C1068" i="1"/>
  <c r="C1067" i="1"/>
  <c r="C1065" i="1"/>
  <c r="C1066" i="1"/>
  <c r="C1064" i="1"/>
  <c r="C1061" i="1"/>
  <c r="C1062" i="1"/>
  <c r="C1063" i="1"/>
  <c r="C1060" i="1"/>
  <c r="C1059" i="1"/>
  <c r="C1058" i="1"/>
  <c r="C1057" i="1"/>
  <c r="C1056" i="1"/>
  <c r="C1055" i="1"/>
  <c r="C1054" i="1"/>
  <c r="C1053" i="1"/>
  <c r="C1052" i="1"/>
  <c r="C1051" i="1"/>
  <c r="C1050" i="1"/>
  <c r="C1049" i="1"/>
  <c r="C1048" i="1"/>
  <c r="C1047" i="1"/>
  <c r="C1046" i="1"/>
  <c r="C1045" i="1"/>
  <c r="C1044" i="1"/>
  <c r="C1043" i="1"/>
  <c r="C1042" i="1"/>
  <c r="C1041" i="1"/>
  <c r="C1040" i="1"/>
  <c r="C1039" i="1"/>
  <c r="C1038" i="1"/>
  <c r="C1037" i="1"/>
  <c r="C1036" i="1"/>
  <c r="C1035" i="1"/>
  <c r="C1034" i="1"/>
  <c r="C1033" i="1"/>
  <c r="C1032" i="1"/>
  <c r="C1031" i="1"/>
  <c r="C1030" i="1"/>
  <c r="C1029" i="1"/>
  <c r="C1028" i="1"/>
  <c r="C1027" i="1"/>
  <c r="C1026" i="1"/>
  <c r="C1025" i="1"/>
  <c r="C1024" i="1"/>
  <c r="C1023" i="1"/>
  <c r="C1022" i="1"/>
  <c r="C1021" i="1"/>
  <c r="C1020" i="1"/>
  <c r="C1019" i="1"/>
  <c r="C1018" i="1"/>
  <c r="C1017" i="1"/>
  <c r="C1016" i="1"/>
  <c r="C1015" i="1"/>
  <c r="C1014" i="1"/>
  <c r="C1013" i="1"/>
  <c r="C1012" i="1"/>
  <c r="C1011" i="1"/>
  <c r="C1010" i="1"/>
  <c r="C1009" i="1"/>
  <c r="C1008" i="1"/>
  <c r="C1007" i="1"/>
  <c r="C1006" i="1"/>
  <c r="C1005" i="1"/>
  <c r="C1004" i="1"/>
  <c r="C1003" i="1"/>
  <c r="C1002" i="1"/>
  <c r="C1001" i="1"/>
  <c r="C1000" i="1"/>
  <c r="C999" i="1"/>
  <c r="C998" i="1"/>
  <c r="C997" i="1"/>
  <c r="C996" i="1"/>
  <c r="C995" i="1"/>
  <c r="C993" i="1"/>
  <c r="C991" i="1"/>
  <c r="C992" i="1"/>
  <c r="C990" i="1"/>
  <c r="C989" i="1"/>
  <c r="C988" i="1"/>
  <c r="C987" i="1"/>
  <c r="C986" i="1"/>
  <c r="C985" i="1"/>
  <c r="C984" i="1"/>
  <c r="C983" i="1"/>
  <c r="C982" i="1"/>
  <c r="C981" i="1"/>
  <c r="C980" i="1"/>
  <c r="C979" i="1"/>
  <c r="C978" i="1"/>
  <c r="C977" i="1"/>
  <c r="C976" i="1"/>
  <c r="C975" i="1"/>
  <c r="C973" i="1"/>
  <c r="C972" i="1"/>
  <c r="C971" i="1"/>
  <c r="C970" i="1"/>
  <c r="C969" i="1"/>
  <c r="C968" i="1"/>
  <c r="C967" i="1"/>
  <c r="C966" i="1"/>
  <c r="C965" i="1"/>
  <c r="C964" i="1"/>
  <c r="C963" i="1"/>
  <c r="C962" i="1"/>
  <c r="C961" i="1"/>
  <c r="C960" i="1"/>
  <c r="C959" i="1"/>
  <c r="C957" i="1"/>
  <c r="C956" i="1"/>
  <c r="C955" i="1"/>
  <c r="C954" i="1"/>
  <c r="C953" i="1"/>
  <c r="C952" i="1"/>
  <c r="C951" i="1"/>
  <c r="C950" i="1"/>
  <c r="C949" i="1"/>
  <c r="C948" i="1"/>
  <c r="C947" i="1"/>
  <c r="C946" i="1"/>
  <c r="C945" i="1"/>
  <c r="C944" i="1"/>
  <c r="C943" i="1"/>
  <c r="C942" i="1"/>
  <c r="C941" i="1"/>
  <c r="C940" i="1"/>
  <c r="C939" i="1"/>
  <c r="C938" i="1"/>
  <c r="C937" i="1"/>
  <c r="C936" i="1"/>
  <c r="C935" i="1"/>
  <c r="C934" i="1"/>
  <c r="C933" i="1"/>
  <c r="C932" i="1"/>
  <c r="C931" i="1"/>
  <c r="C930" i="1"/>
  <c r="C929" i="1"/>
  <c r="C928" i="1"/>
  <c r="C926" i="1"/>
  <c r="C925" i="1"/>
  <c r="C924" i="1"/>
  <c r="C923" i="1"/>
  <c r="C922" i="1"/>
  <c r="C921" i="1"/>
  <c r="C920" i="1"/>
  <c r="C919" i="1"/>
  <c r="C918" i="1"/>
  <c r="C917" i="1"/>
  <c r="C916" i="1"/>
  <c r="C915" i="1"/>
  <c r="C914" i="1"/>
  <c r="C913" i="1"/>
  <c r="C912" i="1"/>
  <c r="C911" i="1"/>
  <c r="C910" i="1"/>
  <c r="C909" i="1"/>
  <c r="C908" i="1"/>
  <c r="C905" i="1"/>
  <c r="C904" i="1"/>
  <c r="C903" i="1"/>
  <c r="C902" i="1"/>
  <c r="C901" i="1"/>
  <c r="C900" i="1"/>
  <c r="C899" i="1"/>
  <c r="C898" i="1"/>
  <c r="C897" i="1"/>
  <c r="C896" i="1"/>
  <c r="C895" i="1"/>
  <c r="C894" i="1"/>
  <c r="C893" i="1"/>
  <c r="C892" i="1"/>
  <c r="C891" i="1"/>
  <c r="C890" i="1"/>
  <c r="C889" i="1"/>
  <c r="C888" i="1"/>
  <c r="C887" i="1"/>
  <c r="C886" i="1"/>
  <c r="C885" i="1"/>
  <c r="C884" i="1"/>
  <c r="C883" i="1"/>
  <c r="C882" i="1"/>
  <c r="C881" i="1"/>
  <c r="C880" i="1"/>
  <c r="C879" i="1"/>
  <c r="C878" i="1"/>
  <c r="C877" i="1"/>
  <c r="C876" i="1"/>
  <c r="C875" i="1"/>
  <c r="C874" i="1"/>
  <c r="C873" i="1"/>
  <c r="C872" i="1"/>
  <c r="C871" i="1"/>
  <c r="C870" i="1"/>
  <c r="C869" i="1"/>
  <c r="C868" i="1"/>
  <c r="C867" i="1"/>
  <c r="C866" i="1"/>
  <c r="C865" i="1"/>
  <c r="C864" i="1"/>
  <c r="C863" i="1"/>
  <c r="C862" i="1"/>
  <c r="C860" i="1"/>
  <c r="C861" i="1"/>
  <c r="C859" i="1"/>
  <c r="C858" i="1"/>
  <c r="C857" i="1"/>
  <c r="C856" i="1"/>
  <c r="C855" i="1"/>
  <c r="C854" i="1"/>
  <c r="C853" i="1"/>
  <c r="C852" i="1"/>
  <c r="C851" i="1"/>
  <c r="C850" i="1"/>
  <c r="C849" i="1"/>
  <c r="C848" i="1"/>
  <c r="C847" i="1"/>
  <c r="C846" i="1"/>
  <c r="C845" i="1"/>
  <c r="C844" i="1"/>
  <c r="C843" i="1"/>
  <c r="C842" i="1"/>
  <c r="C841" i="1"/>
  <c r="C840" i="1"/>
  <c r="C839" i="1"/>
  <c r="C838" i="1"/>
  <c r="C837" i="1"/>
  <c r="C836" i="1"/>
  <c r="C835" i="1"/>
  <c r="C834" i="1"/>
  <c r="C833" i="1"/>
  <c r="C832" i="1"/>
  <c r="C831" i="1"/>
  <c r="C830" i="1"/>
  <c r="C829" i="1"/>
  <c r="C828" i="1"/>
  <c r="C827" i="1"/>
  <c r="C826" i="1"/>
  <c r="C825" i="1"/>
  <c r="C824" i="1"/>
  <c r="C823" i="1"/>
  <c r="C822" i="1"/>
  <c r="C821" i="1"/>
  <c r="C820" i="1"/>
  <c r="C819" i="1"/>
  <c r="C818" i="1"/>
  <c r="C817" i="1"/>
  <c r="C816" i="1"/>
  <c r="C815" i="1"/>
  <c r="C814" i="1"/>
  <c r="C813" i="1"/>
  <c r="C812" i="1"/>
  <c r="C811" i="1"/>
  <c r="C810" i="1"/>
  <c r="C809" i="1"/>
  <c r="C808" i="1"/>
  <c r="C807" i="1"/>
  <c r="C806" i="1"/>
  <c r="C805" i="1"/>
  <c r="C804" i="1"/>
  <c r="C803" i="1"/>
  <c r="C802" i="1"/>
  <c r="C801" i="1"/>
  <c r="C800" i="1"/>
  <c r="C799" i="1"/>
  <c r="C798" i="1"/>
  <c r="C797" i="1"/>
  <c r="C796" i="1"/>
  <c r="C795" i="1"/>
  <c r="C794" i="1"/>
  <c r="C793" i="1"/>
  <c r="C792" i="1"/>
  <c r="C791" i="1"/>
  <c r="C790" i="1"/>
  <c r="C789" i="1"/>
  <c r="C788" i="1"/>
  <c r="C787" i="1"/>
  <c r="C786" i="1"/>
  <c r="C785" i="1"/>
  <c r="C784" i="1"/>
  <c r="C783" i="1"/>
  <c r="C782" i="1"/>
  <c r="C781" i="1"/>
  <c r="C780" i="1"/>
  <c r="C779" i="1"/>
  <c r="C778" i="1"/>
  <c r="C777" i="1"/>
  <c r="C776" i="1"/>
  <c r="C775" i="1"/>
  <c r="C774" i="1"/>
  <c r="C773" i="1"/>
  <c r="C772" i="1"/>
  <c r="C771" i="1"/>
  <c r="C770" i="1"/>
  <c r="C769" i="1"/>
  <c r="C768" i="1"/>
  <c r="C767" i="1"/>
  <c r="C766" i="1"/>
  <c r="C765" i="1"/>
  <c r="C764" i="1"/>
  <c r="C763" i="1"/>
  <c r="C762" i="1"/>
  <c r="C761" i="1"/>
  <c r="C760" i="1"/>
  <c r="C759" i="1"/>
  <c r="C758" i="1"/>
  <c r="C757" i="1"/>
  <c r="C756" i="1"/>
  <c r="C755" i="1"/>
  <c r="C754" i="1"/>
  <c r="C753" i="1"/>
  <c r="C752" i="1"/>
  <c r="C751" i="1"/>
  <c r="C750" i="1"/>
  <c r="C749" i="1"/>
  <c r="C748" i="1"/>
  <c r="C747" i="1"/>
  <c r="C746" i="1"/>
  <c r="C745" i="1"/>
  <c r="C744" i="1"/>
  <c r="C743" i="1"/>
  <c r="C742" i="1"/>
  <c r="C741" i="1"/>
  <c r="C740" i="1"/>
  <c r="C739" i="1"/>
  <c r="C738" i="1"/>
  <c r="C737" i="1"/>
  <c r="C736" i="1"/>
  <c r="C735" i="1"/>
  <c r="C734" i="1"/>
  <c r="C733" i="1"/>
  <c r="C732" i="1"/>
  <c r="C731" i="1"/>
  <c r="C730" i="1"/>
  <c r="C729" i="1"/>
  <c r="C728" i="1"/>
  <c r="C727" i="1"/>
  <c r="C726" i="1"/>
  <c r="C725" i="1"/>
  <c r="C724" i="1"/>
  <c r="C723" i="1"/>
  <c r="C722" i="1"/>
  <c r="C721" i="1"/>
  <c r="C720" i="1"/>
  <c r="C719" i="1"/>
  <c r="C718" i="1"/>
  <c r="C717" i="1"/>
  <c r="C716" i="1"/>
  <c r="C715" i="1"/>
  <c r="C714" i="1"/>
  <c r="C713" i="1"/>
  <c r="C712" i="1"/>
  <c r="C711" i="1"/>
  <c r="C710" i="1"/>
  <c r="C709" i="1"/>
  <c r="C708" i="1"/>
  <c r="C707" i="1"/>
  <c r="C706" i="1"/>
  <c r="C705" i="1"/>
  <c r="C704" i="1"/>
  <c r="C703" i="1"/>
  <c r="C702" i="1"/>
  <c r="C701" i="1"/>
  <c r="C700" i="1"/>
  <c r="C699" i="1"/>
  <c r="C698" i="1"/>
  <c r="C697" i="1"/>
  <c r="C696" i="1"/>
  <c r="C695" i="1"/>
  <c r="C694" i="1"/>
  <c r="C693" i="1"/>
  <c r="C692" i="1"/>
  <c r="C691" i="1"/>
  <c r="C690" i="1"/>
  <c r="C689" i="1"/>
  <c r="C688" i="1"/>
  <c r="C687" i="1"/>
  <c r="C686" i="1"/>
  <c r="C685" i="1"/>
  <c r="C684" i="1"/>
  <c r="C683" i="1"/>
  <c r="C682" i="1"/>
  <c r="C681" i="1"/>
  <c r="C680" i="1"/>
  <c r="C679" i="1"/>
  <c r="C678" i="1"/>
  <c r="C677" i="1"/>
  <c r="C676" i="1"/>
  <c r="C675" i="1"/>
  <c r="C674" i="1"/>
  <c r="C673" i="1"/>
  <c r="C672" i="1"/>
  <c r="C671" i="1"/>
  <c r="C670" i="1"/>
  <c r="C669" i="1"/>
  <c r="C668" i="1"/>
  <c r="C667" i="1"/>
  <c r="C666" i="1"/>
  <c r="C665" i="1"/>
  <c r="C664" i="1"/>
  <c r="C663" i="1"/>
  <c r="C662" i="1"/>
  <c r="C661" i="1"/>
  <c r="C660" i="1"/>
  <c r="C659" i="1"/>
  <c r="C658" i="1"/>
  <c r="C657" i="1"/>
  <c r="C656" i="1"/>
  <c r="C655" i="1"/>
  <c r="C654" i="1"/>
  <c r="C653" i="1"/>
  <c r="C652" i="1"/>
  <c r="C651" i="1"/>
  <c r="C650" i="1"/>
  <c r="C649" i="1"/>
  <c r="C648" i="1"/>
  <c r="C647" i="1"/>
  <c r="C646" i="1"/>
  <c r="C645" i="1"/>
  <c r="C644" i="1"/>
  <c r="C643" i="1"/>
  <c r="C642" i="1"/>
  <c r="C641" i="1"/>
  <c r="C640" i="1"/>
  <c r="C639" i="1"/>
  <c r="C638" i="1"/>
  <c r="C637" i="1"/>
  <c r="C636" i="1"/>
  <c r="C635" i="1"/>
  <c r="C634" i="1"/>
  <c r="C633" i="1"/>
  <c r="C632" i="1"/>
  <c r="C631" i="1"/>
  <c r="C630" i="1"/>
  <c r="C629" i="1"/>
  <c r="C628" i="1"/>
  <c r="C627" i="1"/>
  <c r="C626" i="1"/>
  <c r="C625" i="1"/>
  <c r="C624" i="1"/>
  <c r="C623" i="1"/>
  <c r="C622" i="1"/>
  <c r="C621" i="1"/>
  <c r="C620" i="1"/>
  <c r="C619" i="1"/>
  <c r="C618" i="1"/>
  <c r="C617" i="1"/>
  <c r="C616" i="1"/>
  <c r="C615" i="1"/>
  <c r="C614" i="1"/>
  <c r="C613" i="1"/>
  <c r="C606" i="1"/>
  <c r="C452" i="1"/>
  <c r="C445" i="1"/>
  <c r="C409" i="1"/>
  <c r="C405" i="1"/>
  <c r="C332" i="1"/>
  <c r="C320" i="1"/>
  <c r="C284" i="1"/>
  <c r="C268" i="1"/>
  <c r="C179" i="1"/>
  <c r="C177" i="1"/>
  <c r="C152" i="1"/>
  <c r="C110" i="1"/>
  <c r="C612" i="1"/>
  <c r="C611" i="1"/>
  <c r="C610" i="1"/>
  <c r="C609" i="1"/>
  <c r="C608" i="1"/>
  <c r="C607" i="1"/>
  <c r="C605" i="1"/>
  <c r="C604" i="1"/>
  <c r="C603" i="1"/>
  <c r="C602" i="1"/>
  <c r="C601" i="1"/>
  <c r="C600" i="1"/>
  <c r="C599" i="1"/>
  <c r="C598" i="1"/>
  <c r="C597" i="1"/>
  <c r="C596" i="1"/>
  <c r="C595" i="1"/>
  <c r="C594" i="1"/>
  <c r="C593" i="1"/>
  <c r="C592" i="1"/>
  <c r="C591" i="1"/>
  <c r="C590" i="1"/>
  <c r="C589" i="1"/>
  <c r="C588" i="1"/>
  <c r="C587" i="1"/>
  <c r="C586" i="1"/>
  <c r="C585" i="1"/>
  <c r="C584" i="1"/>
  <c r="C583" i="1"/>
  <c r="C582" i="1"/>
  <c r="C581" i="1"/>
  <c r="C580" i="1"/>
  <c r="C579" i="1"/>
  <c r="C578" i="1"/>
  <c r="C577" i="1"/>
  <c r="C576" i="1"/>
  <c r="C575" i="1"/>
  <c r="C574" i="1"/>
  <c r="C573" i="1"/>
  <c r="C572" i="1"/>
  <c r="C571" i="1"/>
  <c r="C570" i="1"/>
  <c r="C569" i="1"/>
  <c r="C568" i="1"/>
  <c r="C567" i="1"/>
  <c r="C566" i="1"/>
  <c r="C565" i="1"/>
  <c r="C564" i="1"/>
  <c r="C563" i="1"/>
  <c r="C562" i="1"/>
  <c r="C561" i="1"/>
  <c r="C560" i="1"/>
  <c r="C559" i="1"/>
  <c r="C558" i="1"/>
  <c r="C557" i="1"/>
  <c r="C556" i="1"/>
  <c r="C555" i="1"/>
  <c r="C554" i="1"/>
  <c r="C553" i="1"/>
  <c r="C552" i="1"/>
  <c r="C551" i="1"/>
  <c r="C550" i="1"/>
  <c r="C549" i="1"/>
  <c r="C548" i="1"/>
  <c r="C547" i="1"/>
  <c r="C546" i="1"/>
  <c r="C545" i="1"/>
  <c r="C544" i="1"/>
  <c r="C543" i="1"/>
  <c r="C542" i="1"/>
  <c r="C541" i="1"/>
  <c r="C540" i="1"/>
  <c r="C539" i="1"/>
  <c r="C538" i="1"/>
  <c r="C537" i="1"/>
  <c r="C536" i="1"/>
  <c r="C535" i="1"/>
  <c r="C534" i="1"/>
  <c r="C533" i="1"/>
  <c r="C532" i="1"/>
  <c r="C531" i="1"/>
  <c r="C530" i="1"/>
  <c r="C529" i="1"/>
  <c r="C528" i="1"/>
  <c r="C527" i="1"/>
  <c r="C526" i="1"/>
  <c r="C525" i="1"/>
  <c r="C524" i="1"/>
  <c r="C523" i="1"/>
  <c r="C522" i="1"/>
  <c r="C521" i="1"/>
  <c r="C520" i="1"/>
  <c r="C519" i="1"/>
  <c r="C518" i="1"/>
  <c r="C517" i="1"/>
  <c r="C516" i="1"/>
  <c r="C515" i="1"/>
  <c r="C514" i="1"/>
  <c r="C513" i="1"/>
  <c r="C512" i="1"/>
  <c r="C511" i="1"/>
  <c r="C510" i="1"/>
  <c r="C509" i="1"/>
  <c r="C508" i="1"/>
  <c r="C507" i="1"/>
  <c r="C506" i="1"/>
  <c r="C505" i="1"/>
  <c r="C504" i="1"/>
  <c r="C498" i="1"/>
  <c r="C499" i="1"/>
  <c r="C503" i="1"/>
  <c r="C497" i="1"/>
  <c r="C502" i="1"/>
  <c r="C501" i="1"/>
  <c r="C500" i="1"/>
  <c r="C496" i="1"/>
  <c r="C495" i="1"/>
  <c r="C494" i="1"/>
  <c r="C493" i="1"/>
  <c r="C492" i="1"/>
  <c r="C491" i="1"/>
  <c r="C490" i="1"/>
  <c r="C489" i="1"/>
  <c r="C488" i="1"/>
  <c r="C487" i="1"/>
  <c r="C486" i="1"/>
  <c r="C485" i="1"/>
  <c r="C484" i="1"/>
  <c r="C483" i="1"/>
  <c r="C482" i="1"/>
  <c r="C481" i="1"/>
  <c r="C480" i="1"/>
  <c r="C479" i="1"/>
  <c r="C478" i="1"/>
  <c r="C477" i="1"/>
  <c r="C476" i="1"/>
  <c r="C475" i="1"/>
  <c r="C474" i="1"/>
  <c r="C473" i="1"/>
  <c r="C472" i="1"/>
  <c r="C471" i="1"/>
  <c r="C470" i="1"/>
  <c r="C469" i="1"/>
  <c r="C468" i="1"/>
  <c r="C467" i="1"/>
  <c r="C466" i="1"/>
  <c r="C465" i="1"/>
  <c r="C464" i="1"/>
  <c r="C463" i="1"/>
  <c r="C461" i="1"/>
  <c r="C462" i="1"/>
  <c r="C460" i="1"/>
  <c r="C459" i="1"/>
  <c r="C458" i="1"/>
  <c r="C457" i="1"/>
  <c r="C456" i="1"/>
  <c r="C455" i="1"/>
  <c r="C454" i="1"/>
  <c r="C453" i="1"/>
  <c r="C451" i="1"/>
  <c r="C450" i="1"/>
  <c r="C449" i="1"/>
  <c r="C448" i="1"/>
  <c r="C447" i="1"/>
  <c r="C446" i="1"/>
  <c r="C444" i="1"/>
  <c r="C443" i="1"/>
  <c r="C442" i="1"/>
  <c r="C441" i="1"/>
  <c r="C440" i="1"/>
  <c r="C439" i="1"/>
  <c r="C438" i="1"/>
  <c r="C437" i="1"/>
  <c r="C436" i="1"/>
  <c r="C435" i="1"/>
  <c r="C434" i="1"/>
  <c r="C433" i="1"/>
  <c r="C432" i="1"/>
  <c r="C431" i="1"/>
  <c r="C430" i="1"/>
  <c r="C429" i="1"/>
  <c r="C428" i="1"/>
  <c r="C427" i="1"/>
  <c r="C426" i="1"/>
  <c r="C425" i="1"/>
  <c r="C424" i="1"/>
  <c r="C423" i="1"/>
  <c r="C422" i="1"/>
  <c r="C421" i="1"/>
  <c r="C420" i="1"/>
  <c r="C419" i="1"/>
  <c r="C418" i="1"/>
  <c r="C417" i="1"/>
  <c r="C416" i="1"/>
  <c r="C415" i="1"/>
  <c r="C414" i="1"/>
  <c r="C413" i="1"/>
  <c r="C412" i="1"/>
  <c r="C411" i="1"/>
  <c r="C410" i="1"/>
  <c r="C408" i="1"/>
  <c r="C407" i="1"/>
  <c r="C406" i="1"/>
  <c r="C404" i="1"/>
  <c r="C403" i="1"/>
  <c r="C402" i="1"/>
  <c r="C401" i="1"/>
  <c r="C400" i="1"/>
  <c r="C399" i="1"/>
  <c r="C398" i="1"/>
  <c r="C397" i="1"/>
  <c r="C396" i="1"/>
  <c r="C395" i="1"/>
  <c r="C394" i="1"/>
  <c r="C393" i="1"/>
  <c r="C392" i="1"/>
  <c r="C391" i="1"/>
  <c r="C390" i="1"/>
  <c r="C389" i="1"/>
  <c r="C388" i="1"/>
  <c r="C387" i="1"/>
  <c r="C386" i="1"/>
  <c r="C385" i="1"/>
  <c r="C384" i="1"/>
  <c r="C383" i="1"/>
  <c r="C382" i="1"/>
  <c r="C381" i="1"/>
  <c r="C380" i="1"/>
  <c r="C379" i="1"/>
  <c r="C378" i="1"/>
  <c r="C377" i="1"/>
  <c r="C376" i="1"/>
  <c r="C375" i="1"/>
  <c r="C374" i="1"/>
  <c r="C373" i="1"/>
  <c r="C372" i="1"/>
  <c r="C371" i="1"/>
  <c r="C370" i="1"/>
  <c r="C369" i="1"/>
  <c r="C368" i="1"/>
  <c r="C367" i="1"/>
  <c r="C366" i="1"/>
  <c r="C365" i="1"/>
  <c r="C364" i="1"/>
  <c r="C363" i="1"/>
  <c r="C362" i="1"/>
  <c r="C361" i="1"/>
  <c r="C360" i="1"/>
  <c r="C358" i="1"/>
  <c r="C357" i="1"/>
  <c r="C356" i="1"/>
  <c r="C355" i="1"/>
  <c r="C354" i="1"/>
  <c r="C353" i="1"/>
  <c r="C352" i="1"/>
  <c r="C351" i="1"/>
  <c r="C350" i="1"/>
  <c r="C349" i="1"/>
  <c r="C348" i="1"/>
  <c r="C347" i="1"/>
  <c r="C346" i="1"/>
  <c r="C345" i="1"/>
  <c r="C344" i="1"/>
  <c r="C343" i="1"/>
  <c r="C342" i="1"/>
  <c r="C341" i="1"/>
  <c r="C340" i="1"/>
  <c r="C339" i="1"/>
  <c r="C338" i="1"/>
  <c r="C337" i="1"/>
  <c r="C336" i="1"/>
  <c r="C335" i="1"/>
  <c r="C334" i="1"/>
  <c r="C333" i="1"/>
  <c r="C331" i="1"/>
  <c r="C330" i="1"/>
  <c r="C329" i="1"/>
  <c r="C328" i="1"/>
  <c r="C327" i="1"/>
  <c r="C326" i="1"/>
  <c r="C325" i="1"/>
  <c r="C324" i="1"/>
  <c r="C323" i="1"/>
  <c r="C322" i="1"/>
  <c r="C321" i="1"/>
  <c r="C319" i="1"/>
  <c r="C318" i="1"/>
  <c r="C317" i="1"/>
  <c r="C316" i="1"/>
  <c r="C315" i="1"/>
  <c r="C314" i="1"/>
  <c r="C313" i="1"/>
  <c r="C312" i="1"/>
  <c r="C311"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3" i="1"/>
  <c r="C282" i="1"/>
  <c r="C281" i="1"/>
  <c r="C280" i="1"/>
  <c r="C279" i="1"/>
  <c r="C278" i="1"/>
  <c r="C276" i="1"/>
  <c r="C277" i="1"/>
  <c r="C275" i="1"/>
  <c r="C274" i="1"/>
  <c r="C273" i="1"/>
  <c r="C272" i="1"/>
  <c r="C271" i="1"/>
  <c r="C270" i="1"/>
  <c r="C269" i="1"/>
  <c r="C267" i="1"/>
  <c r="C266" i="1"/>
  <c r="C265" i="1"/>
  <c r="C264" i="1"/>
  <c r="C263" i="1"/>
  <c r="C262" i="1"/>
  <c r="C261" i="1"/>
  <c r="C260" i="1"/>
  <c r="C259" i="1"/>
  <c r="C258" i="1"/>
  <c r="C257" i="1"/>
  <c r="C256" i="1"/>
  <c r="C255" i="1"/>
  <c r="C254" i="1"/>
  <c r="C253" i="1"/>
  <c r="C252" i="1"/>
  <c r="C251" i="1"/>
  <c r="C250" i="1"/>
  <c r="C249" i="1"/>
  <c r="C248" i="1"/>
  <c r="C247" i="1"/>
  <c r="C246" i="1"/>
  <c r="C245" i="1"/>
  <c r="C244" i="1"/>
  <c r="C243" i="1"/>
  <c r="C242" i="1"/>
  <c r="C241" i="1"/>
  <c r="C240" i="1"/>
  <c r="C239" i="1"/>
  <c r="C238" i="1"/>
  <c r="C237" i="1"/>
  <c r="C236" i="1"/>
  <c r="C235" i="1"/>
  <c r="C234" i="1"/>
  <c r="C233" i="1"/>
  <c r="C232" i="1"/>
  <c r="C231" i="1"/>
  <c r="C230" i="1"/>
  <c r="C229" i="1"/>
  <c r="C228" i="1"/>
  <c r="C227" i="1"/>
  <c r="C226" i="1"/>
  <c r="C225" i="1"/>
  <c r="C224" i="1"/>
  <c r="C223" i="1"/>
  <c r="C222" i="1"/>
  <c r="C221" i="1"/>
  <c r="C220" i="1"/>
  <c r="C219" i="1"/>
  <c r="C218" i="1"/>
  <c r="C217" i="1"/>
  <c r="C216" i="1"/>
  <c r="C215" i="1"/>
  <c r="C214" i="1"/>
  <c r="C213" i="1"/>
  <c r="C212" i="1"/>
  <c r="C211" i="1"/>
  <c r="C210" i="1"/>
  <c r="C209" i="1"/>
  <c r="C208" i="1"/>
  <c r="C207" i="1"/>
  <c r="C206" i="1"/>
  <c r="C205" i="1"/>
  <c r="C203" i="1"/>
  <c r="C204" i="1"/>
  <c r="C202" i="1"/>
  <c r="C201" i="1"/>
  <c r="C200" i="1"/>
  <c r="C199" i="1"/>
  <c r="C198" i="1"/>
  <c r="C197" i="1"/>
  <c r="C196" i="1"/>
  <c r="C195" i="1"/>
  <c r="C194" i="1"/>
  <c r="C193" i="1"/>
  <c r="C192" i="1"/>
  <c r="C191" i="1"/>
  <c r="C190" i="1"/>
  <c r="C189" i="1"/>
  <c r="C188" i="1"/>
  <c r="C187" i="1"/>
  <c r="C186" i="1"/>
  <c r="C185" i="1"/>
  <c r="C184" i="1"/>
  <c r="C183" i="1"/>
  <c r="C182" i="1"/>
  <c r="C181" i="1"/>
  <c r="C180" i="1"/>
  <c r="C178" i="1"/>
  <c r="C176" i="1"/>
  <c r="C175" i="1"/>
  <c r="C174" i="1"/>
  <c r="C173" i="1"/>
  <c r="C172" i="1"/>
  <c r="C171" i="1"/>
  <c r="C170" i="1"/>
  <c r="C169" i="1"/>
  <c r="C168" i="1"/>
  <c r="C167" i="1"/>
  <c r="C166" i="1"/>
  <c r="C165" i="1"/>
  <c r="C164" i="1"/>
  <c r="C163" i="1"/>
  <c r="C162" i="1"/>
  <c r="C161" i="1"/>
  <c r="C160" i="1"/>
  <c r="C159" i="1"/>
  <c r="C158" i="1"/>
  <c r="C157" i="1"/>
  <c r="C156" i="1"/>
  <c r="C155" i="1"/>
  <c r="C154" i="1"/>
  <c r="C153"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09" i="1"/>
  <c r="C108" i="1"/>
  <c r="C107" i="1"/>
  <c r="C106" i="1"/>
  <c r="C105" i="1"/>
  <c r="C104" i="1"/>
  <c r="C103" i="1"/>
  <c r="C102" i="1"/>
  <c r="C101" i="1"/>
  <c r="C100" i="1"/>
  <c r="C99" i="1"/>
  <c r="C98" i="1"/>
  <c r="C96" i="1"/>
  <c r="C97" i="1"/>
  <c r="C95" i="1"/>
  <c r="C94" i="1"/>
  <c r="C93" i="1"/>
  <c r="C92" i="1"/>
  <c r="C91" i="1"/>
  <c r="C90" i="1"/>
  <c r="C89" i="1"/>
  <c r="C88" i="1"/>
  <c r="C85" i="1"/>
  <c r="C87" i="1"/>
  <c r="C86"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45" i="1"/>
  <c r="C51" i="1"/>
  <c r="C50" i="1"/>
  <c r="C49" i="1"/>
  <c r="C48" i="1"/>
  <c r="C47" i="1"/>
  <c r="C46"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G22" i="13" l="1"/>
  <c r="F390" i="13"/>
  <c r="F378" i="13"/>
  <c r="F357" i="13"/>
  <c r="F351" i="13"/>
  <c r="F350" i="13"/>
  <c r="F344" i="13"/>
  <c r="F312" i="13"/>
  <c r="F273" i="13"/>
  <c r="F250" i="13"/>
  <c r="F233" i="13"/>
  <c r="F200" i="13"/>
  <c r="F162" i="13"/>
  <c r="F154" i="13"/>
  <c r="F103" i="13"/>
  <c r="F82" i="13"/>
  <c r="F48" i="13"/>
  <c r="F44" i="13"/>
  <c r="F31" i="13"/>
  <c r="F22" i="13"/>
  <c r="G3" i="13"/>
  <c r="G4" i="13"/>
  <c r="G5" i="13"/>
  <c r="G6" i="13"/>
  <c r="G7" i="13"/>
  <c r="G8" i="13"/>
  <c r="G9" i="13"/>
  <c r="G10" i="13"/>
  <c r="G11" i="13"/>
  <c r="G12" i="13"/>
  <c r="G13" i="13"/>
  <c r="G14" i="13"/>
  <c r="G15" i="13"/>
  <c r="G16" i="13"/>
  <c r="G17" i="13"/>
  <c r="G18" i="13"/>
  <c r="G19" i="13"/>
  <c r="G20" i="13"/>
  <c r="G21" i="13"/>
  <c r="G23" i="13"/>
  <c r="G24" i="13"/>
  <c r="G25" i="13"/>
  <c r="G26" i="13"/>
  <c r="G27" i="13"/>
  <c r="G28" i="13"/>
  <c r="G29" i="13"/>
  <c r="G30" i="13"/>
  <c r="G31" i="13"/>
  <c r="G32" i="13"/>
  <c r="G33" i="13"/>
  <c r="G34" i="13"/>
  <c r="G35" i="13"/>
  <c r="G36" i="13"/>
  <c r="G37" i="13"/>
  <c r="G38" i="13"/>
  <c r="G39" i="13"/>
  <c r="G40" i="13"/>
  <c r="G41" i="13"/>
  <c r="G42" i="13"/>
  <c r="G43" i="13"/>
  <c r="G44" i="13"/>
  <c r="G45" i="13"/>
  <c r="G46" i="13"/>
  <c r="G47" i="13"/>
  <c r="G48" i="13"/>
  <c r="G49" i="13"/>
  <c r="G50" i="13"/>
  <c r="G51" i="13"/>
  <c r="G52" i="13"/>
  <c r="G53" i="13"/>
  <c r="G54" i="13"/>
  <c r="G55" i="13"/>
  <c r="G56" i="13"/>
  <c r="G57" i="13"/>
  <c r="G58" i="13"/>
  <c r="G59" i="13"/>
  <c r="G60" i="13"/>
  <c r="G61" i="13"/>
  <c r="G62" i="13"/>
  <c r="G63" i="13"/>
  <c r="G64" i="13"/>
  <c r="G65" i="13"/>
  <c r="G66" i="13"/>
  <c r="G67" i="13"/>
  <c r="G68" i="13"/>
  <c r="G69" i="13"/>
  <c r="G70" i="13"/>
  <c r="G71" i="13"/>
  <c r="G72" i="13"/>
  <c r="G73" i="13"/>
  <c r="G74" i="13"/>
  <c r="G75" i="13"/>
  <c r="G76" i="13"/>
  <c r="G77" i="13"/>
  <c r="G78" i="13"/>
  <c r="G79" i="13"/>
  <c r="G80" i="13"/>
  <c r="G81" i="13"/>
  <c r="G82" i="13"/>
  <c r="G83" i="13"/>
  <c r="G84" i="13"/>
  <c r="G85" i="13"/>
  <c r="G86" i="13"/>
  <c r="G87" i="13"/>
  <c r="G88" i="13"/>
  <c r="G89" i="13"/>
  <c r="G90" i="13"/>
  <c r="G91" i="13"/>
  <c r="G92" i="13"/>
  <c r="G93" i="13"/>
  <c r="G94" i="13"/>
  <c r="G95" i="13"/>
  <c r="G96" i="13"/>
  <c r="G97" i="13"/>
  <c r="G98" i="13"/>
  <c r="G99" i="13"/>
  <c r="G100" i="13"/>
  <c r="G101" i="13"/>
  <c r="G102" i="13"/>
  <c r="G103" i="13"/>
  <c r="G104" i="13"/>
  <c r="G105" i="13"/>
  <c r="G106" i="13"/>
  <c r="G107" i="13"/>
  <c r="G108" i="13"/>
  <c r="G109" i="13"/>
  <c r="G110" i="13"/>
  <c r="G111" i="13"/>
  <c r="G112" i="13"/>
  <c r="G113" i="13"/>
  <c r="G114" i="13"/>
  <c r="G115" i="13"/>
  <c r="G116" i="13"/>
  <c r="G117" i="13"/>
  <c r="G118" i="13"/>
  <c r="G119" i="13"/>
  <c r="G120" i="13"/>
  <c r="G121" i="13"/>
  <c r="G122" i="13"/>
  <c r="G123" i="13"/>
  <c r="G124" i="13"/>
  <c r="G125" i="13"/>
  <c r="G126" i="13"/>
  <c r="G127" i="13"/>
  <c r="G128" i="13"/>
  <c r="G129" i="13"/>
  <c r="G130" i="13"/>
  <c r="G131" i="13"/>
  <c r="G132" i="13"/>
  <c r="G133" i="13"/>
  <c r="G134" i="13"/>
  <c r="G135" i="13"/>
  <c r="G136" i="13"/>
  <c r="G137" i="13"/>
  <c r="G138" i="13"/>
  <c r="G139" i="13"/>
  <c r="G140" i="13"/>
  <c r="G141" i="13"/>
  <c r="G142" i="13"/>
  <c r="G143" i="13"/>
  <c r="G144" i="13"/>
  <c r="G145" i="13"/>
  <c r="G146" i="13"/>
  <c r="G147" i="13"/>
  <c r="G148" i="13"/>
  <c r="G149" i="13"/>
  <c r="G150" i="13"/>
  <c r="G151" i="13"/>
  <c r="G152" i="13"/>
  <c r="G153" i="13"/>
  <c r="G155" i="13"/>
  <c r="G156" i="13"/>
  <c r="G157" i="13"/>
  <c r="G158" i="13"/>
  <c r="G159" i="13"/>
  <c r="G160" i="13"/>
  <c r="G161" i="13"/>
  <c r="G162" i="13"/>
  <c r="G163" i="13"/>
  <c r="G164" i="13"/>
  <c r="G165" i="13"/>
  <c r="G166" i="13"/>
  <c r="G167" i="13"/>
  <c r="G168" i="13"/>
  <c r="G169" i="13"/>
  <c r="G170" i="13"/>
  <c r="G171" i="13"/>
  <c r="G172" i="13"/>
  <c r="G173" i="13"/>
  <c r="G174" i="13"/>
  <c r="G175" i="13"/>
  <c r="G176" i="13"/>
  <c r="G177" i="13"/>
  <c r="G178" i="13"/>
  <c r="G179" i="13"/>
  <c r="G180" i="13"/>
  <c r="G181" i="13"/>
  <c r="G182" i="13"/>
  <c r="G183" i="13"/>
  <c r="G184" i="13"/>
  <c r="G185" i="13"/>
  <c r="G186" i="13"/>
  <c r="G187" i="13"/>
  <c r="G188" i="13"/>
  <c r="G189" i="13"/>
  <c r="G190" i="13"/>
  <c r="G191" i="13"/>
  <c r="G192" i="13"/>
  <c r="G193" i="13"/>
  <c r="G194" i="13"/>
  <c r="G195" i="13"/>
  <c r="G196" i="13"/>
  <c r="G197" i="13"/>
  <c r="G198" i="13"/>
  <c r="G199" i="13"/>
  <c r="G200" i="13"/>
  <c r="G201" i="13"/>
  <c r="G202" i="13"/>
  <c r="G203" i="13"/>
  <c r="G204" i="13"/>
  <c r="G205" i="13"/>
  <c r="G206" i="13"/>
  <c r="G207" i="13"/>
  <c r="G208" i="13"/>
  <c r="G209" i="13"/>
  <c r="G210" i="13"/>
  <c r="G211" i="13"/>
  <c r="G212" i="13"/>
  <c r="G213" i="13"/>
  <c r="G214" i="13"/>
  <c r="G215" i="13"/>
  <c r="G216" i="13"/>
  <c r="G217" i="13"/>
  <c r="G218" i="13"/>
  <c r="G219" i="13"/>
  <c r="G220" i="13"/>
  <c r="G221" i="13"/>
  <c r="G222" i="13"/>
  <c r="G223" i="13"/>
  <c r="G224" i="13"/>
  <c r="G225" i="13"/>
  <c r="G226" i="13"/>
  <c r="G227" i="13"/>
  <c r="G228" i="13"/>
  <c r="G229" i="13"/>
  <c r="G230" i="13"/>
  <c r="G231" i="13"/>
  <c r="G232" i="13"/>
  <c r="G233" i="13"/>
  <c r="G234" i="13"/>
  <c r="G235" i="13"/>
  <c r="G236" i="13"/>
  <c r="G237" i="13"/>
  <c r="G238" i="13"/>
  <c r="G239" i="13"/>
  <c r="G240" i="13"/>
  <c r="G241" i="13"/>
  <c r="G242" i="13"/>
  <c r="G243" i="13"/>
  <c r="G244" i="13"/>
  <c r="G245" i="13"/>
  <c r="G246" i="13"/>
  <c r="G247" i="13"/>
  <c r="G248" i="13"/>
  <c r="G249" i="13"/>
  <c r="G250" i="13"/>
  <c r="G251" i="13"/>
  <c r="G252" i="13"/>
  <c r="G253" i="13"/>
  <c r="G254" i="13"/>
  <c r="G255" i="13"/>
  <c r="G256" i="13"/>
  <c r="G257" i="13"/>
  <c r="G258" i="13"/>
  <c r="G259" i="13"/>
  <c r="G260" i="13"/>
  <c r="G261" i="13"/>
  <c r="G262" i="13"/>
  <c r="G263" i="13"/>
  <c r="G264" i="13"/>
  <c r="G265" i="13"/>
  <c r="G266" i="13"/>
  <c r="G267" i="13"/>
  <c r="G268" i="13"/>
  <c r="G269" i="13"/>
  <c r="G270" i="13"/>
  <c r="G271" i="13"/>
  <c r="G272" i="13"/>
  <c r="G273" i="13"/>
  <c r="G274" i="13"/>
  <c r="G275" i="13"/>
  <c r="G276" i="13"/>
  <c r="G277" i="13"/>
  <c r="G278" i="13"/>
  <c r="G279" i="13"/>
  <c r="G280" i="13"/>
  <c r="G281" i="13"/>
  <c r="G282" i="13"/>
  <c r="G283" i="13"/>
  <c r="G284" i="13"/>
  <c r="G285" i="13"/>
  <c r="G286" i="13"/>
  <c r="G287" i="13"/>
  <c r="G288" i="13"/>
  <c r="G289" i="13"/>
  <c r="G290" i="13"/>
  <c r="G291" i="13"/>
  <c r="G292" i="13"/>
  <c r="G293" i="13"/>
  <c r="G294" i="13"/>
  <c r="G295" i="13"/>
  <c r="G296" i="13"/>
  <c r="G297" i="13"/>
  <c r="G298" i="13"/>
  <c r="G299" i="13"/>
  <c r="G300" i="13"/>
  <c r="G301" i="13"/>
  <c r="G302" i="13"/>
  <c r="G303" i="13"/>
  <c r="G304" i="13"/>
  <c r="G305" i="13"/>
  <c r="G306" i="13"/>
  <c r="G307" i="13"/>
  <c r="G308" i="13"/>
  <c r="G309" i="13"/>
  <c r="G310" i="13"/>
  <c r="G311" i="13"/>
  <c r="G312" i="13"/>
  <c r="G313" i="13"/>
  <c r="G314" i="13"/>
  <c r="G315" i="13"/>
  <c r="G316" i="13"/>
  <c r="G317" i="13"/>
  <c r="G318" i="13"/>
  <c r="G319" i="13"/>
  <c r="G320" i="13"/>
  <c r="G321" i="13"/>
  <c r="G322" i="13"/>
  <c r="G323" i="13"/>
  <c r="G324" i="13"/>
  <c r="G325" i="13"/>
  <c r="G326" i="13"/>
  <c r="G327" i="13"/>
  <c r="G328" i="13"/>
  <c r="G329" i="13"/>
  <c r="G330" i="13"/>
  <c r="G331" i="13"/>
  <c r="G332" i="13"/>
  <c r="G333" i="13"/>
  <c r="G334" i="13"/>
  <c r="G335" i="13"/>
  <c r="G336" i="13"/>
  <c r="G337" i="13"/>
  <c r="G338" i="13"/>
  <c r="G339" i="13"/>
  <c r="G340" i="13"/>
  <c r="G341" i="13"/>
  <c r="G342" i="13"/>
  <c r="G343" i="13"/>
  <c r="G344" i="13"/>
  <c r="G345" i="13"/>
  <c r="G346" i="13"/>
  <c r="G347" i="13"/>
  <c r="G348" i="13"/>
  <c r="G349" i="13"/>
  <c r="G350" i="13"/>
  <c r="G351" i="13"/>
  <c r="G352" i="13"/>
  <c r="G353" i="13"/>
  <c r="G354" i="13"/>
  <c r="G355" i="13"/>
  <c r="G356" i="13"/>
  <c r="G357" i="13"/>
  <c r="G358" i="13"/>
  <c r="G359" i="13"/>
  <c r="G360" i="13"/>
  <c r="G361" i="13"/>
  <c r="G362" i="13"/>
  <c r="G363" i="13"/>
  <c r="G364" i="13"/>
  <c r="G365" i="13"/>
  <c r="G366" i="13"/>
  <c r="G367" i="13"/>
  <c r="G368" i="13"/>
  <c r="G369" i="13"/>
  <c r="G370" i="13"/>
  <c r="G371" i="13"/>
  <c r="G372" i="13"/>
  <c r="G373" i="13"/>
  <c r="G374" i="13"/>
  <c r="G375" i="13"/>
  <c r="G376" i="13"/>
  <c r="G377" i="13"/>
  <c r="G378" i="13"/>
  <c r="G379" i="13"/>
  <c r="G380" i="13"/>
  <c r="G381" i="13"/>
  <c r="G382" i="13"/>
  <c r="G383" i="13"/>
  <c r="G384" i="13"/>
  <c r="G385" i="13"/>
  <c r="G386" i="13"/>
  <c r="G387" i="13"/>
  <c r="G388" i="13"/>
  <c r="G389" i="13"/>
  <c r="G390" i="13"/>
  <c r="G391" i="13"/>
  <c r="G392" i="13"/>
  <c r="G2"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tc={B7F18C1E-4EF6-4D7A-9F14-A966DE7EDCB2}</author>
    <author>tc={034A3FA4-78AD-4428-837B-597E5D9618C1}</author>
    <author>tc={36828C65-AA0E-4361-B3EF-987EEB1F687F}</author>
    <author>tc={59F79B90-5224-41F8-BC6D-0870F75D8932}</author>
  </authors>
  <commentList>
    <comment ref="A461" authorId="0" shapeId="0" xr:uid="{B7F18C1E-4EF6-4D7A-9F14-A966DE7EDCB2}">
      <text>
        <t>[Threaded comment]
Your version of Excel allows you to read this threaded comment; however, any edits to it will get removed if the file is opened in a newer version of Excel. Learn more: https://go.microsoft.com/fwlink/?linkid=870924
Comment:
    New row added reflecting the best CASRN for cupric oxalate</t>
      </text>
    </comment>
    <comment ref="E461" authorId="1" shapeId="0" xr:uid="{034A3FA4-78AD-4428-837B-597E5D9618C1}">
      <text>
        <t>[Threaded comment]
Your version of Excel allows you to read this threaded comment; however, any edits to it will get removed if the file is opened in a newer version of Excel. Learn more: https://go.microsoft.com/fwlink/?linkid=870924
Comment:
    Should we include 100 under CERCLA HS RQ?</t>
      </text>
    </comment>
    <comment ref="B462" authorId="2" shapeId="0" xr:uid="{36828C65-AA0E-4361-B3EF-987EEB1F687F}">
      <text>
        <t>[Threaded comment]
Your version of Excel allows you to read this threaded comment; however, any edits to it will get removed if the file is opened in a newer version of Excel. Learn more: https://go.microsoft.com/fwlink/?linkid=870924
Comment:
    Note that this CASRN refers to a hydrate of cupric oxalate</t>
      </text>
    </comment>
    <comment ref="F462" authorId="3" shapeId="0" xr:uid="{59F79B90-5224-41F8-BC6D-0870F75D8932}">
      <text>
        <t>[Threaded comment]
Your version of Excel allows you to read this threaded comment; however, any edits to it will get removed if the file is opened in a newer version of Excel. Learn more: https://go.microsoft.com/fwlink/?linkid=870924
Comment:
    Should we include 100,000 under CWA TQ?</t>
      </text>
    </comment>
  </commentList>
</comments>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F6355CE3-8326-43C1-8370-A2889E819FEB}" keepAlive="1" name="Query - Table 1" description="Connection to the 'Table 1' query in the workbook." type="5" refreshedVersion="8" background="1" saveData="1">
    <dbPr connection="Provider=Microsoft.Mashup.OleDb.1;Data Source=$Workbook$;Location=&quot;Table 1&quot;;Extended Properties=&quot;&quot;" command="SELECT * FROM [Table 1]"/>
  </connection>
  <connection id="2" xr16:uid="{1DC6215E-3D30-4217-9187-C548668DA0CB}" keepAlive="1" name="Query - Table 1 (2)" description="Connection to the 'Table 1 (2)' query in the workbook." type="5" refreshedVersion="8" background="1" saveData="1">
    <dbPr connection="Provider=Microsoft.Mashup.OleDb.1;Data Source=$Workbook$;Location=&quot;Table 1 (2)&quot;;Extended Properties=&quot;&quot;" command="SELECT * FROM [Table 1 (2)]"/>
  </connection>
  <connection id="3" xr16:uid="{F2B3AFF7-037E-4116-B8A1-081A4BABB33E}" keepAlive="1" name="Query - Table 1 (3)" description="Connection to the 'Table 1 (3)' query in the workbook." type="5" refreshedVersion="8" background="1" saveData="1">
    <dbPr connection="Provider=Microsoft.Mashup.OleDb.1;Data Source=$Workbook$;Location=&quot;Table 1 (3)&quot;;Extended Properties=&quot;&quot;" command="SELECT * FROM [Table 1 (3)]"/>
  </connection>
  <connection id="4" xr16:uid="{A609F03D-FBF9-4836-ACC3-34D4A5EE7D9C}" keepAlive="1" name="Query - Table 2" description="Connection to the 'Table 2' query in the workbook." type="5" refreshedVersion="8" background="1" saveData="1">
    <dbPr connection="Provider=Microsoft.Mashup.OleDb.1;Data Source=$Workbook$;Location=&quot;Table 2&quot;;Extended Properties=&quot;&quot;" command="SELECT * FROM [Table 2]"/>
  </connection>
</connections>
</file>

<file path=xl/sharedStrings.xml><?xml version="1.0" encoding="utf-8"?>
<sst xmlns="http://schemas.openxmlformats.org/spreadsheetml/2006/main" count="17887" uniqueCount="8180">
  <si>
    <t>EPCRA, CERCLA, CAA 112(r), and CWA 311 Consolidated List of List for Specific Chemicals with CAS Numbers</t>
  </si>
  <si>
    <t>THE FOLLOWING LIST SHOULD BE USED FOR REFERENCE ONLY. COMPLIANCE INFORMATION CAN BE FOUND IN 40 CFR PART 302 AND TABLE 302.4</t>
  </si>
  <si>
    <t>October 2024</t>
  </si>
  <si>
    <t>NAME</t>
  </si>
  <si>
    <t>CAS Number/
313 Category
Codes</t>
  </si>
  <si>
    <t>Comptox</t>
  </si>
  <si>
    <t>CAA 112(r)(7) TQ</t>
  </si>
  <si>
    <t>CERCLA HS RQ</t>
  </si>
  <si>
    <t>CWA 311(j)(5) HS TQ</t>
  </si>
  <si>
    <t>EPCRA 302 EHS TPQ</t>
  </si>
  <si>
    <t>EPCRA 304 EHS RQ</t>
  </si>
  <si>
    <t>EPCRA 313 TRI</t>
  </si>
  <si>
    <t>RCRA Code</t>
  </si>
  <si>
    <t>CAS Sort Value</t>
  </si>
  <si>
    <t>NAMEINDEX</t>
  </si>
  <si>
    <t>Abamectin</t>
  </si>
  <si>
    <t>71751-41-2</t>
  </si>
  <si>
    <t/>
  </si>
  <si>
    <t>313</t>
  </si>
  <si>
    <t>ABAMECTIN AVERMECTIN B1</t>
  </si>
  <si>
    <t>Acenaphthene</t>
  </si>
  <si>
    <t>83-32-9</t>
  </si>
  <si>
    <t>100</t>
  </si>
  <si>
    <t>ACENAPHTHENE</t>
  </si>
  <si>
    <t>Acenaphthylene</t>
  </si>
  <si>
    <t>208-96-8</t>
  </si>
  <si>
    <t>5,000</t>
  </si>
  <si>
    <t>ACENAPHTHYLENE</t>
  </si>
  <si>
    <t>Acephate</t>
  </si>
  <si>
    <t>30560-19-1</t>
  </si>
  <si>
    <t>ACEPHATE</t>
  </si>
  <si>
    <t>Acetaldehyde</t>
  </si>
  <si>
    <t>75-07-0</t>
  </si>
  <si>
    <t>10,000</t>
  </si>
  <si>
    <t>1,000</t>
  </si>
  <si>
    <t>1,000,000</t>
  </si>
  <si>
    <t>U001</t>
  </si>
  <si>
    <t>ACETALDEHYDE</t>
  </si>
  <si>
    <t>Acetaldehyde, trichloro-</t>
  </si>
  <si>
    <t>75-87-6</t>
  </si>
  <si>
    <t>U034</t>
  </si>
  <si>
    <t>ACETALDEHYDE, TRICHLORO-</t>
  </si>
  <si>
    <t>Acetamide</t>
  </si>
  <si>
    <t>60-35-5</t>
  </si>
  <si>
    <t>ACETAMIDE</t>
  </si>
  <si>
    <t>Acetamide, N-(2-aminoethyl)-, 2-[(γ-ω-perfluoro-C4-20-alkyl)thio] derivs., polymers with N1,N1-dimethyl-1,3-propanediamine, epichlorohydrin and ethylenediamine, oxidized</t>
  </si>
  <si>
    <t>2742694-36-4</t>
  </si>
  <si>
    <t>ACETAMIDE, N-2</t>
  </si>
  <si>
    <t>Acetamide, N-[3-(dimethylamino)propyl]-, 2-[(γ-ω-perfluoro-C4-20-alkyl)thio] derivs.</t>
  </si>
  <si>
    <t>2738952-61-7</t>
  </si>
  <si>
    <t>ACETAMIDE, N-3</t>
  </si>
  <si>
    <t>Acetic acid</t>
  </si>
  <si>
    <t>64-19-7</t>
  </si>
  <si>
    <t>5,000,000</t>
  </si>
  <si>
    <t>ACETICACID</t>
  </si>
  <si>
    <t>Acetic acid, (2,4-dichlorophenoxy)-</t>
  </si>
  <si>
    <t>94-75-7</t>
  </si>
  <si>
    <t>100,000</t>
  </si>
  <si>
    <t>X</t>
  </si>
  <si>
    <t>U240</t>
  </si>
  <si>
    <t>ACETICACIDDICHLOROPHENOXY)-</t>
  </si>
  <si>
    <t>Acetic acid ethenyl ester</t>
  </si>
  <si>
    <t>108-05-4</t>
  </si>
  <si>
    <t>15,000</t>
  </si>
  <si>
    <t>ACETICACIDETHENYLESTER</t>
  </si>
  <si>
    <t>Acetic acid, 2-[(γ-ω-perfluoro-C4-20-alkyl)thio] derivs., 2-hydroxypropyl esters</t>
  </si>
  <si>
    <t>2744262-09-5</t>
  </si>
  <si>
    <t>ACETICACIDPERFLUORO</t>
  </si>
  <si>
    <t>Acetic anhydride</t>
  </si>
  <si>
    <t>108-24-7</t>
  </si>
  <si>
    <t>ACETICANHYDRIDE</t>
  </si>
  <si>
    <t>Acetone</t>
  </si>
  <si>
    <t>67-64-1</t>
  </si>
  <si>
    <t>U002</t>
  </si>
  <si>
    <t>ACETONE</t>
  </si>
  <si>
    <t>Acetone cyanohydrin</t>
  </si>
  <si>
    <t>75-86-5</t>
  </si>
  <si>
    <t>10</t>
  </si>
  <si>
    <t>P069</t>
  </si>
  <si>
    <t>ACETONE CYANOHYDRIN</t>
  </si>
  <si>
    <t>Acetone thiosemicarbazide</t>
  </si>
  <si>
    <t>1752-30-3</t>
  </si>
  <si>
    <t>1,000/10,000</t>
  </si>
  <si>
    <t>ACETONE THIOSEMICARBAZIDE</t>
  </si>
  <si>
    <t>Acetonitrile</t>
  </si>
  <si>
    <t>75-05-8</t>
  </si>
  <si>
    <t>U003</t>
  </si>
  <si>
    <t>ACETONITRILE</t>
  </si>
  <si>
    <t>Acetophenone</t>
  </si>
  <si>
    <t>98-86-2</t>
  </si>
  <si>
    <t>U004</t>
  </si>
  <si>
    <t>ACETOPHENONE</t>
  </si>
  <si>
    <t>2-Acetylaminofluorene</t>
  </si>
  <si>
    <t>53-96-3</t>
  </si>
  <si>
    <t>1</t>
  </si>
  <si>
    <t>U005</t>
  </si>
  <si>
    <t>ACETYLAMINOFLUOREN</t>
  </si>
  <si>
    <t>Acetyl bromide</t>
  </si>
  <si>
    <t>506-96-7</t>
  </si>
  <si>
    <t>ACETYLBROMIDE</t>
  </si>
  <si>
    <r>
      <t xml:space="preserve">Acetyl chloride </t>
    </r>
    <r>
      <rPr>
        <vertAlign val="superscript"/>
        <sz val="10"/>
        <rFont val="Arial"/>
        <family val="2"/>
      </rPr>
      <t>(3)</t>
    </r>
  </si>
  <si>
    <t>75-36-5</t>
  </si>
  <si>
    <t>U006</t>
  </si>
  <si>
    <t>ACETYLCHLORIDE</t>
  </si>
  <si>
    <t>Acetylene</t>
  </si>
  <si>
    <t>74-86-2</t>
  </si>
  <si>
    <t>ACETYLENE</t>
  </si>
  <si>
    <t>1-Acetyl-2-thiourea</t>
  </si>
  <si>
    <t>591-08-2</t>
  </si>
  <si>
    <t>P002</t>
  </si>
  <si>
    <t>ACETYLTHIOUREA</t>
  </si>
  <si>
    <t>Acifluorfen, sodium salt</t>
  </si>
  <si>
    <t>62476-59-9</t>
  </si>
  <si>
    <t>ACIFLUORFEN, SODIUM SALT</t>
  </si>
  <si>
    <t>Acrolein</t>
  </si>
  <si>
    <t>107-02-8</t>
  </si>
  <si>
    <t>500</t>
  </si>
  <si>
    <t>P003</t>
  </si>
  <si>
    <t>ACROLEIN</t>
  </si>
  <si>
    <t>Acrylamide</t>
  </si>
  <si>
    <t>79-06-1</t>
  </si>
  <si>
    <t>U007</t>
  </si>
  <si>
    <t>ACRYLAMIDE</t>
  </si>
  <si>
    <t>Acrylic acid</t>
  </si>
  <si>
    <t>79-10-7</t>
  </si>
  <si>
    <t>U008</t>
  </si>
  <si>
    <t>ACRYLICACID</t>
  </si>
  <si>
    <t>Acrylonitrile</t>
  </si>
  <si>
    <t>107-13-1</t>
  </si>
  <si>
    <t>20,000</t>
  </si>
  <si>
    <t>U009</t>
  </si>
  <si>
    <t>ACRYLONITRILE</t>
  </si>
  <si>
    <t>Acrylyl chloride</t>
  </si>
  <si>
    <t>814-68-6</t>
  </si>
  <si>
    <t>ACRYLYL CHLORIDE</t>
  </si>
  <si>
    <t>Adipic acid</t>
  </si>
  <si>
    <t>124-04-9</t>
  </si>
  <si>
    <t>ADIPIC ACID</t>
  </si>
  <si>
    <t>Adiponitrile</t>
  </si>
  <si>
    <t>111-69-3</t>
  </si>
  <si>
    <t>ADIPONITRILE</t>
  </si>
  <si>
    <t>Alachlor</t>
  </si>
  <si>
    <t>15972-60-8</t>
  </si>
  <si>
    <t>ALACHLOR</t>
  </si>
  <si>
    <t>Alcohols, C8-14, γ-ω-perfluoro</t>
  </si>
  <si>
    <t>68391-08-2</t>
  </si>
  <si>
    <t>ALCOHOLS, C8-14F</t>
  </si>
  <si>
    <t>Alcohols, C8-16, γ-ω-perfluoro, reaction products with 1,6 diisocyanatohexane, glycidol and stearyl alc.</t>
  </si>
  <si>
    <t>2728655-42-1</t>
  </si>
  <si>
    <t>ALCOHOLS, C8-16F</t>
  </si>
  <si>
    <t>Aldicarb</t>
  </si>
  <si>
    <t>116-06-3</t>
  </si>
  <si>
    <t>100/10,000</t>
  </si>
  <si>
    <t>P070</t>
  </si>
  <si>
    <t>ALDICARB</t>
  </si>
  <si>
    <t>Aldicarb sulfone</t>
  </si>
  <si>
    <t>1646-88-4</t>
  </si>
  <si>
    <t>P203</t>
  </si>
  <si>
    <t>ALDICARBSULFONE</t>
  </si>
  <si>
    <t>Aldrin</t>
  </si>
  <si>
    <t>309-00-2</t>
  </si>
  <si>
    <t>500/10,000</t>
  </si>
  <si>
    <t>P004</t>
  </si>
  <si>
    <t>ALDRIN</t>
  </si>
  <si>
    <t>Alkenes, C8-14 α-, δ-ω-perfluoro</t>
  </si>
  <si>
    <t>97659-47-7</t>
  </si>
  <si>
    <t>ALKENES, C8-14PERFLUORO</t>
  </si>
  <si>
    <t>Alkyl iodides, C4-20, γ-ω-perfluoro</t>
  </si>
  <si>
    <t>68188-12-5</t>
  </si>
  <si>
    <t>ALKYLIODIDES,C4-20F</t>
  </si>
  <si>
    <r>
      <rPr>
        <i/>
        <sz val="10"/>
        <rFont val="Arial"/>
        <family val="2"/>
      </rPr>
      <t>d-trans</t>
    </r>
    <r>
      <rPr>
        <sz val="10"/>
        <rFont val="Arial"/>
        <family val="2"/>
      </rPr>
      <t>-Allethrin</t>
    </r>
  </si>
  <si>
    <t>28434-00-6</t>
  </si>
  <si>
    <t>ALLETHRIN</t>
  </si>
  <si>
    <t>Allyl alcohol</t>
  </si>
  <si>
    <t>107-18-6</t>
  </si>
  <si>
    <t>P005</t>
  </si>
  <si>
    <t>ALLYLALCOHOL</t>
  </si>
  <si>
    <t>Allylamine</t>
  </si>
  <si>
    <t>107-11-9</t>
  </si>
  <si>
    <t>ALLYLAMINE</t>
  </si>
  <si>
    <t>Allyl chloride</t>
  </si>
  <si>
    <t>107-05-1</t>
  </si>
  <si>
    <t>ALLYLCHLORIDE</t>
  </si>
  <si>
    <t>Aluminum (fume or dust)</t>
  </si>
  <si>
    <t>7429-90-5</t>
  </si>
  <si>
    <t>ALUMINUM</t>
  </si>
  <si>
    <t>Aluminum oxide (fibrous forms)</t>
  </si>
  <si>
    <t>1344-28-1</t>
  </si>
  <si>
    <t>ALUMINUMOXIDE</t>
  </si>
  <si>
    <t>Aluminum phosphide</t>
  </si>
  <si>
    <t>20859-73-8</t>
  </si>
  <si>
    <t>P006</t>
  </si>
  <si>
    <t>ALUMINUMPHOSPHIDE</t>
  </si>
  <si>
    <t>Aluminum sulfate</t>
  </si>
  <si>
    <t>10043-01-3</t>
  </si>
  <si>
    <t>ALUMINUMSULFATE</t>
  </si>
  <si>
    <t>Ametryn</t>
  </si>
  <si>
    <t>834-12-8</t>
  </si>
  <si>
    <t>AMETRYN</t>
  </si>
  <si>
    <t>2-Aminoanthraquinone</t>
  </si>
  <si>
    <t>117-79-3</t>
  </si>
  <si>
    <t>AMINOANTHRAQUINONE</t>
  </si>
  <si>
    <t>4-Aminoazobenzene</t>
  </si>
  <si>
    <t>60-09-3</t>
  </si>
  <si>
    <t>AMINOAZOBENZENE</t>
  </si>
  <si>
    <t>4-Aminobiphenyl</t>
  </si>
  <si>
    <t>92-67-1</t>
  </si>
  <si>
    <t>AMINOBIPHENYL</t>
  </si>
  <si>
    <t>1-Amino-2,4-dibromoanthraquinone</t>
  </si>
  <si>
    <t>81-49-2</t>
  </si>
  <si>
    <t>AMINODIBROMOANTHRAQUINONE</t>
  </si>
  <si>
    <t>1-Amino-2-methylanthraquinone</t>
  </si>
  <si>
    <t>82-28-0</t>
  </si>
  <si>
    <t>AMINOMETHYLANTH</t>
  </si>
  <si>
    <t>5-(Aminomethyl)-3-isoxazolol</t>
  </si>
  <si>
    <t>2763-96-4</t>
  </si>
  <si>
    <t>P007</t>
  </si>
  <si>
    <t>AMINOMETHYLISOXAZOLOL</t>
  </si>
  <si>
    <t>Aminopterin</t>
  </si>
  <si>
    <t>54-62-6</t>
  </si>
  <si>
    <t>AMINOPTERIN</t>
  </si>
  <si>
    <t>4-Aminopyridine</t>
  </si>
  <si>
    <t>504-24-5</t>
  </si>
  <si>
    <t>P008</t>
  </si>
  <si>
    <t>AMINOPYRIDINE</t>
  </si>
  <si>
    <t>Amiton</t>
  </si>
  <si>
    <t>78-53-5</t>
  </si>
  <si>
    <t>AMITON</t>
  </si>
  <si>
    <t>Amiton oxalate</t>
  </si>
  <si>
    <t>3734-97-2</t>
  </si>
  <si>
    <t>AMITON OXALATE</t>
  </si>
  <si>
    <t>Amitraz</t>
  </si>
  <si>
    <t>33089-61-1</t>
  </si>
  <si>
    <t>AMITRAZ</t>
  </si>
  <si>
    <t>Amitrole</t>
  </si>
  <si>
    <t>61-82-5</t>
  </si>
  <si>
    <t>U011</t>
  </si>
  <si>
    <t>AMITROLE</t>
  </si>
  <si>
    <t>Ammonia (anhydrous)</t>
  </si>
  <si>
    <t>7664-41-7</t>
  </si>
  <si>
    <t>AMMONIA</t>
  </si>
  <si>
    <t>Ammonia</t>
  </si>
  <si>
    <t>Ammonia (conc 20% or greater)</t>
  </si>
  <si>
    <t>See ammonium hydroxide</t>
  </si>
  <si>
    <t>AMMONIAS</t>
  </si>
  <si>
    <t>Ammonia (includes anhydrous ammonia and aqueous ammonia from water dissociable ammonium salts and other sources; 10 percent of total aqueous ammonia is reportable under this listing)</t>
  </si>
  <si>
    <t>AMMONIAT</t>
  </si>
  <si>
    <t>Ammonium acetate</t>
  </si>
  <si>
    <t>631-61-8</t>
  </si>
  <si>
    <t>AMMONIUMACETATE</t>
  </si>
  <si>
    <t>Ammonium benzoate</t>
  </si>
  <si>
    <t>1863-63-4</t>
  </si>
  <si>
    <t>AMMONIUMBENZOATE</t>
  </si>
  <si>
    <t>Ammonium bicarbonate</t>
  </si>
  <si>
    <t>1066-33-7</t>
  </si>
  <si>
    <t>AMMONIUMBICARBONATE</t>
  </si>
  <si>
    <t>Ammonium bichromate</t>
  </si>
  <si>
    <t>7789-09-5</t>
  </si>
  <si>
    <t>313c</t>
  </si>
  <si>
    <t>AMMONIUMBICHROMATE</t>
  </si>
  <si>
    <t>Ammonium bifluoride</t>
  </si>
  <si>
    <t>1341-49-7</t>
  </si>
  <si>
    <t>AMMONIUMBIFLUORIDE</t>
  </si>
  <si>
    <t>Ammonium bisulfite</t>
  </si>
  <si>
    <t>10192-30-0</t>
  </si>
  <si>
    <t>AMMONIUMBISULFITE</t>
  </si>
  <si>
    <t>Ammonium carbamate</t>
  </si>
  <si>
    <t>1111-78-0</t>
  </si>
  <si>
    <t>AMMONIUMCARBAMATE</t>
  </si>
  <si>
    <t>Ammonium carbonate</t>
  </si>
  <si>
    <t>506-87-6</t>
  </si>
  <si>
    <t>AMMONIUMCARBONATE</t>
  </si>
  <si>
    <t>Ammonium chloride</t>
  </si>
  <si>
    <t>12125-02-9</t>
  </si>
  <si>
    <t>AMMONIUMCHLORIDE</t>
  </si>
  <si>
    <t>Ammonium chromate</t>
  </si>
  <si>
    <t>7788-98-9</t>
  </si>
  <si>
    <t>AMMONIUMCHROMATE</t>
  </si>
  <si>
    <t>Ammonium citrate, dibasic</t>
  </si>
  <si>
    <t>3012-65-5</t>
  </si>
  <si>
    <t>AMMONIUMCITRATE, DIBASIC</t>
  </si>
  <si>
    <t>Ammonium fluoborate</t>
  </si>
  <si>
    <t>13826-83-0</t>
  </si>
  <si>
    <t>AMMONIUMFLUOBORATE</t>
  </si>
  <si>
    <t>Ammonium fluoride</t>
  </si>
  <si>
    <t>12125-01-8</t>
  </si>
  <si>
    <t>AMMONIUMFLUORIDE</t>
  </si>
  <si>
    <t>Ammonium hydroxide</t>
  </si>
  <si>
    <t>1336-21-6</t>
  </si>
  <si>
    <t>AMMONIUMHYDROXIDE</t>
  </si>
  <si>
    <t>Ammonium oxalate</t>
  </si>
  <si>
    <t>14258-49-2</t>
  </si>
  <si>
    <t>AMMONIUMOXALATE</t>
  </si>
  <si>
    <t>5972-73-6</t>
  </si>
  <si>
    <t>6009-70-7</t>
  </si>
  <si>
    <t>Ammonium perfluorobutanoate</t>
  </si>
  <si>
    <t>10495-86-0</t>
  </si>
  <si>
    <t>AMMONIUMPERFLUOROBUTANOATE</t>
  </si>
  <si>
    <t>Ammonium perfluorohexanoate</t>
  </si>
  <si>
    <t>21615-47-4</t>
  </si>
  <si>
    <t>AMMONIUMPERFLUOROHEXANOATE</t>
  </si>
  <si>
    <t>Ammonium perfluorooctanoate</t>
  </si>
  <si>
    <t>3825-26-1</t>
  </si>
  <si>
    <t>AMMONIUMPERFLUOROOCTANOATE</t>
  </si>
  <si>
    <t>Ammonium picrate</t>
  </si>
  <si>
    <t>131-74-8</t>
  </si>
  <si>
    <t>P009</t>
  </si>
  <si>
    <t>AMMONIUMPICRATE</t>
  </si>
  <si>
    <t>Ammonium silicofluoride</t>
  </si>
  <si>
    <t>16919-19-0</t>
  </si>
  <si>
    <t>AMMONIUMSILICOFLUORIDE</t>
  </si>
  <si>
    <t>Ammonium sulfamate</t>
  </si>
  <si>
    <t>7773-06-0</t>
  </si>
  <si>
    <t>AMMONIUMSULFAMATE</t>
  </si>
  <si>
    <t>Ammonium sulfide</t>
  </si>
  <si>
    <t>12135-76-1</t>
  </si>
  <si>
    <t>AMMONIUMSULFIDE</t>
  </si>
  <si>
    <t>Ammonium sulfite</t>
  </si>
  <si>
    <t>10196-04-0</t>
  </si>
  <si>
    <t>AMMONIUMSULFITE</t>
  </si>
  <si>
    <t>Ammonium tartrate</t>
  </si>
  <si>
    <t>14307-43-8</t>
  </si>
  <si>
    <t>AMMONIUMTARTRATE</t>
  </si>
  <si>
    <t>3164-29-2</t>
  </si>
  <si>
    <t>Ammonium thiocyanate</t>
  </si>
  <si>
    <t>1762-95-4</t>
  </si>
  <si>
    <t>AMMONIUMTHIOCYANATE</t>
  </si>
  <si>
    <t>Ammonium vanadate</t>
  </si>
  <si>
    <t>7803-55-6</t>
  </si>
  <si>
    <t>P119</t>
  </si>
  <si>
    <t>AMMONIUMVANADATE</t>
  </si>
  <si>
    <t>Amphetamine</t>
  </si>
  <si>
    <t>300-62-9</t>
  </si>
  <si>
    <t>AMPHETAMINE</t>
  </si>
  <si>
    <t>Amyl acetate</t>
  </si>
  <si>
    <t>628-63-7</t>
  </si>
  <si>
    <t>AMYLACETATE</t>
  </si>
  <si>
    <t>iso-Amyl acetate</t>
  </si>
  <si>
    <t>123-92-2</t>
  </si>
  <si>
    <t>5,000,000®</t>
  </si>
  <si>
    <t>AMYLACETATE-I</t>
  </si>
  <si>
    <t>sec-Amyl acetate</t>
  </si>
  <si>
    <t>626-38-0</t>
  </si>
  <si>
    <t>AMYLACETATE-S</t>
  </si>
  <si>
    <t>tert-Amyl acetate</t>
  </si>
  <si>
    <t>625-16-1</t>
  </si>
  <si>
    <t>AMYLACETATE-T</t>
  </si>
  <si>
    <t>Anilazine</t>
  </si>
  <si>
    <t>101-05-3</t>
  </si>
  <si>
    <t>ANILAZINE</t>
  </si>
  <si>
    <t>Aniline</t>
  </si>
  <si>
    <t>62-53-3</t>
  </si>
  <si>
    <t>U012</t>
  </si>
  <si>
    <t>ANILINE</t>
  </si>
  <si>
    <t>Aniline, 2,4,6-trimethyl-</t>
  </si>
  <si>
    <t>88-05-1</t>
  </si>
  <si>
    <t>ANILINE, 2,4,6-TRIMETHYL-</t>
  </si>
  <si>
    <r>
      <rPr>
        <i/>
        <sz val="10"/>
        <rFont val="Arial"/>
        <family val="2"/>
      </rPr>
      <t>o</t>
    </r>
    <r>
      <rPr>
        <sz val="10"/>
        <rFont val="Arial"/>
        <family val="2"/>
      </rPr>
      <t>-Anisidine</t>
    </r>
  </si>
  <si>
    <t>90-04-0</t>
  </si>
  <si>
    <t>ANISIDINEA</t>
  </si>
  <si>
    <r>
      <rPr>
        <i/>
        <sz val="10"/>
        <rFont val="Arial"/>
        <family val="2"/>
      </rPr>
      <t>p</t>
    </r>
    <r>
      <rPr>
        <sz val="10"/>
        <rFont val="Arial"/>
        <family val="2"/>
      </rPr>
      <t>-Anisidine</t>
    </r>
  </si>
  <si>
    <t>104-94-9</t>
  </si>
  <si>
    <t>ANISIDINEB</t>
  </si>
  <si>
    <r>
      <rPr>
        <i/>
        <sz val="10"/>
        <rFont val="Arial"/>
        <family val="2"/>
      </rPr>
      <t>o</t>
    </r>
    <r>
      <rPr>
        <sz val="10"/>
        <rFont val="Arial"/>
        <family val="2"/>
      </rPr>
      <t>-Anisidine hydrochloride</t>
    </r>
  </si>
  <si>
    <t>134-29-2</t>
  </si>
  <si>
    <t>ANISIDINEHYDROCHL</t>
  </si>
  <si>
    <t>Anthracene</t>
  </si>
  <si>
    <t>120-12-7</t>
  </si>
  <si>
    <t>ANTHRACENE</t>
  </si>
  <si>
    <t>Antimony ††</t>
  </si>
  <si>
    <t>7440-36-0</t>
  </si>
  <si>
    <t>ANTIMONY</t>
  </si>
  <si>
    <t>Antimony Compounds</t>
  </si>
  <si>
    <t>N010</t>
  </si>
  <si>
    <t>&amp;</t>
  </si>
  <si>
    <t>ANTIMONYCOMPOUNDS</t>
  </si>
  <si>
    <t>Antimony pentachloride</t>
  </si>
  <si>
    <t>7647-18-9</t>
  </si>
  <si>
    <t>ANTIMONYPENTACHLORIDE</t>
  </si>
  <si>
    <t>Antimony pentafluoride</t>
  </si>
  <si>
    <t>7783-70-2</t>
  </si>
  <si>
    <t>ANTIMONYPENTAFLUORIDE</t>
  </si>
  <si>
    <t>Antimony potassium tartrate</t>
  </si>
  <si>
    <t>28300-74-5</t>
  </si>
  <si>
    <t>ANTIMONYPOTASSIUM TARTRATE</t>
  </si>
  <si>
    <t>Antimony tribromide</t>
  </si>
  <si>
    <t>7789-61-9</t>
  </si>
  <si>
    <t>ANTIMONYTRIBROMIDE</t>
  </si>
  <si>
    <t>Antimony trichloride</t>
  </si>
  <si>
    <t>10025-91-9</t>
  </si>
  <si>
    <t>ANTIMONYTRICHLORIDE</t>
  </si>
  <si>
    <t>Antimony trifluoride</t>
  </si>
  <si>
    <t>7783-56-4</t>
  </si>
  <si>
    <t>ANTIMONYTRIFLUORIDE</t>
  </si>
  <si>
    <t>Antimony trioxide</t>
  </si>
  <si>
    <t>1309-64-4</t>
  </si>
  <si>
    <t>ANTIMONYTRIOXIDE</t>
  </si>
  <si>
    <t>Antimycin A</t>
  </si>
  <si>
    <t>1397-94-0</t>
  </si>
  <si>
    <t>ANTIMYCIN A</t>
  </si>
  <si>
    <t>ANTU</t>
  </si>
  <si>
    <t>86-88-4</t>
  </si>
  <si>
    <t>P072</t>
  </si>
  <si>
    <t>Aroclor 1016</t>
  </si>
  <si>
    <t>12674-11-2</t>
  </si>
  <si>
    <t>AROCLOR 1016</t>
  </si>
  <si>
    <t>Aroclor 1221</t>
  </si>
  <si>
    <t>11104-28-2</t>
  </si>
  <si>
    <t>AROCLOR 1221</t>
  </si>
  <si>
    <t>Aroclor 1232</t>
  </si>
  <si>
    <t>11141-16-5</t>
  </si>
  <si>
    <t>AROCLOR 1232</t>
  </si>
  <si>
    <t>Aroclor 1242</t>
  </si>
  <si>
    <t>53469-21-9</t>
  </si>
  <si>
    <t>AROCLOR 1242</t>
  </si>
  <si>
    <t>Aroclor 1248</t>
  </si>
  <si>
    <t>12672-29-6</t>
  </si>
  <si>
    <t>AROCLOR 1248</t>
  </si>
  <si>
    <t>Aroclor 1254</t>
  </si>
  <si>
    <t>11097-69-1</t>
  </si>
  <si>
    <t>AROCLOR 1254</t>
  </si>
  <si>
    <t>Aroclor 1260</t>
  </si>
  <si>
    <t>11096-82-5</t>
  </si>
  <si>
    <t>AROCLOR 1260</t>
  </si>
  <si>
    <t>Arsenic ††</t>
  </si>
  <si>
    <t>7440-38-2</t>
  </si>
  <si>
    <t>ARSENIC</t>
  </si>
  <si>
    <t>Arsenic acid</t>
  </si>
  <si>
    <t>7778-39-4</t>
  </si>
  <si>
    <t>P010</t>
  </si>
  <si>
    <t>ARSENIC ACID</t>
  </si>
  <si>
    <t>Arsenic Compounds</t>
  </si>
  <si>
    <t>N020</t>
  </si>
  <si>
    <t>ARSENIC COMPOUNDS</t>
  </si>
  <si>
    <r>
      <t xml:space="preserve">Arsenic disulfide </t>
    </r>
    <r>
      <rPr>
        <vertAlign val="superscript"/>
        <sz val="10"/>
        <rFont val="Arial"/>
        <family val="2"/>
      </rPr>
      <t>(4)</t>
    </r>
  </si>
  <si>
    <t>12044-79-0</t>
  </si>
  <si>
    <t>ARSENIC DISULFIDE</t>
  </si>
  <si>
    <t>Arsenic pentoxide</t>
  </si>
  <si>
    <t>1303-28-2</t>
  </si>
  <si>
    <t>P011</t>
  </si>
  <si>
    <t>ARSENIC PENTOXIDE</t>
  </si>
  <si>
    <t>Arsenic trioxide</t>
  </si>
  <si>
    <t>1327-53-3</t>
  </si>
  <si>
    <t>P012</t>
  </si>
  <si>
    <t>ARSENIC TRIOXIDE</t>
  </si>
  <si>
    <t>Arsenic trisulfide</t>
  </si>
  <si>
    <t>1303-33-9</t>
  </si>
  <si>
    <t>ARSENIC TRISULFIDE</t>
  </si>
  <si>
    <t>Arsenous oxide</t>
  </si>
  <si>
    <t>ARSENOUS OXIDE</t>
  </si>
  <si>
    <t>Arsenous trichloride</t>
  </si>
  <si>
    <t>7784-34-1</t>
  </si>
  <si>
    <t>ARSENOUS TRICHLORIDE</t>
  </si>
  <si>
    <t>Arsine</t>
  </si>
  <si>
    <t>7784-42-1</t>
  </si>
  <si>
    <t>ARSINE</t>
  </si>
  <si>
    <t>Asbestos (friable) †††</t>
  </si>
  <si>
    <t>1332-21-4</t>
  </si>
  <si>
    <t>ASBESTOS</t>
  </si>
  <si>
    <t>Atrazine</t>
  </si>
  <si>
    <t>1912-24-9</t>
  </si>
  <si>
    <t>ATRAZINE</t>
  </si>
  <si>
    <t>Auramine</t>
  </si>
  <si>
    <t>492-80-8</t>
  </si>
  <si>
    <t>U014</t>
  </si>
  <si>
    <t>AURAMINE</t>
  </si>
  <si>
    <t>Azaserine</t>
  </si>
  <si>
    <t>115-02-6</t>
  </si>
  <si>
    <t>U015</t>
  </si>
  <si>
    <t>AZASERINE</t>
  </si>
  <si>
    <t>Azinphos-ethyl</t>
  </si>
  <si>
    <t>2642-71-9</t>
  </si>
  <si>
    <t>AZINPHOS-ETHYL</t>
  </si>
  <si>
    <t>Azinphos-methyl</t>
  </si>
  <si>
    <t>86-50-0</t>
  </si>
  <si>
    <t>10/10,000</t>
  </si>
  <si>
    <t>AZINPHOS-METHYL</t>
  </si>
  <si>
    <t>Aziridine</t>
  </si>
  <si>
    <t>151-56-4</t>
  </si>
  <si>
    <t>P054</t>
  </si>
  <si>
    <t>AZIRIDINE</t>
  </si>
  <si>
    <t>Aziridine, 2-methyl</t>
  </si>
  <si>
    <t>75-55-8</t>
  </si>
  <si>
    <t>P067</t>
  </si>
  <si>
    <t>AZIRIDINE, 2-METHYL</t>
  </si>
  <si>
    <t>Barban</t>
  </si>
  <si>
    <t>101-27-9</t>
  </si>
  <si>
    <t>U280</t>
  </si>
  <si>
    <t>BARBAN</t>
  </si>
  <si>
    <t>Barium</t>
  </si>
  <si>
    <t>7440-39-3</t>
  </si>
  <si>
    <t>BARIUM</t>
  </si>
  <si>
    <t>Barium Compounds</t>
  </si>
  <si>
    <t>N040</t>
  </si>
  <si>
    <t>BARIUM COMPOUNDS</t>
  </si>
  <si>
    <t>Barium cyanide</t>
  </si>
  <si>
    <t>542-62-1</t>
  </si>
  <si>
    <t>P013</t>
  </si>
  <si>
    <t>BARIUM CYANIDE</t>
  </si>
  <si>
    <t>Bendiocarb</t>
  </si>
  <si>
    <t>22781-23-3</t>
  </si>
  <si>
    <t>U278</t>
  </si>
  <si>
    <t>BENDIOCARB</t>
  </si>
  <si>
    <t>Bendiocarb phenol</t>
  </si>
  <si>
    <t>22961-82-6</t>
  </si>
  <si>
    <t>U364</t>
  </si>
  <si>
    <t>BENDIOCARBPHENOL</t>
  </si>
  <si>
    <r>
      <t>Benezeneamine, 2,6-dinitro-</t>
    </r>
    <r>
      <rPr>
        <i/>
        <sz val="10"/>
        <rFont val="Arial"/>
        <family val="2"/>
      </rPr>
      <t>N,N</t>
    </r>
    <r>
      <rPr>
        <sz val="10"/>
        <rFont val="Arial"/>
        <family val="2"/>
      </rPr>
      <t>-dipropyl-4-(trifluoromethyl)-</t>
    </r>
  </si>
  <si>
    <t>1582-09-8</t>
  </si>
  <si>
    <t>BENEZENEAMINEDINITRODIPROPYL-4-(TRIFLUOROMETHYL)-</t>
  </si>
  <si>
    <t>Benfluralin</t>
  </si>
  <si>
    <t>1861-40-1</t>
  </si>
  <si>
    <t>BENFLURALIN</t>
  </si>
  <si>
    <t>Benomyl</t>
  </si>
  <si>
    <t>17804-35-2</t>
  </si>
  <si>
    <t>U271</t>
  </si>
  <si>
    <t>BENOMYL</t>
  </si>
  <si>
    <t>Benz[c]acridine</t>
  </si>
  <si>
    <t>225-51-4</t>
  </si>
  <si>
    <t>U016</t>
  </si>
  <si>
    <t>BENZACRIDINE</t>
  </si>
  <si>
    <t>Benzal chloride</t>
  </si>
  <si>
    <t>98-87-3</t>
  </si>
  <si>
    <t>U017</t>
  </si>
  <si>
    <t>BENZALCHLORIDE</t>
  </si>
  <si>
    <t>Benzamide</t>
  </si>
  <si>
    <t>55-21-0</t>
  </si>
  <si>
    <t>BENZAMIDE</t>
  </si>
  <si>
    <r>
      <t>Benzamide, 3,5-dichloro-</t>
    </r>
    <r>
      <rPr>
        <i/>
        <sz val="10"/>
        <rFont val="Arial"/>
        <family val="2"/>
      </rPr>
      <t>N</t>
    </r>
    <r>
      <rPr>
        <sz val="10"/>
        <rFont val="Arial"/>
        <family val="2"/>
      </rPr>
      <t>-(1,1-dimethyl-2-propynyl</t>
    </r>
  </si>
  <si>
    <t>23950-58-5</t>
  </si>
  <si>
    <t>U192</t>
  </si>
  <si>
    <t>BENZAMIDE,3,5-DICHLORO-N-(1,1-DIMETHYL-2-PROPYNYL</t>
  </si>
  <si>
    <t>Benz[a]anthracene</t>
  </si>
  <si>
    <t>56-55-3</t>
  </si>
  <si>
    <t>313-N590</t>
  </si>
  <si>
    <t>U018</t>
  </si>
  <si>
    <t>BENZANTHRACENE</t>
  </si>
  <si>
    <t>Benzenamine, 3-(trifluoromethyl)-</t>
  </si>
  <si>
    <t>98-16-8</t>
  </si>
  <si>
    <t>BENZENAMINE, 3-(TRIFLUOROMETHYL)-</t>
  </si>
  <si>
    <r>
      <t xml:space="preserve">Benzene </t>
    </r>
    <r>
      <rPr>
        <vertAlign val="superscript"/>
        <sz val="12"/>
        <rFont val="Arial"/>
        <family val="2"/>
      </rPr>
      <t>a</t>
    </r>
  </si>
  <si>
    <t>71-43-2</t>
  </si>
  <si>
    <t>U019</t>
  </si>
  <si>
    <t>BENZENE</t>
  </si>
  <si>
    <t>Benzeneacetic acid, 4-chloro-.alpha.-(4-chlorophenyl)-.alpha.-hydroxy-, ethyl ester</t>
  </si>
  <si>
    <t>510-15-6</t>
  </si>
  <si>
    <t>U038</t>
  </si>
  <si>
    <t>BENZENEACETICACIDCHLORO-.ALPHA.-(4-CHLOROPHENYL)-.ALPHA</t>
  </si>
  <si>
    <t>Benzenearsonic acid</t>
  </si>
  <si>
    <t>98-05-5</t>
  </si>
  <si>
    <t>BENZENEARSONIC ACID</t>
  </si>
  <si>
    <t>Benzene, 1-(chloromethyl)-4-nitro-</t>
  </si>
  <si>
    <t>100-14-1</t>
  </si>
  <si>
    <t>BENZENECHLOROMETHYL)-4-NITRO-</t>
  </si>
  <si>
    <t>1,4-Benzenedicarboxylic acid, dimethyl ester, reaction products with bis(2-hydroxyethyl) terephthalate, ethylene glycol, α-fluoro-ω-(2- hydroxyethyl)poly(difluoromethylene), hexakis(methoxymethyl)melamine and polyethylene glycol</t>
  </si>
  <si>
    <t>68515-62-8</t>
  </si>
  <si>
    <t>BENZENEDICARBOXYLICACIDF</t>
  </si>
  <si>
    <t>Benzene, 2,4-diisocyanato-1-methyl-</t>
  </si>
  <si>
    <t>584-84-9</t>
  </si>
  <si>
    <t>BENZENEDIISOCYANATOMETHYLA</t>
  </si>
  <si>
    <t>Benzene, 1,3-diisocyanato-2-methyl-</t>
  </si>
  <si>
    <t>91-08-7</t>
  </si>
  <si>
    <t>BENZENEDIISOCYANATOMETHYLB</t>
  </si>
  <si>
    <t>Benzene, 1,3-diisocyanatomethyl-</t>
  </si>
  <si>
    <t>26471-62-5</t>
  </si>
  <si>
    <t>U223</t>
  </si>
  <si>
    <t>BENZENEDIISOCYANATOMETHYLC</t>
  </si>
  <si>
    <r>
      <t xml:space="preserve">Benzene, </t>
    </r>
    <r>
      <rPr>
        <i/>
        <sz val="10"/>
        <rFont val="Arial"/>
        <family val="2"/>
      </rPr>
      <t>m</t>
    </r>
    <r>
      <rPr>
        <sz val="10"/>
        <rFont val="Arial"/>
        <family val="2"/>
      </rPr>
      <t>-dimethyl-</t>
    </r>
  </si>
  <si>
    <t>108-38-3</t>
  </si>
  <si>
    <t>100,000®</t>
  </si>
  <si>
    <t>U239</t>
  </si>
  <si>
    <t>BENZENEDIMETHYL-M</t>
  </si>
  <si>
    <r>
      <t xml:space="preserve">Benzene, </t>
    </r>
    <r>
      <rPr>
        <i/>
        <sz val="10"/>
        <rFont val="Arial"/>
        <family val="2"/>
      </rPr>
      <t>o</t>
    </r>
    <r>
      <rPr>
        <sz val="10"/>
        <rFont val="Arial"/>
        <family val="2"/>
      </rPr>
      <t>-dimethyl-</t>
    </r>
  </si>
  <si>
    <t>95-47-6</t>
  </si>
  <si>
    <t>BENZENEDIMETHYL-O</t>
  </si>
  <si>
    <r>
      <t xml:space="preserve">Benzene, </t>
    </r>
    <r>
      <rPr>
        <i/>
        <sz val="10"/>
        <rFont val="Arial"/>
        <family val="2"/>
      </rPr>
      <t>p</t>
    </r>
    <r>
      <rPr>
        <sz val="10"/>
        <rFont val="Arial"/>
        <family val="2"/>
      </rPr>
      <t>-dimethyl-</t>
    </r>
  </si>
  <si>
    <t>106-42-3</t>
  </si>
  <si>
    <t>BENZENEDIMETHYL-P</t>
  </si>
  <si>
    <t>Benzeneethanamine, alpha,alpha-dimethyl-</t>
  </si>
  <si>
    <t>122-09-8</t>
  </si>
  <si>
    <t>P046</t>
  </si>
  <si>
    <t>BENZENEETHANAMINE, ALPAH,ALPHA-DIMETHYL- +</t>
  </si>
  <si>
    <t>Benzenemethanol, 4-chloro-.alpha.-4-chlorophenyl)-.alpha.-(trichloromethyl)-</t>
  </si>
  <si>
    <t>115-32-2</t>
  </si>
  <si>
    <t>BENZENEMETHANOLCHLORO-.ALPHA.-4-CHLOROPHENYL)-.ALPHA.-(</t>
  </si>
  <si>
    <t>Benzenesulfonyl chloride</t>
  </si>
  <si>
    <t>98-09-9</t>
  </si>
  <si>
    <t>U020</t>
  </si>
  <si>
    <t>BENZENESULFONYL CHLORIDE</t>
  </si>
  <si>
    <t>Benzenethiol</t>
  </si>
  <si>
    <t>108-98-5</t>
  </si>
  <si>
    <t>P014</t>
  </si>
  <si>
    <t>BENZENETHIOL</t>
  </si>
  <si>
    <t>Benzene, 1,1'-(2,2,2-trichloroethylidene)bis [4-methoxy-</t>
  </si>
  <si>
    <t>72-43-5</t>
  </si>
  <si>
    <t>U247</t>
  </si>
  <si>
    <t>BENZENETRICHLOROETHYLIDENE)BIS [4-METHOXY-</t>
  </si>
  <si>
    <t>Benzidine</t>
  </si>
  <si>
    <t>92-87-5</t>
  </si>
  <si>
    <t>U021</t>
  </si>
  <si>
    <t>BENZIDINE</t>
  </si>
  <si>
    <t>Benzimidazole, 4,5-dichloro-2-(trifluoromethyl)-</t>
  </si>
  <si>
    <t>3615-21-2</t>
  </si>
  <si>
    <t>BENZIMIDAZOLE,4,5-DICHLORO-2-(TRIFLUOROMETHYL)-</t>
  </si>
  <si>
    <t>Benzo[b]fluoranthene</t>
  </si>
  <si>
    <t>205-99-2</t>
  </si>
  <si>
    <t>BENZOFLUORANTHENE</t>
  </si>
  <si>
    <t>Benzo[j]fluoranthene</t>
  </si>
  <si>
    <t>205-82-3</t>
  </si>
  <si>
    <t>BENZOFLUORANTHENEJ</t>
  </si>
  <si>
    <t>Benzo[k]fluoranthene</t>
  </si>
  <si>
    <t>207-08-9</t>
  </si>
  <si>
    <t>BENZOFLUORANTHENEK</t>
  </si>
  <si>
    <t>Benzo[j,k]fluorene</t>
  </si>
  <si>
    <t>206-44-0</t>
  </si>
  <si>
    <t>BENZOFLUORENEJK</t>
  </si>
  <si>
    <t>Benzoic acid</t>
  </si>
  <si>
    <t>65-85-0</t>
  </si>
  <si>
    <t>BENZOICACID</t>
  </si>
  <si>
    <t>Benzoic acid, 3-amino-2,5-dichloro-</t>
  </si>
  <si>
    <t>133-90-4</t>
  </si>
  <si>
    <t>BENZOICACIDAMINODICHLORO-</t>
  </si>
  <si>
    <t>Benzoic trichloride</t>
  </si>
  <si>
    <t>98-07-7</t>
  </si>
  <si>
    <t>U023</t>
  </si>
  <si>
    <t>BENZOICTRICHLORIDE</t>
  </si>
  <si>
    <t>Benzonitrile</t>
  </si>
  <si>
    <t>100-47-0</t>
  </si>
  <si>
    <t>BENZONITRILE</t>
  </si>
  <si>
    <t>Benzo[rst]pentaphene</t>
  </si>
  <si>
    <t>189-55-9</t>
  </si>
  <si>
    <t>U064</t>
  </si>
  <si>
    <t>BENZOPENTAPHENE</t>
  </si>
  <si>
    <t>Benzo[g,h,i]perylene</t>
  </si>
  <si>
    <t>191-24-2</t>
  </si>
  <si>
    <t>BENZOPERYLENE</t>
  </si>
  <si>
    <t>Benzo[a]phenanthrene</t>
  </si>
  <si>
    <t>218-01-9</t>
  </si>
  <si>
    <t>U050</t>
  </si>
  <si>
    <t>BENZOPHENANTHRENE</t>
  </si>
  <si>
    <t>Benzo[a]pyrene</t>
  </si>
  <si>
    <t>50-32-8</t>
  </si>
  <si>
    <t>U022</t>
  </si>
  <si>
    <t>BENZOPYRENE</t>
  </si>
  <si>
    <t>p-Benzoquinone</t>
  </si>
  <si>
    <t>106-51-4</t>
  </si>
  <si>
    <t>U197</t>
  </si>
  <si>
    <t>BENZOQUINONE</t>
  </si>
  <si>
    <t>Benzotrichloride</t>
  </si>
  <si>
    <t>BENZOTRICHLORIDE</t>
  </si>
  <si>
    <t>Benzoyl chloride</t>
  </si>
  <si>
    <t>98-88-4</t>
  </si>
  <si>
    <t>BENZOYLCHLORIDE</t>
  </si>
  <si>
    <t>Benzoyl peroxide</t>
  </si>
  <si>
    <t>94-36-0</t>
  </si>
  <si>
    <t>BENZOYLPEROXIDE</t>
  </si>
  <si>
    <t>Benzyl chloride</t>
  </si>
  <si>
    <t>100-44-7</t>
  </si>
  <si>
    <t>P028</t>
  </si>
  <si>
    <t>BENZYLCHLORIDE</t>
  </si>
  <si>
    <t>Benzyl cyanide</t>
  </si>
  <si>
    <t>140-29-4</t>
  </si>
  <si>
    <t>BENZYLCYANIDE</t>
  </si>
  <si>
    <t>Beryllium ††</t>
  </si>
  <si>
    <t>7440-41-7</t>
  </si>
  <si>
    <t>P015</t>
  </si>
  <si>
    <t>BERYLLIUM</t>
  </si>
  <si>
    <t>Beryllium chloride</t>
  </si>
  <si>
    <t>7787-47-5</t>
  </si>
  <si>
    <t>BERYLLIUM CHLORIDE</t>
  </si>
  <si>
    <t>Beryllium Compounds</t>
  </si>
  <si>
    <t>N050</t>
  </si>
  <si>
    <t>BERYLLIUM COMPOUNDS</t>
  </si>
  <si>
    <t>Beryllium fluoride</t>
  </si>
  <si>
    <t>7787-49-7</t>
  </si>
  <si>
    <t>BERYLLIUM FLUORIDE</t>
  </si>
  <si>
    <t>Beryllium nitrate</t>
  </si>
  <si>
    <t>13597-99-4</t>
  </si>
  <si>
    <t>BERYLLIUM NITRATE</t>
  </si>
  <si>
    <t>7787-55-5</t>
  </si>
  <si>
    <t>Betaines, dimethyl(.gamma.-.omega.-perfluoro-.gamma.-hydro-C8-18-alkyl)</t>
  </si>
  <si>
    <t>2816091-53-7</t>
  </si>
  <si>
    <t>BETAINES, DIMETHYLF</t>
  </si>
  <si>
    <t>alpha-BHC</t>
  </si>
  <si>
    <t>319-84-6</t>
  </si>
  <si>
    <t>BHC</t>
  </si>
  <si>
    <t>beta-BHC</t>
  </si>
  <si>
    <t>319-85-7</t>
  </si>
  <si>
    <t>delta-BHC</t>
  </si>
  <si>
    <t>319-86-8</t>
  </si>
  <si>
    <t>Bicyclo[2.2.1]heptane-2-carbonitrile, 5-chloro-6-((((methylamino)carbonyl)oxy)imino)-,(1-alpha,2-beta,4-alpha,5-alpha,6E))-</t>
  </si>
  <si>
    <t>15271-41-7</t>
  </si>
  <si>
    <t>BICYCLO[2.2.1]HEPTANE-2-CARBONITRILE, 5-CHLORO-6-(</t>
  </si>
  <si>
    <t>Bifenthrin</t>
  </si>
  <si>
    <t>82657-04-3</t>
  </si>
  <si>
    <t>BIFENTHRIN</t>
  </si>
  <si>
    <t>2,2'-Bioxirane</t>
  </si>
  <si>
    <t>1464-53-5</t>
  </si>
  <si>
    <t>U085</t>
  </si>
  <si>
    <t>BIOXIRANE</t>
  </si>
  <si>
    <t>Biphenyl</t>
  </si>
  <si>
    <t>92-52-4</t>
  </si>
  <si>
    <t>BIPHENYL</t>
  </si>
  <si>
    <t>2,2-Bis(bromomethyl)-1,3-propanediol</t>
  </si>
  <si>
    <t>3296-90-0</t>
  </si>
  <si>
    <t>BIS(BROMOMETHYL)PROPANEDIOL</t>
  </si>
  <si>
    <t>Bis(tributyltin) oxide</t>
  </si>
  <si>
    <t>56-35-9</t>
  </si>
  <si>
    <t>BIS(TRIBUTYLTIN) OXIDE</t>
  </si>
  <si>
    <t>Bis(2-chloroethoxy) methane</t>
  </si>
  <si>
    <t>111-91-1</t>
  </si>
  <si>
    <t>U024</t>
  </si>
  <si>
    <t>BISCHLOROETHOXYMETHANE</t>
  </si>
  <si>
    <t>Bis(2-chloroethyl) ether</t>
  </si>
  <si>
    <t>111-44-4</t>
  </si>
  <si>
    <t>U025</t>
  </si>
  <si>
    <t>BISCHLOROETHYLETHER</t>
  </si>
  <si>
    <t>Bis(chloromethyl) ether</t>
  </si>
  <si>
    <t>542-88-1</t>
  </si>
  <si>
    <t>P016</t>
  </si>
  <si>
    <t>BISCHLOROMETHYLETHER</t>
  </si>
  <si>
    <t>Bis(2-chloro-1-methylethyl)ether</t>
  </si>
  <si>
    <t>108-60-1</t>
  </si>
  <si>
    <t>U027</t>
  </si>
  <si>
    <t>BISCHLOROMETHYLETHYL</t>
  </si>
  <si>
    <t>Bis(chloromethyl) ketone</t>
  </si>
  <si>
    <t>534-07-6</t>
  </si>
  <si>
    <t>BISCHLOROMETHYLKETONE</t>
  </si>
  <si>
    <t>Bis(3-ethylheptan-2-yl) benzene-1,2-dicarboxylate</t>
  </si>
  <si>
    <t>111983-10-9</t>
  </si>
  <si>
    <t>313-N125</t>
  </si>
  <si>
    <t>BISETHYLHEPTANBENZENE12DICARBOXYLATE</t>
  </si>
  <si>
    <t>Bis(2-ethylhexyl)phthalate</t>
  </si>
  <si>
    <t>117-81-7</t>
  </si>
  <si>
    <t>U028</t>
  </si>
  <si>
    <t>BISETHYLHEXYLPHTHALATE</t>
  </si>
  <si>
    <t>1,4-Bis(methylisocyanate)cyclohexane</t>
  </si>
  <si>
    <t>10347-54-3</t>
  </si>
  <si>
    <t>313-N120</t>
  </si>
  <si>
    <t>BISMETHYLISOCYANATECYCLOHEXANE</t>
  </si>
  <si>
    <t>1,3-Bis(methylisocyanate)cyclohexane</t>
  </si>
  <si>
    <t>38661-72-2</t>
  </si>
  <si>
    <t>Bis(3,5,5-trimethylhexyl) phthalate</t>
  </si>
  <si>
    <t>14103-61-8</t>
  </si>
  <si>
    <t>BISTRIMETHYLHEXYLPHTHALATE</t>
  </si>
  <si>
    <t>Bitoscanate</t>
  </si>
  <si>
    <t>4044-65-9</t>
  </si>
  <si>
    <t>BITOSCANATE</t>
  </si>
  <si>
    <t>Bis(7-methyloctyl) phthalate</t>
  </si>
  <si>
    <t>20548-62-3</t>
  </si>
  <si>
    <t>BIXMETHYLOCTYLPHTHALATE</t>
  </si>
  <si>
    <t>Borane, trichloro-</t>
  </si>
  <si>
    <t>10294-34-5</t>
  </si>
  <si>
    <t>BORANETRICHLORO-</t>
  </si>
  <si>
    <t>Borane, trifluoro-</t>
  </si>
  <si>
    <t>7637-07-2</t>
  </si>
  <si>
    <t>BORANETRIFLUORO-</t>
  </si>
  <si>
    <t>Boron trichloride</t>
  </si>
  <si>
    <t>BORON TRICHLORIDE</t>
  </si>
  <si>
    <t>Boron trifluoride</t>
  </si>
  <si>
    <t>BORON TRIFLUORIDE</t>
  </si>
  <si>
    <t>Boron trifluoride compound with methyl ether (1:1)</t>
  </si>
  <si>
    <t>353-42-4</t>
  </si>
  <si>
    <t>BORON TRIFLUORIDE COMPOUND WITH METHYL ETHER (1:1)</t>
  </si>
  <si>
    <t>Boron, trifluoro[oxybis[methane]]-, (T-4)-</t>
  </si>
  <si>
    <t>BORONTRIFLUORO[OXYBIS[METHANE]]-, (T-4)-</t>
  </si>
  <si>
    <t>Di(C8–10, C9 rich) branched alkyl phthalates</t>
  </si>
  <si>
    <t>68515-48-0</t>
  </si>
  <si>
    <t>BRANCHEDALKYLPHTHALATESDI</t>
  </si>
  <si>
    <t>Branched dinonyl phthalate</t>
  </si>
  <si>
    <t>71549-78-5</t>
  </si>
  <si>
    <t>BRANCHEDDINONYLPHTHALATE</t>
  </si>
  <si>
    <t>Bromacil</t>
  </si>
  <si>
    <t>314-40-9</t>
  </si>
  <si>
    <t>BROMACIL</t>
  </si>
  <si>
    <t>Bromacil, lithium salt</t>
  </si>
  <si>
    <t>53404-19-6</t>
  </si>
  <si>
    <t>BROMACIL, LITHIUM SALT</t>
  </si>
  <si>
    <t>Bromadiolone</t>
  </si>
  <si>
    <t>28772-56-7</t>
  </si>
  <si>
    <t>BROMADIOLONE</t>
  </si>
  <si>
    <t>Bromine</t>
  </si>
  <si>
    <t>7726-95-6</t>
  </si>
  <si>
    <t>BROMINE</t>
  </si>
  <si>
    <t>Bromoacetone</t>
  </si>
  <si>
    <t>598-31-2</t>
  </si>
  <si>
    <t>P017</t>
  </si>
  <si>
    <t>BROMOACETONE</t>
  </si>
  <si>
    <t>1-Bromo-1-(bromomethyl)-1,3-propanedicarbonitrile</t>
  </si>
  <si>
    <t>35691-65-7</t>
  </si>
  <si>
    <t>BROMOBROMOMETHYL)-1,3-PROPANEDICARBONITRILE</t>
  </si>
  <si>
    <t>Bromochlorodifluoromethane</t>
  </si>
  <si>
    <t>353-59-3</t>
  </si>
  <si>
    <t>BROMOCHLORODIFLUOROMETHANE</t>
  </si>
  <si>
    <t>Bromoform</t>
  </si>
  <si>
    <t>75-25-2</t>
  </si>
  <si>
    <t>U225</t>
  </si>
  <si>
    <t>BROMOFORM</t>
  </si>
  <si>
    <t>Bromomethane</t>
  </si>
  <si>
    <t>74-83-9</t>
  </si>
  <si>
    <t>U029</t>
  </si>
  <si>
    <t>BROMOMETHANE</t>
  </si>
  <si>
    <t>4-Bromophenyl phenyl ether</t>
  </si>
  <si>
    <t>101-55-3</t>
  </si>
  <si>
    <t>U030</t>
  </si>
  <si>
    <t>BROMOPHENYL PHENYL ETHER</t>
  </si>
  <si>
    <t>1-Bromopropane</t>
  </si>
  <si>
    <t>106-94-5</t>
  </si>
  <si>
    <t>BROMOPROPANE</t>
  </si>
  <si>
    <t>Bromotrifluoroethylene</t>
  </si>
  <si>
    <t>598-73-2</t>
  </si>
  <si>
    <t>BROMOTRIFLUOROETHYLEN</t>
  </si>
  <si>
    <t>Bromotrifluoromethane</t>
  </si>
  <si>
    <t>75-63-8</t>
  </si>
  <si>
    <t>BROMOTRIFLUOROMETHANE</t>
  </si>
  <si>
    <t>Bromoxynil</t>
  </si>
  <si>
    <t>1689-84-5</t>
  </si>
  <si>
    <t>BROMOXYNIL</t>
  </si>
  <si>
    <t>Bromoxynil octanoate</t>
  </si>
  <si>
    <t>1689-99-2</t>
  </si>
  <si>
    <t>BROMOXYNIL OCTANOATE</t>
  </si>
  <si>
    <t>Brucine</t>
  </si>
  <si>
    <t>357-57-3</t>
  </si>
  <si>
    <t>P018</t>
  </si>
  <si>
    <t>BRUCINE</t>
  </si>
  <si>
    <t>1,3-Butadiene</t>
  </si>
  <si>
    <t>106-99-0</t>
  </si>
  <si>
    <t>BUTADIENE</t>
  </si>
  <si>
    <t>1,3-Butadiene, 2-methyl-</t>
  </si>
  <si>
    <t>78-79-5</t>
  </si>
  <si>
    <t>BUTADIENEMETHYL</t>
  </si>
  <si>
    <t>Butane</t>
  </si>
  <si>
    <t>106-97-8</t>
  </si>
  <si>
    <t>BUTANE</t>
  </si>
  <si>
    <t>Butane, 2-methyl-</t>
  </si>
  <si>
    <t>78-78-4</t>
  </si>
  <si>
    <t>BUTANEMETHYL-</t>
  </si>
  <si>
    <t>Butanoic acid, 4-[[3-(dimethylamino)propyl]amino]-4-oxo-, 2(or 3)-[(γ-ω-perfluoro-C6-20-alkyl)thio] derivs.</t>
  </si>
  <si>
    <t>68187-25-7</t>
  </si>
  <si>
    <t>BUTANOICACIDDIMETHYLAMINO</t>
  </si>
  <si>
    <t>2-Butenal</t>
  </si>
  <si>
    <t>4170-30-3</t>
  </si>
  <si>
    <t>U053</t>
  </si>
  <si>
    <t>BUTENAL</t>
  </si>
  <si>
    <t>2-Butenal, (e)-</t>
  </si>
  <si>
    <t>123-73-9</t>
  </si>
  <si>
    <t>BUTENAL, (E)-</t>
  </si>
  <si>
    <t>Butene</t>
  </si>
  <si>
    <t>25167-67-3</t>
  </si>
  <si>
    <t>BUTENE</t>
  </si>
  <si>
    <t>1-Butene</t>
  </si>
  <si>
    <t>106-98-9</t>
  </si>
  <si>
    <t>BUTENE1</t>
  </si>
  <si>
    <t>2-Butene</t>
  </si>
  <si>
    <t>107-01-7</t>
  </si>
  <si>
    <t>BUTENE2</t>
  </si>
  <si>
    <t>2-Butene-cis</t>
  </si>
  <si>
    <t>590-18-1</t>
  </si>
  <si>
    <t>BUTENE-CIS</t>
  </si>
  <si>
    <t>2-Butene, 1,4-dichloro-</t>
  </si>
  <si>
    <t>764-41-0</t>
  </si>
  <si>
    <t>U074</t>
  </si>
  <si>
    <t>BUTENEDICHLORO-</t>
  </si>
  <si>
    <t>2-Butene, (E)</t>
  </si>
  <si>
    <t>624-64-6</t>
  </si>
  <si>
    <t>BUTENE-E</t>
  </si>
  <si>
    <t>2-Butene-trans</t>
  </si>
  <si>
    <t>BUTENE-TRANS</t>
  </si>
  <si>
    <t>1-Buten-3-yne</t>
  </si>
  <si>
    <t>689-97-4</t>
  </si>
  <si>
    <t>BUTENYNE</t>
  </si>
  <si>
    <t>Butyl acetate</t>
  </si>
  <si>
    <t>123-86-4</t>
  </si>
  <si>
    <t>BUTYLACETATE</t>
  </si>
  <si>
    <t>iso-Butyl acetate</t>
  </si>
  <si>
    <t>110-19-0</t>
  </si>
  <si>
    <t>BUTYLACETATE-I</t>
  </si>
  <si>
    <t>sec-Butyl acetate</t>
  </si>
  <si>
    <t>105-46-4</t>
  </si>
  <si>
    <t>BUTYLACETATE-S</t>
  </si>
  <si>
    <t>tert-Butyl acetate</t>
  </si>
  <si>
    <t>540-88-5</t>
  </si>
  <si>
    <t>BUTYLACETATE-T</t>
  </si>
  <si>
    <t>Butyl acrylate</t>
  </si>
  <si>
    <t>141-32-2</t>
  </si>
  <si>
    <t>BUTYLACRYLATE</t>
  </si>
  <si>
    <r>
      <rPr>
        <i/>
        <sz val="10"/>
        <rFont val="Arial"/>
        <family val="2"/>
      </rPr>
      <t>n</t>
    </r>
    <r>
      <rPr>
        <sz val="10"/>
        <rFont val="Arial"/>
        <family val="2"/>
      </rPr>
      <t>-Butyl alcohol</t>
    </r>
  </si>
  <si>
    <t>71-36-3</t>
  </si>
  <si>
    <t>U031</t>
  </si>
  <si>
    <t>BUTYLALCOHOLA</t>
  </si>
  <si>
    <r>
      <rPr>
        <i/>
        <sz val="10"/>
        <rFont val="Arial"/>
        <family val="2"/>
      </rPr>
      <t>sec</t>
    </r>
    <r>
      <rPr>
        <sz val="10"/>
        <rFont val="Arial"/>
        <family val="2"/>
      </rPr>
      <t>-Butyl alcohol</t>
    </r>
  </si>
  <si>
    <t>78-92-2</t>
  </si>
  <si>
    <t>BUTYLALCOHOLB</t>
  </si>
  <si>
    <r>
      <rPr>
        <i/>
        <sz val="10"/>
        <rFont val="Arial"/>
        <family val="2"/>
      </rPr>
      <t>tert</t>
    </r>
    <r>
      <rPr>
        <sz val="10"/>
        <rFont val="Arial"/>
        <family val="2"/>
      </rPr>
      <t>-Butyl alcohol</t>
    </r>
  </si>
  <si>
    <t>75-65-0</t>
  </si>
  <si>
    <t>BUTYLALCOHOLC</t>
  </si>
  <si>
    <t>Butylamine</t>
  </si>
  <si>
    <t>109-73-9</t>
  </si>
  <si>
    <t>BUTYLAMINE</t>
  </si>
  <si>
    <t>iso-Butylamine</t>
  </si>
  <si>
    <t>78-81-9</t>
  </si>
  <si>
    <t>1,000,000®</t>
  </si>
  <si>
    <t>BUTYLAMINE-I</t>
  </si>
  <si>
    <t>sec-Butylamine</t>
  </si>
  <si>
    <t>13952-84-6</t>
  </si>
  <si>
    <t>BUTYLAMINE-S</t>
  </si>
  <si>
    <t>513-49-5</t>
  </si>
  <si>
    <t>tert-Butylamine</t>
  </si>
  <si>
    <t>75-64-9</t>
  </si>
  <si>
    <t>BUTYLAMINE-T</t>
  </si>
  <si>
    <t>Butyl benzyl phthalate</t>
  </si>
  <si>
    <t>85-68-7</t>
  </si>
  <si>
    <t>BUTYLBENZYLPHTHALA</t>
  </si>
  <si>
    <t>1,2-Butylene oxide</t>
  </si>
  <si>
    <t>106-88-7</t>
  </si>
  <si>
    <t>BUTYLENEOXIDE</t>
  </si>
  <si>
    <t>2-[Butyl[(heptadecafluorooctyl)sulfonyl]amino]ethyl acrylate</t>
  </si>
  <si>
    <t>383-07-3</t>
  </si>
  <si>
    <t>BUTYLHEPTADECAFLUOROOCTYLACRYLATE</t>
  </si>
  <si>
    <r>
      <rPr>
        <i/>
        <sz val="10"/>
        <rFont val="Arial"/>
        <family val="2"/>
      </rPr>
      <t>n</t>
    </r>
    <r>
      <rPr>
        <sz val="10"/>
        <rFont val="Arial"/>
        <family val="2"/>
      </rPr>
      <t>-Butyl phthalate</t>
    </r>
  </si>
  <si>
    <t>84-74-2</t>
  </si>
  <si>
    <t>U069</t>
  </si>
  <si>
    <t>BUTYLPHTHALATE</t>
  </si>
  <si>
    <t>1-Butyne</t>
  </si>
  <si>
    <t>107-00-6</t>
  </si>
  <si>
    <t>BUTYNE</t>
  </si>
  <si>
    <t>Butyraldehyde</t>
  </si>
  <si>
    <t>123-72-8</t>
  </si>
  <si>
    <t>BUTYRALDEHYDE</t>
  </si>
  <si>
    <t>Butyric acid</t>
  </si>
  <si>
    <t>107-92-6</t>
  </si>
  <si>
    <t>BUTYRIC ACID</t>
  </si>
  <si>
    <t>iso-Butyric acid</t>
  </si>
  <si>
    <t>79-31-2</t>
  </si>
  <si>
    <t>BUTYRIC ACIDISO</t>
  </si>
  <si>
    <t>Cacodylic acid</t>
  </si>
  <si>
    <t>75-60-5</t>
  </si>
  <si>
    <t>U136</t>
  </si>
  <si>
    <t>CACODYLIC ACID</t>
  </si>
  <si>
    <t>Cadmium ††</t>
  </si>
  <si>
    <t>7440-43-9</t>
  </si>
  <si>
    <t>CADMIUM</t>
  </si>
  <si>
    <t>Cadmium acetate</t>
  </si>
  <si>
    <t>543-90-8</t>
  </si>
  <si>
    <t>CADMIUM ACETATE</t>
  </si>
  <si>
    <t>Cadmium bromide</t>
  </si>
  <si>
    <t>7789-42-6</t>
  </si>
  <si>
    <t>CADMIUM BROMIDE</t>
  </si>
  <si>
    <t>Cadmium chloride</t>
  </si>
  <si>
    <t>10108-64-2</t>
  </si>
  <si>
    <t>CADMIUM CHLORIDE</t>
  </si>
  <si>
    <t>Cadmium Compounds</t>
  </si>
  <si>
    <t>N078</t>
  </si>
  <si>
    <t>CADMIUM COMPOUNDS</t>
  </si>
  <si>
    <t>Cadmium oxide</t>
  </si>
  <si>
    <t>1306-19-0</t>
  </si>
  <si>
    <t>CADMIUM OXIDE</t>
  </si>
  <si>
    <t>Cadmium stearate</t>
  </si>
  <si>
    <t>2223-93-0</t>
  </si>
  <si>
    <t>CADMIUM STEARATE</t>
  </si>
  <si>
    <t>Calcium arsenate</t>
  </si>
  <si>
    <t>7778-44-1</t>
  </si>
  <si>
    <t>CALCIUMARSENATE</t>
  </si>
  <si>
    <t>Calcium arsenite</t>
  </si>
  <si>
    <t>52740-16-6</t>
  </si>
  <si>
    <t>CALCIUMARSENITE</t>
  </si>
  <si>
    <t>Calcium carbide</t>
  </si>
  <si>
    <t>75-20-7</t>
  </si>
  <si>
    <t>CALCIUMCARBIDE</t>
  </si>
  <si>
    <t>Calcium chromate</t>
  </si>
  <si>
    <t>13765-19-0</t>
  </si>
  <si>
    <t>U032</t>
  </si>
  <si>
    <t>CALCIUMCHROMATE</t>
  </si>
  <si>
    <t>Calcium cyanamide</t>
  </si>
  <si>
    <t>156-62-7</t>
  </si>
  <si>
    <t>CALCIUMCYANAMIDE</t>
  </si>
  <si>
    <t>Calcium cyanide</t>
  </si>
  <si>
    <t>592-01-8</t>
  </si>
  <si>
    <t>P021</t>
  </si>
  <si>
    <t>CALCIUMCYANIDE</t>
  </si>
  <si>
    <t>Calcium dodecylbenzenesulfonate</t>
  </si>
  <si>
    <t>26264-06-2</t>
  </si>
  <si>
    <t>CALCIUMDODECYLBENZENESULFONATE</t>
  </si>
  <si>
    <t>Calcium hypochlorite</t>
  </si>
  <si>
    <t>7778-54-3</t>
  </si>
  <si>
    <t>CALCIUMHYPOCHLORITE</t>
  </si>
  <si>
    <t>Camphechlor</t>
  </si>
  <si>
    <t>8001-35-2</t>
  </si>
  <si>
    <t>P123</t>
  </si>
  <si>
    <t>CAMPHECHLOR</t>
  </si>
  <si>
    <t>Camphene, octachloro-</t>
  </si>
  <si>
    <t>CAMPHENE, OCTACHLORO-</t>
  </si>
  <si>
    <t>Cantharidin</t>
  </si>
  <si>
    <t>56-25-7</t>
  </si>
  <si>
    <t>CANTHARIDIN</t>
  </si>
  <si>
    <t>Captan</t>
  </si>
  <si>
    <t>133-06-2</t>
  </si>
  <si>
    <t>CAPTAN</t>
  </si>
  <si>
    <t>Carbachol chloride</t>
  </si>
  <si>
    <t>51-83-2</t>
  </si>
  <si>
    <t>CARBACHOL CHLORIDE</t>
  </si>
  <si>
    <t>Carbamic acid, ethyl ester</t>
  </si>
  <si>
    <t>51-79-6</t>
  </si>
  <si>
    <t>U238</t>
  </si>
  <si>
    <t>CARBAMIC ACIDETHYL ESTER</t>
  </si>
  <si>
    <t>Carbamic acid, methyl-, O-(((2,4-dimethyl-1,3-dithiolan-2-yl)methylene)amino)-</t>
  </si>
  <si>
    <t>26419-73-8</t>
  </si>
  <si>
    <t>P185</t>
  </si>
  <si>
    <t>CARBAMIC ACIDMETHYL-, O-(((2,4-DIMETHYL-1, 3-DIT</t>
  </si>
  <si>
    <t>Carbamothioic acid, bis(1-methylethyl)-S-(2,3-dichloro-2-propenyl)ester</t>
  </si>
  <si>
    <t>2303-16-4</t>
  </si>
  <si>
    <t>U062</t>
  </si>
  <si>
    <t>CARBAMOTHIOIC ACID, BIS(1-METHYLETHYL)-S-(2,3-DICHLORO-</t>
  </si>
  <si>
    <t>Carbamothioic acid, dipropyl-, S-(phenylmethyl) ester</t>
  </si>
  <si>
    <t>52888-80-9</t>
  </si>
  <si>
    <t>U387</t>
  </si>
  <si>
    <t>CARBAMOTHIOICACIDDIPROPYL-, S-(PHENYLMETHYL) ES</t>
  </si>
  <si>
    <t>Carbaryl</t>
  </si>
  <si>
    <t>63-25-2</t>
  </si>
  <si>
    <t>U279</t>
  </si>
  <si>
    <t>CARBARYL</t>
  </si>
  <si>
    <t>Carbendazim</t>
  </si>
  <si>
    <t>10605-21-7</t>
  </si>
  <si>
    <t>U372</t>
  </si>
  <si>
    <t>CARBENDAZIM</t>
  </si>
  <si>
    <t>Carbofuran</t>
  </si>
  <si>
    <t>1563-66-2</t>
  </si>
  <si>
    <t>P127</t>
  </si>
  <si>
    <t>CARBOFURAN</t>
  </si>
  <si>
    <t>Carbofuran phenol</t>
  </si>
  <si>
    <t>1563-38-8</t>
  </si>
  <si>
    <t>U367</t>
  </si>
  <si>
    <t>CARBOFURANPHENOL</t>
  </si>
  <si>
    <t>Carbon disulfide</t>
  </si>
  <si>
    <t>75-15-0</t>
  </si>
  <si>
    <t>P022</t>
  </si>
  <si>
    <t>CARBONDISULFIDE</t>
  </si>
  <si>
    <t>Carbonic difluoride</t>
  </si>
  <si>
    <t>353-50-4</t>
  </si>
  <si>
    <t>U033</t>
  </si>
  <si>
    <t>CARBONIC DIFLUORIDE</t>
  </si>
  <si>
    <t>Carbonic dichloride</t>
  </si>
  <si>
    <t>75-44-5</t>
  </si>
  <si>
    <t>P095</t>
  </si>
  <si>
    <t>CARBONICDICHLORIDE</t>
  </si>
  <si>
    <t>Carbonochloridic acid, methylester</t>
  </si>
  <si>
    <t>79-22-1</t>
  </si>
  <si>
    <t>U156</t>
  </si>
  <si>
    <t>CARBONOCHLORIDICACIDMETHYLESTER</t>
  </si>
  <si>
    <t>Carbonochloridic acid, 1-methylethyl ester</t>
  </si>
  <si>
    <t>108-23-6</t>
  </si>
  <si>
    <t>CARBONOCHLORIDICACIDMETHYLETHYL ESTER</t>
  </si>
  <si>
    <t>Carbonochloridic acid, propylester</t>
  </si>
  <si>
    <t>109-61-5</t>
  </si>
  <si>
    <t>CARBONOCHLORIDICACIDPROPYLESTER</t>
  </si>
  <si>
    <t>Carbon oxide sulfide (COS)</t>
  </si>
  <si>
    <t>463-58-1</t>
  </si>
  <si>
    <t>CARBONOXIDESULFIDE</t>
  </si>
  <si>
    <t>Carbon tetrachloride</t>
  </si>
  <si>
    <t>56-23-5</t>
  </si>
  <si>
    <t>U211</t>
  </si>
  <si>
    <t>CARBONTETRACHLORIDE</t>
  </si>
  <si>
    <t>Carbonyl sulfide</t>
  </si>
  <si>
    <t>CARBONYLSULFIDE</t>
  </si>
  <si>
    <t>Carbophenothion</t>
  </si>
  <si>
    <t>786-19-6</t>
  </si>
  <si>
    <t>CARBOPHENOTHION</t>
  </si>
  <si>
    <t>Carbosulfan</t>
  </si>
  <si>
    <t>55285-14-8</t>
  </si>
  <si>
    <t>P189</t>
  </si>
  <si>
    <t>CARBOSULFAN</t>
  </si>
  <si>
    <t>Carboxin</t>
  </si>
  <si>
    <t>5234-68-4</t>
  </si>
  <si>
    <t>CARBOXIN</t>
  </si>
  <si>
    <t>Catechol</t>
  </si>
  <si>
    <t>120-80-9</t>
  </si>
  <si>
    <t>CATECHOL</t>
  </si>
  <si>
    <t>CFC-11</t>
  </si>
  <si>
    <t>75-69-4</t>
  </si>
  <si>
    <t>U121</t>
  </si>
  <si>
    <t>CFC-12</t>
  </si>
  <si>
    <t>75-71-8</t>
  </si>
  <si>
    <t>U075</t>
  </si>
  <si>
    <t>CFC-112</t>
  </si>
  <si>
    <t>CFC-114</t>
  </si>
  <si>
    <t>76-14-2</t>
  </si>
  <si>
    <t>CFC-115</t>
  </si>
  <si>
    <t>76-15-3</t>
  </si>
  <si>
    <t>CFC-13</t>
  </si>
  <si>
    <t>75-72-9</t>
  </si>
  <si>
    <t>Chinomethionat</t>
  </si>
  <si>
    <t>2439-01-2</t>
  </si>
  <si>
    <t>CHINOMETHIONAT</t>
  </si>
  <si>
    <t>Chloramben</t>
  </si>
  <si>
    <t>CHLORAMBEN</t>
  </si>
  <si>
    <t>Chlorambucil</t>
  </si>
  <si>
    <t>305-03-3</t>
  </si>
  <si>
    <t>U035</t>
  </si>
  <si>
    <t>CHLORAMBUCIL</t>
  </si>
  <si>
    <t>Chlordane</t>
  </si>
  <si>
    <t>57-74-9</t>
  </si>
  <si>
    <t>U036</t>
  </si>
  <si>
    <t>CHLORDANE</t>
  </si>
  <si>
    <t>Chlordane, alpha isomer</t>
  </si>
  <si>
    <t>5103-71-9</t>
  </si>
  <si>
    <t>CHLORDANE (ALPHA ISOMER)</t>
  </si>
  <si>
    <t>Chlordane, gamma isomer</t>
  </si>
  <si>
    <t>5103-74-2</t>
  </si>
  <si>
    <t>CHLORDANE (GAMMA ISOMER)</t>
  </si>
  <si>
    <t>Chlordane (Technical Mixture and Metabolites)</t>
  </si>
  <si>
    <t>CHLORDANE (TECHNICAL MIXTURE AND METABOLITES)</t>
  </si>
  <si>
    <t>Chlorendic acid</t>
  </si>
  <si>
    <t>115-28-6</t>
  </si>
  <si>
    <t>CHLORENDIC ACID</t>
  </si>
  <si>
    <t>Chlorfenvinfos</t>
  </si>
  <si>
    <t>470-90-6</t>
  </si>
  <si>
    <t>CHLORFENVINFOS</t>
  </si>
  <si>
    <t>Chlorimuron-ethyl</t>
  </si>
  <si>
    <t>90982-32-4</t>
  </si>
  <si>
    <t>CHLORIMURON ETHYL</t>
  </si>
  <si>
    <t>Chlorinated Benzenes</t>
  </si>
  <si>
    <t>N.A.</t>
  </si>
  <si>
    <t>CHLORINATED BENZENES</t>
  </si>
  <si>
    <t>Chlorinated Ethanes</t>
  </si>
  <si>
    <t>CHLORINATED ETHANES</t>
  </si>
  <si>
    <t>Chlorinated Naphthalene</t>
  </si>
  <si>
    <t>CHLORINATED NAPHTHALENE</t>
  </si>
  <si>
    <t>Chlorinated Phenols</t>
  </si>
  <si>
    <t>N084</t>
  </si>
  <si>
    <t>CHLORINATED PHENOLS</t>
  </si>
  <si>
    <r>
      <t xml:space="preserve">Chlorine </t>
    </r>
    <r>
      <rPr>
        <vertAlign val="superscript"/>
        <sz val="10"/>
        <rFont val="Arial"/>
        <family val="2"/>
      </rPr>
      <t>(5)</t>
    </r>
  </si>
  <si>
    <t>7782-50-5</t>
  </si>
  <si>
    <t>2,500</t>
  </si>
  <si>
    <t>CHLORINE</t>
  </si>
  <si>
    <t>Chlorine dioxide</t>
  </si>
  <si>
    <t>10049-04-4</t>
  </si>
  <si>
    <t>CHLORINEDIOXIDE</t>
  </si>
  <si>
    <t>Chlorine monoxide</t>
  </si>
  <si>
    <t>7791-21-1</t>
  </si>
  <si>
    <t>CHLORINEMONOXIDE</t>
  </si>
  <si>
    <t>Chlorine oxide</t>
  </si>
  <si>
    <t>CHLORINEOXIDE</t>
  </si>
  <si>
    <t>Chlorine oxide (ClO2)</t>
  </si>
  <si>
    <t>CHLORINEOXIDE (CLO2)</t>
  </si>
  <si>
    <t>Chlormephos</t>
  </si>
  <si>
    <t>24934-91-6</t>
  </si>
  <si>
    <t>CHLORMEPHOS</t>
  </si>
  <si>
    <t>Chlormequat chloride</t>
  </si>
  <si>
    <t>999-81-5</t>
  </si>
  <si>
    <t>CHLORMEQUAT CHLORIDE</t>
  </si>
  <si>
    <t>Chlornaphazine</t>
  </si>
  <si>
    <t>494-03-1</t>
  </si>
  <si>
    <t>U026</t>
  </si>
  <si>
    <t>CHLORNAPHAZINE</t>
  </si>
  <si>
    <t>Chloroacetaldehyde</t>
  </si>
  <si>
    <t>107-20-0</t>
  </si>
  <si>
    <t>P023</t>
  </si>
  <si>
    <t>CHLOROACETALDEHYDE</t>
  </si>
  <si>
    <t>Chloroacetic acid</t>
  </si>
  <si>
    <t>79-11-8</t>
  </si>
  <si>
    <t>CHLOROACETICACID</t>
  </si>
  <si>
    <t>2-Chloroacetophenone</t>
  </si>
  <si>
    <t>532-27-4</t>
  </si>
  <si>
    <t>CHLOROACETOPHENONE</t>
  </si>
  <si>
    <t>Chloroalkyl Ethers</t>
  </si>
  <si>
    <t>CHLOROALKYL ETHERS</t>
  </si>
  <si>
    <t>1-(3-Chloroallyl)-3,5,7-triaza-1-azoniaadamantane chloride</t>
  </si>
  <si>
    <t>4080-31-3</t>
  </si>
  <si>
    <t>CHLOROALLYLTRIAZA-1-AZONIAADAMANTANE CHLOR</t>
  </si>
  <si>
    <r>
      <rPr>
        <i/>
        <sz val="10"/>
        <rFont val="Arial"/>
        <family val="2"/>
      </rPr>
      <t>p</t>
    </r>
    <r>
      <rPr>
        <sz val="10"/>
        <rFont val="Arial"/>
        <family val="2"/>
      </rPr>
      <t>-Chloroaniline</t>
    </r>
  </si>
  <si>
    <t>106-47-8</t>
  </si>
  <si>
    <t>P024</t>
  </si>
  <si>
    <t>CHLOROANILINE</t>
  </si>
  <si>
    <t>Chlorobenzene</t>
  </si>
  <si>
    <t>108-90-7</t>
  </si>
  <si>
    <t>U037</t>
  </si>
  <si>
    <t>CHLOROBENZENE</t>
  </si>
  <si>
    <t>Chlorobenzilate</t>
  </si>
  <si>
    <t>CHLOROBENZILATE</t>
  </si>
  <si>
    <r>
      <t>2-Chloro-</t>
    </r>
    <r>
      <rPr>
        <i/>
        <sz val="10"/>
        <rFont val="Arial"/>
        <family val="2"/>
      </rPr>
      <t>N</t>
    </r>
    <r>
      <rPr>
        <sz val="10"/>
        <rFont val="Arial"/>
        <family val="2"/>
      </rPr>
      <t>-(2-chloroethyl)-</t>
    </r>
    <r>
      <rPr>
        <i/>
        <sz val="10"/>
        <rFont val="Arial"/>
        <family val="2"/>
      </rPr>
      <t>N</t>
    </r>
    <r>
      <rPr>
        <sz val="10"/>
        <rFont val="Arial"/>
        <family val="2"/>
      </rPr>
      <t>-methylethanamine</t>
    </r>
  </si>
  <si>
    <t>51-75-2</t>
  </si>
  <si>
    <t>CHLOROCHLOROETHYL)-N-METHYLETHANAMINE</t>
  </si>
  <si>
    <r>
      <rPr>
        <i/>
        <sz val="10"/>
        <rFont val="Arial"/>
        <family val="2"/>
      </rPr>
      <t>p</t>
    </r>
    <r>
      <rPr>
        <sz val="10"/>
        <rFont val="Arial"/>
        <family val="2"/>
      </rPr>
      <t>-Chloro-</t>
    </r>
    <r>
      <rPr>
        <i/>
        <sz val="10"/>
        <rFont val="Arial"/>
        <family val="2"/>
      </rPr>
      <t>m</t>
    </r>
    <r>
      <rPr>
        <sz val="10"/>
        <rFont val="Arial"/>
        <family val="2"/>
      </rPr>
      <t>-cresol</t>
    </r>
  </si>
  <si>
    <t>59-50-7</t>
  </si>
  <si>
    <t>U039</t>
  </si>
  <si>
    <t>CHLOROCRESOL</t>
  </si>
  <si>
    <t>2,4-D chlorocrotyl ester</t>
  </si>
  <si>
    <t>2971-38-2</t>
  </si>
  <si>
    <t>CHLOROCROTYL ESTER</t>
  </si>
  <si>
    <t>Chlorodibromomethane</t>
  </si>
  <si>
    <t>124-48-1</t>
  </si>
  <si>
    <t>CHLORODIBROMOMETHANE</t>
  </si>
  <si>
    <t>1-Chloro-1,1-difluoroethane</t>
  </si>
  <si>
    <t>75-68-3</t>
  </si>
  <si>
    <t>CHLORODIFLUOROETHANE</t>
  </si>
  <si>
    <t>Chlorodifluoromethane</t>
  </si>
  <si>
    <t>75-45-6</t>
  </si>
  <si>
    <t>CHLORODIFLUOROMETHANE</t>
  </si>
  <si>
    <t>Chloroethane</t>
  </si>
  <si>
    <t>75-00-3</t>
  </si>
  <si>
    <t>CHLOROETHANE</t>
  </si>
  <si>
    <t>Chloroethanol</t>
  </si>
  <si>
    <t>107-07-3</t>
  </si>
  <si>
    <t>CHLOROETHANOL</t>
  </si>
  <si>
    <t>Chloroethyl chloroformate</t>
  </si>
  <si>
    <t>627-11-2</t>
  </si>
  <si>
    <t>CHLOROETHYLCHLOROFORMATE</t>
  </si>
  <si>
    <t>2-Chloroethyl vinyl ether</t>
  </si>
  <si>
    <t>110-75-8</t>
  </si>
  <si>
    <t>U042</t>
  </si>
  <si>
    <t>CHLOROETHYLVINYL ETHER</t>
  </si>
  <si>
    <t>Chloroform</t>
  </si>
  <si>
    <t>67-66-3</t>
  </si>
  <si>
    <t>U044</t>
  </si>
  <si>
    <t>CHLOROFORM</t>
  </si>
  <si>
    <t>Chloromethane</t>
  </si>
  <si>
    <t>74-87-3</t>
  </si>
  <si>
    <t>U045</t>
  </si>
  <si>
    <t>CHLOROMETHANE</t>
  </si>
  <si>
    <t>Chloromethyl ether</t>
  </si>
  <si>
    <t>CHLOROMETHYLETHER</t>
  </si>
  <si>
    <t>Chloromethyl methyl ether</t>
  </si>
  <si>
    <t>107-30-2</t>
  </si>
  <si>
    <t>U046</t>
  </si>
  <si>
    <t>CHLOROMETHYLMETHYLETHER</t>
  </si>
  <si>
    <t>3-Chloro-2-methyl-1-propene</t>
  </si>
  <si>
    <t>563-47-3</t>
  </si>
  <si>
    <t>CHLOROMETHYLPROPENE</t>
  </si>
  <si>
    <t>2-Chloronaphthalene</t>
  </si>
  <si>
    <t>91-58-7</t>
  </si>
  <si>
    <t>U047</t>
  </si>
  <si>
    <t>CHLORONAPHTHALENE</t>
  </si>
  <si>
    <t>Chlorophacinone</t>
  </si>
  <si>
    <t>3691-35-8</t>
  </si>
  <si>
    <t>CHLOROPHACINONE</t>
  </si>
  <si>
    <t>2-Chlorophenol</t>
  </si>
  <si>
    <t>95-57-8</t>
  </si>
  <si>
    <t>U048</t>
  </si>
  <si>
    <t>CHLOROPHENOL</t>
  </si>
  <si>
    <t>Chlorophenols</t>
  </si>
  <si>
    <t>CHLOROPHENOLS</t>
  </si>
  <si>
    <r>
      <rPr>
        <i/>
        <sz val="10"/>
        <rFont val="Arial"/>
        <family val="2"/>
      </rPr>
      <t>p</t>
    </r>
    <r>
      <rPr>
        <sz val="10"/>
        <rFont val="Arial"/>
        <family val="2"/>
      </rPr>
      <t>-Chlorophenyl isocyanate</t>
    </r>
  </si>
  <si>
    <t>104-12-1</t>
  </si>
  <si>
    <t>CHLOROPHENYLISOCYANATE</t>
  </si>
  <si>
    <t>4-Chlorophenyl phenyl ether</t>
  </si>
  <si>
    <t>7005-72-3</t>
  </si>
  <si>
    <t>CHLOROPHENYLPHENYLETHER</t>
  </si>
  <si>
    <t>Chloropicrin</t>
  </si>
  <si>
    <t>76-06-2</t>
  </si>
  <si>
    <t>CHLOROPICRIN</t>
  </si>
  <si>
    <t>Chloroprene</t>
  </si>
  <si>
    <t>126-99-8</t>
  </si>
  <si>
    <t>CHLOROPRENE</t>
  </si>
  <si>
    <t>3-Chloropropionitrile</t>
  </si>
  <si>
    <t>542-76-7</t>
  </si>
  <si>
    <t>P027</t>
  </si>
  <si>
    <t>CHLOROPROPIONITRILE</t>
  </si>
  <si>
    <t>2-Chloropropylene</t>
  </si>
  <si>
    <t>557-98-2</t>
  </si>
  <si>
    <t>CHLOROPROPYLENE</t>
  </si>
  <si>
    <t>1-Chloropropylene</t>
  </si>
  <si>
    <t>590-21-6</t>
  </si>
  <si>
    <t>Chlorosulfonic acid</t>
  </si>
  <si>
    <t>7790-94-5</t>
  </si>
  <si>
    <t>CHLOROSULFONIC ACID</t>
  </si>
  <si>
    <t>Chlorotetrafluoroethane</t>
  </si>
  <si>
    <t>63938-10-3</t>
  </si>
  <si>
    <t>CHLOROTETRAFLUOROETHANE</t>
  </si>
  <si>
    <t>1-Chloro-1,1,2,2-tetrafluoroethane</t>
  </si>
  <si>
    <t>354-25-6</t>
  </si>
  <si>
    <t>CHLOROTETRAFLUOROETHANE1</t>
  </si>
  <si>
    <t>2-Chloro-1,1,1,2-tetrafluoroethane</t>
  </si>
  <si>
    <t>2837-89-0</t>
  </si>
  <si>
    <t>CHLOROTETRAFLUOROETHANE2</t>
  </si>
  <si>
    <t>Chlorothalonil</t>
  </si>
  <si>
    <t>1897-45-6</t>
  </si>
  <si>
    <t>CHLOROTHALONIL</t>
  </si>
  <si>
    <r>
      <rPr>
        <i/>
        <sz val="10"/>
        <rFont val="Arial"/>
        <family val="2"/>
      </rPr>
      <t>p</t>
    </r>
    <r>
      <rPr>
        <sz val="10"/>
        <rFont val="Arial"/>
        <family val="2"/>
      </rPr>
      <t>-Chloro-</t>
    </r>
    <r>
      <rPr>
        <i/>
        <sz val="10"/>
        <rFont val="Arial"/>
        <family val="2"/>
      </rPr>
      <t>o</t>
    </r>
    <r>
      <rPr>
        <sz val="10"/>
        <rFont val="Arial"/>
        <family val="2"/>
      </rPr>
      <t>-toluidine</t>
    </r>
  </si>
  <si>
    <t>95-69-2</t>
  </si>
  <si>
    <t>CHLOROTOLUIDINE</t>
  </si>
  <si>
    <t>4-Chloro-o-toluidine, hydrochloride</t>
  </si>
  <si>
    <t>3165-93-3</t>
  </si>
  <si>
    <t>U049</t>
  </si>
  <si>
    <t>CHLOROTOLUIDINE, HYDROCHLORIDE</t>
  </si>
  <si>
    <t>2-Chloro-1,1,1-trifluoroethane</t>
  </si>
  <si>
    <t>75-88-7</t>
  </si>
  <si>
    <t>CHLOROTRIFLUOROETHANE (HCFC-133A)</t>
  </si>
  <si>
    <t>Chlorotrifluoromethane</t>
  </si>
  <si>
    <t>CHLOROTRIFLUOROMETHANE</t>
  </si>
  <si>
    <t>3-Chloro-1,1,1-trifluoropropane</t>
  </si>
  <si>
    <t>460-35-5</t>
  </si>
  <si>
    <t>CHLOROTRIFLUOROPROPANE (HCFC-253FB)</t>
  </si>
  <si>
    <t>Chloroxuron</t>
  </si>
  <si>
    <t>1982-47-4</t>
  </si>
  <si>
    <t>CHLOROXURON</t>
  </si>
  <si>
    <t>Chlorpyrifos</t>
  </si>
  <si>
    <t>2921-88-2</t>
  </si>
  <si>
    <t>CHLORPYRIFOS</t>
  </si>
  <si>
    <t>Chlorpyrifos-methyl</t>
  </si>
  <si>
    <t>5598-13-0</t>
  </si>
  <si>
    <t>CHLORPYRIFOSMETHYL</t>
  </si>
  <si>
    <t>Chlorsulfuron</t>
  </si>
  <si>
    <t>64902-72-3</t>
  </si>
  <si>
    <t>CHLORSULFURON</t>
  </si>
  <si>
    <t>Chlorthiophos</t>
  </si>
  <si>
    <t>21923-23-9</t>
  </si>
  <si>
    <t>CHLORTHIOPHOS</t>
  </si>
  <si>
    <t>Chromic acetate</t>
  </si>
  <si>
    <t>1066-30-4</t>
  </si>
  <si>
    <t>CHROMIC ACETATE</t>
  </si>
  <si>
    <r>
      <t xml:space="preserve">Chromic acid </t>
    </r>
    <r>
      <rPr>
        <vertAlign val="superscript"/>
        <sz val="10"/>
        <rFont val="Arial"/>
        <family val="2"/>
      </rPr>
      <t>(6)</t>
    </r>
  </si>
  <si>
    <t>7738-94-5</t>
  </si>
  <si>
    <t>CHROMIC ACID</t>
  </si>
  <si>
    <t>Chromic chloride</t>
  </si>
  <si>
    <t>10025-73-7</t>
  </si>
  <si>
    <t>1/10,000</t>
  </si>
  <si>
    <t>CHROMIC CHLORIDE</t>
  </si>
  <si>
    <t>Chromic sulfate</t>
  </si>
  <si>
    <t>10101-53-8</t>
  </si>
  <si>
    <t>CHROMIC SULFATE</t>
  </si>
  <si>
    <t>Chromium ††</t>
  </si>
  <si>
    <t>7440-47-3</t>
  </si>
  <si>
    <t>CHROMIUM</t>
  </si>
  <si>
    <t>Chromium Compounds</t>
  </si>
  <si>
    <t>N090</t>
  </si>
  <si>
    <t>CHROMIUM AND COMPOUNDS</t>
  </si>
  <si>
    <t>Chromium(III) perfluorooctanoate</t>
  </si>
  <si>
    <t>68141-02-6</t>
  </si>
  <si>
    <t>CHROMIUMPERFLUOROOCTANOATE</t>
  </si>
  <si>
    <t>Chromous chloride</t>
  </si>
  <si>
    <t>10049-05-5</t>
  </si>
  <si>
    <t>CHROMOUS CHLORIDE</t>
  </si>
  <si>
    <t>Chrysene</t>
  </si>
  <si>
    <t>CHRYSENE</t>
  </si>
  <si>
    <t>C.I. Acid Green 3</t>
  </si>
  <si>
    <t>4680-78-8</t>
  </si>
  <si>
    <t>CIACIDGREEN3</t>
  </si>
  <si>
    <t>C.I. Acid Red 114</t>
  </si>
  <si>
    <t>6459-94-5</t>
  </si>
  <si>
    <t>CIACIDRED114</t>
  </si>
  <si>
    <t>C.I. Basic Green 4</t>
  </si>
  <si>
    <t>569-64-2</t>
  </si>
  <si>
    <t>CIBASICGREEN4</t>
  </si>
  <si>
    <t>C.I. Basic Red 1</t>
  </si>
  <si>
    <t>989-38-8</t>
  </si>
  <si>
    <t>CIBASICRED1</t>
  </si>
  <si>
    <t>C.I. Direct Black 38</t>
  </si>
  <si>
    <t>1937-37-7</t>
  </si>
  <si>
    <t>CIDIRECTBLACK38</t>
  </si>
  <si>
    <t>C.I. Direct Blue 218</t>
  </si>
  <si>
    <t>28407-37-6</t>
  </si>
  <si>
    <t>CIDIRECTBLUE218</t>
  </si>
  <si>
    <t>C.I. Direct Blue 6</t>
  </si>
  <si>
    <t>2602-46-2</t>
  </si>
  <si>
    <t>CIDIRECTBLUE6</t>
  </si>
  <si>
    <t>C.I. Direct Brown 95</t>
  </si>
  <si>
    <t>16071-86-6</t>
  </si>
  <si>
    <t>CIDIRECTBROWN95</t>
  </si>
  <si>
    <t>C.I. Disperse Yellow 3</t>
  </si>
  <si>
    <t>2832-40-8</t>
  </si>
  <si>
    <t>CIDISPERSEYELLOW</t>
  </si>
  <si>
    <t>C.I. Food Red 5</t>
  </si>
  <si>
    <t>3761-53-3</t>
  </si>
  <si>
    <t>CIFOODRED05</t>
  </si>
  <si>
    <t>C.I. Food Red 15</t>
  </si>
  <si>
    <t>81-88-9</t>
  </si>
  <si>
    <t>CIFOODRED15</t>
  </si>
  <si>
    <t>C.I. Solvent Orange 7</t>
  </si>
  <si>
    <t>3118-97-6</t>
  </si>
  <si>
    <t>CISOLVENTORANGE</t>
  </si>
  <si>
    <t>C.I. Solvent Yellow 3</t>
  </si>
  <si>
    <t>97-56-3</t>
  </si>
  <si>
    <t>CISOLVENTYELLOWA</t>
  </si>
  <si>
    <t>C.I. Solvent Yellow 14</t>
  </si>
  <si>
    <t>842-07-9</t>
  </si>
  <si>
    <t>CISOLVENTYELLOWB</t>
  </si>
  <si>
    <t>C.I. Solvent Yellow 34</t>
  </si>
  <si>
    <t>CISOLVENTYELLOWC</t>
  </si>
  <si>
    <t>C.I. Vat Yellow 4</t>
  </si>
  <si>
    <t>128-66-5</t>
  </si>
  <si>
    <t>CIVATYELLOW4</t>
  </si>
  <si>
    <t>Cobalt</t>
  </si>
  <si>
    <t>7440-48-4</t>
  </si>
  <si>
    <t>COBALT</t>
  </si>
  <si>
    <t>Cobalt carbonyl</t>
  </si>
  <si>
    <t>10210-68-1</t>
  </si>
  <si>
    <t>COBALT CARBONYL</t>
  </si>
  <si>
    <t>Cobalt Compounds</t>
  </si>
  <si>
    <t>N096</t>
  </si>
  <si>
    <t>COBALT COMPOUNDS</t>
  </si>
  <si>
    <t>Cobalt, ((2,2'-(1,2-ethanediylbis(nitrilomethylidyne))bis(6-fluorophenylato))(2-)-N,N',O,O')-</t>
  </si>
  <si>
    <t>62207-76-5</t>
  </si>
  <si>
    <t>COBALT, ((2,2'-(1,2-ETHANEDIYLBIS (NITRILOMETHYLID</t>
  </si>
  <si>
    <t>Cobaltous bromide</t>
  </si>
  <si>
    <t>7789-43-7</t>
  </si>
  <si>
    <t>COBALTOUS BROMIDE</t>
  </si>
  <si>
    <t>Cobaltous formate</t>
  </si>
  <si>
    <t>544-18-3</t>
  </si>
  <si>
    <t>COBALTOUS FORMATE</t>
  </si>
  <si>
    <t>Cobaltous sulfamate</t>
  </si>
  <si>
    <t>14017-41-5</t>
  </si>
  <si>
    <t>COBALTOUS SULFAMATE</t>
  </si>
  <si>
    <t>Coke Oven Emissions</t>
  </si>
  <si>
    <t>COKE OVEN EMISSIONS</t>
  </si>
  <si>
    <t>Colchicine</t>
  </si>
  <si>
    <t>64-86-8</t>
  </si>
  <si>
    <t>COLCHICINE</t>
  </si>
  <si>
    <t>Copper ††</t>
  </si>
  <si>
    <t>7440-50-8</t>
  </si>
  <si>
    <t>COPPER</t>
  </si>
  <si>
    <t>Copper Compounds</t>
  </si>
  <si>
    <t>N100</t>
  </si>
  <si>
    <t>COPPER COMPOUNDS</t>
  </si>
  <si>
    <t>Copper cyanide</t>
  </si>
  <si>
    <t>544-92-3</t>
  </si>
  <si>
    <t>P029</t>
  </si>
  <si>
    <t>COPPER CYANIDE</t>
  </si>
  <si>
    <t>Coumaphos</t>
  </si>
  <si>
    <t>56-72-4</t>
  </si>
  <si>
    <t>COUMAPHOS</t>
  </si>
  <si>
    <t>Coumatetralyl</t>
  </si>
  <si>
    <t>5836-29-3</t>
  </si>
  <si>
    <t>COUMATETRALYL</t>
  </si>
  <si>
    <t>Creosote</t>
  </si>
  <si>
    <t>U051</t>
  </si>
  <si>
    <t>CREOSOTE</t>
  </si>
  <si>
    <t>8001-58-9</t>
  </si>
  <si>
    <r>
      <rPr>
        <i/>
        <sz val="10"/>
        <rFont val="Arial"/>
        <family val="2"/>
      </rPr>
      <t>p</t>
    </r>
    <r>
      <rPr>
        <sz val="10"/>
        <rFont val="Arial"/>
        <family val="2"/>
      </rPr>
      <t>-Cresidine</t>
    </r>
  </si>
  <si>
    <t>120-71-8</t>
  </si>
  <si>
    <t>CRESIDINE</t>
  </si>
  <si>
    <r>
      <rPr>
        <i/>
        <sz val="10"/>
        <rFont val="Arial"/>
        <family val="2"/>
      </rPr>
      <t>m</t>
    </r>
    <r>
      <rPr>
        <sz val="10"/>
        <rFont val="Arial"/>
        <family val="2"/>
      </rPr>
      <t>-Cresol</t>
    </r>
  </si>
  <si>
    <t>108-39-4</t>
  </si>
  <si>
    <t>U052</t>
  </si>
  <si>
    <t>CRESOLA</t>
  </si>
  <si>
    <r>
      <rPr>
        <i/>
        <sz val="10"/>
        <rFont val="Arial"/>
        <family val="2"/>
      </rPr>
      <t>o</t>
    </r>
    <r>
      <rPr>
        <sz val="10"/>
        <rFont val="Arial"/>
        <family val="2"/>
      </rPr>
      <t>-Cresol</t>
    </r>
  </si>
  <si>
    <t>95-48-7</t>
  </si>
  <si>
    <t>CRESOLB</t>
  </si>
  <si>
    <r>
      <rPr>
        <i/>
        <sz val="10"/>
        <rFont val="Arial"/>
        <family val="2"/>
      </rPr>
      <t>p</t>
    </r>
    <r>
      <rPr>
        <sz val="10"/>
        <rFont val="Arial"/>
        <family val="2"/>
      </rPr>
      <t>-Cresol</t>
    </r>
  </si>
  <si>
    <t>106-44-5</t>
  </si>
  <si>
    <t>CRESOLC</t>
  </si>
  <si>
    <t>Cresol (mixed isomers)</t>
  </si>
  <si>
    <t>1319-77-3</t>
  </si>
  <si>
    <t>CRESOLMIXEDISOMER</t>
  </si>
  <si>
    <t>Crimidine</t>
  </si>
  <si>
    <t>535-89-7</t>
  </si>
  <si>
    <t>CRIMIDINE</t>
  </si>
  <si>
    <t>Crotonaldehyde</t>
  </si>
  <si>
    <t>CROTONALDEHYDE</t>
  </si>
  <si>
    <t>Crotonaldehyde, (E)-</t>
  </si>
  <si>
    <t>CROTONALDEHYDE, (E)-</t>
  </si>
  <si>
    <t>Cumene</t>
  </si>
  <si>
    <t>98-82-8</t>
  </si>
  <si>
    <t>U055</t>
  </si>
  <si>
    <t>CUMENE</t>
  </si>
  <si>
    <t>Cumene hydroperoxide</t>
  </si>
  <si>
    <t>80-15-9</t>
  </si>
  <si>
    <t>U096</t>
  </si>
  <si>
    <t>CUMENEHYDROPEROXIDE</t>
  </si>
  <si>
    <t>Cupferron</t>
  </si>
  <si>
    <t>135-20-6</t>
  </si>
  <si>
    <t>CUPFERRON</t>
  </si>
  <si>
    <t>Cupric acetate</t>
  </si>
  <si>
    <t>142-71-2</t>
  </si>
  <si>
    <t>CUPRIC ACETATE</t>
  </si>
  <si>
    <t>Cupric acetoarsenite</t>
  </si>
  <si>
    <t>12002-03-8</t>
  </si>
  <si>
    <t>CUPRIC ACETOARSENITE</t>
  </si>
  <si>
    <t>Cupric chloride</t>
  </si>
  <si>
    <t>7447-39-4</t>
  </si>
  <si>
    <t>CUPRIC CHLORIDE</t>
  </si>
  <si>
    <t>Cupric nitrate</t>
  </si>
  <si>
    <t>3251-23-8</t>
  </si>
  <si>
    <t>CUPRIC NITRATE</t>
  </si>
  <si>
    <t>Cupric oxalate</t>
  </si>
  <si>
    <t>814-91-5</t>
  </si>
  <si>
    <t>CUPRIC OXALATE</t>
  </si>
  <si>
    <t>55671-32-4</t>
  </si>
  <si>
    <t>Cupric sulfate</t>
  </si>
  <si>
    <t>7758-98-7</t>
  </si>
  <si>
    <t>CUPRIC SULFATE</t>
  </si>
  <si>
    <t>Cupric sulfate, ammoniated</t>
  </si>
  <si>
    <t>10380-29-7</t>
  </si>
  <si>
    <t>CUPRIC SULFATE, AMMONIATED</t>
  </si>
  <si>
    <t>Cupric tartrate</t>
  </si>
  <si>
    <t>815-82-7</t>
  </si>
  <si>
    <t>CUPRIC TARTRATE</t>
  </si>
  <si>
    <t>Cyanazine</t>
  </si>
  <si>
    <t>21725-46-2</t>
  </si>
  <si>
    <t>CYANAZINE</t>
  </si>
  <si>
    <t>Cyanide Compounds</t>
  </si>
  <si>
    <t>N106</t>
  </si>
  <si>
    <t>CYANIDE COMPOUNDS</t>
  </si>
  <si>
    <t>Cyanides (soluble salts and complexes), not otherwise specified</t>
  </si>
  <si>
    <t>P030</t>
  </si>
  <si>
    <t>CYANIDES (SOLUBLE SALTS AND COMPLEXES) NOT OTHERWI</t>
  </si>
  <si>
    <t>Cyanogen</t>
  </si>
  <si>
    <t>460-19-5</t>
  </si>
  <si>
    <t>P031</t>
  </si>
  <si>
    <t>CYANOGEN</t>
  </si>
  <si>
    <t>Cyanogen bromide</t>
  </si>
  <si>
    <t>506-68-3</t>
  </si>
  <si>
    <t>U246</t>
  </si>
  <si>
    <t>CYANOGENBROMIDE</t>
  </si>
  <si>
    <t>Cyanogen chloride</t>
  </si>
  <si>
    <t>506-77-4</t>
  </si>
  <si>
    <t>P033</t>
  </si>
  <si>
    <t>CYANOGENCHLORIDE</t>
  </si>
  <si>
    <t>Cyanogen iodide</t>
  </si>
  <si>
    <t>506-78-5</t>
  </si>
  <si>
    <t>CYANOGENIODIDE</t>
  </si>
  <si>
    <t>Cyanophos</t>
  </si>
  <si>
    <t>2636-26-2</t>
  </si>
  <si>
    <t>CYANOPHOS</t>
  </si>
  <si>
    <t>Cyanuric fluoride</t>
  </si>
  <si>
    <t>675-14-9</t>
  </si>
  <si>
    <t>CYANURICFLUORIDE</t>
  </si>
  <si>
    <t>Cycloate</t>
  </si>
  <si>
    <t>1134-23-2</t>
  </si>
  <si>
    <t>CYCLOATE</t>
  </si>
  <si>
    <t>Cyclohexanamine</t>
  </si>
  <si>
    <t>108-91-8</t>
  </si>
  <si>
    <t>CYCLOHEXANAMINE</t>
  </si>
  <si>
    <t>Cyclohexane</t>
  </si>
  <si>
    <t>110-82-7</t>
  </si>
  <si>
    <t>U056</t>
  </si>
  <si>
    <t>CYCLOHEXANE</t>
  </si>
  <si>
    <t>1,4-Cyclohexane diisocyanate</t>
  </si>
  <si>
    <t>2556-36-7</t>
  </si>
  <si>
    <t>CYCLOHEXANEDIISOCYANATE</t>
  </si>
  <si>
    <t>Cyclohexane, 1,2,3,4,5,6-hexachloro-,(1.alpha.,2.alpha.,3.beta.,4.alpha.,5.alpha.,6.beta.)-</t>
  </si>
  <si>
    <t>58-89-9</t>
  </si>
  <si>
    <t>U129</t>
  </si>
  <si>
    <t>CYCLOHEXANEHEXACHLORO-,(1.ALPHA.,2.ALPHA.,3.BE</t>
  </si>
  <si>
    <t>Cyclohexanesulfonic acid, decafluoro(pentafluoroethyl)-, potassium salt</t>
  </si>
  <si>
    <t>67584-42-3</t>
  </si>
  <si>
    <t>CYCLOHEXANESULFONICACID1</t>
  </si>
  <si>
    <t>Cyclohexanesulfonic acid, decafluoro(trifluoromethyl)-, potassium salt</t>
  </si>
  <si>
    <t>68156-07-0</t>
  </si>
  <si>
    <t>CYCLOHEXANESULFONICACID2</t>
  </si>
  <si>
    <t>Cyclohexanesulfonic acid, nonafluorobis(trifluoromethyl)-, potassium salt</t>
  </si>
  <si>
    <t>68156-01-4</t>
  </si>
  <si>
    <t>CYCLOHEXANESULFONICACID3</t>
  </si>
  <si>
    <t>Cyclohexanesulfonic acid, undecafluoro-, potassium salt</t>
  </si>
  <si>
    <t>3107-18-4</t>
  </si>
  <si>
    <t>CYCLOHEXANESULFONICACID4</t>
  </si>
  <si>
    <t>Cyclohexanol</t>
  </si>
  <si>
    <t>108-93-0</t>
  </si>
  <si>
    <t>CYCLOHEXANOL</t>
  </si>
  <si>
    <t>Cyclohexanone</t>
  </si>
  <si>
    <t>108-94-1</t>
  </si>
  <si>
    <t>U057</t>
  </si>
  <si>
    <t>CYCLOHEXANONE</t>
  </si>
  <si>
    <t>Cycloheximide</t>
  </si>
  <si>
    <t>66-81-9</t>
  </si>
  <si>
    <t>CYCLOHEXIMIDE</t>
  </si>
  <si>
    <t>Cyclohexylamine</t>
  </si>
  <si>
    <t>CYCLOHEXYLAMINE</t>
  </si>
  <si>
    <t>2-Cyclohexyl-4,6-dinitrophenol</t>
  </si>
  <si>
    <t>131-89-5</t>
  </si>
  <si>
    <t>P034</t>
  </si>
  <si>
    <t>CYCLOHEXYLDINITROPHENOL</t>
  </si>
  <si>
    <t>Cyclophosphamide</t>
  </si>
  <si>
    <t>50-18-0</t>
  </si>
  <si>
    <t>U058</t>
  </si>
  <si>
    <t>CYCLOPHOSPHAMIDE</t>
  </si>
  <si>
    <t>Cyclopropane</t>
  </si>
  <si>
    <t>75-19-4</t>
  </si>
  <si>
    <t>CYCLOPROPANE</t>
  </si>
  <si>
    <t>Cyfluthrin</t>
  </si>
  <si>
    <t>68359-37-5</t>
  </si>
  <si>
    <t>CYFLUTHRIN</t>
  </si>
  <si>
    <t>Cyhalothrin</t>
  </si>
  <si>
    <t>68085-85-8</t>
  </si>
  <si>
    <t>CYHALOTHRIN</t>
  </si>
  <si>
    <t>2,4-D</t>
  </si>
  <si>
    <t>D</t>
  </si>
  <si>
    <t>2,4-D Acid</t>
  </si>
  <si>
    <t>D ACID</t>
  </si>
  <si>
    <t>2,4-D 2-butoxyethyl ester</t>
  </si>
  <si>
    <t>1929-73-3</t>
  </si>
  <si>
    <t>D BUTOXYETHYL ESTER</t>
  </si>
  <si>
    <t>2,4-D butyl ester</t>
  </si>
  <si>
    <t>94-80-4</t>
  </si>
  <si>
    <t>D BUTYL ESTER</t>
  </si>
  <si>
    <t>2,4-D Esters</t>
  </si>
  <si>
    <t>1320-18-9</t>
  </si>
  <si>
    <t>D ESTERS</t>
  </si>
  <si>
    <t>1928-61-6</t>
  </si>
  <si>
    <t>94-11-1</t>
  </si>
  <si>
    <t>94-79-1</t>
  </si>
  <si>
    <t>1928-38-7</t>
  </si>
  <si>
    <t>25168-26-7</t>
  </si>
  <si>
    <t>53467-11-1</t>
  </si>
  <si>
    <t>2,4-D isopropyl ester</t>
  </si>
  <si>
    <t>D ISOPROPYL ESTER</t>
  </si>
  <si>
    <t>2,4-D propylene glycol butyl ether ester</t>
  </si>
  <si>
    <t>D PROPYLENE GLYCOL BUTYL ETHER ESTER</t>
  </si>
  <si>
    <t>2,4-D, salts and esters</t>
  </si>
  <si>
    <t>D SALTS</t>
  </si>
  <si>
    <t>Daunomycin</t>
  </si>
  <si>
    <t>20830-81-3</t>
  </si>
  <si>
    <t>U059</t>
  </si>
  <si>
    <t>DAUNOMYCIN</t>
  </si>
  <si>
    <t>Dazomet</t>
  </si>
  <si>
    <t>533-74-4</t>
  </si>
  <si>
    <t>DAZOMET</t>
  </si>
  <si>
    <t>Dazomet, sodium salt</t>
  </si>
  <si>
    <t>53404-60-7</t>
  </si>
  <si>
    <t>DAZOMETSODIUM SALT</t>
  </si>
  <si>
    <t>2,4-DB</t>
  </si>
  <si>
    <t>94-82-6</t>
  </si>
  <si>
    <t>DB</t>
  </si>
  <si>
    <t>DBCP</t>
  </si>
  <si>
    <t>96-12-8</t>
  </si>
  <si>
    <t>U066</t>
  </si>
  <si>
    <t>DDD</t>
  </si>
  <si>
    <t>72-54-8</t>
  </si>
  <si>
    <t>U060</t>
  </si>
  <si>
    <r>
      <t xml:space="preserve">DDE </t>
    </r>
    <r>
      <rPr>
        <vertAlign val="superscript"/>
        <sz val="12"/>
        <rFont val="Arial"/>
        <family val="2"/>
      </rPr>
      <t>b</t>
    </r>
  </si>
  <si>
    <t>72-55-9</t>
  </si>
  <si>
    <t>DDE</t>
  </si>
  <si>
    <t>3547-04-4</t>
  </si>
  <si>
    <t>DDT</t>
  </si>
  <si>
    <t>50-29-3</t>
  </si>
  <si>
    <t>U061</t>
  </si>
  <si>
    <t>DDT and Metabolites</t>
  </si>
  <si>
    <t>DDT AND METABOLITES</t>
  </si>
  <si>
    <t>Decaborane(14)</t>
  </si>
  <si>
    <t>17702-41-9</t>
  </si>
  <si>
    <t>DECABORANE(14)</t>
  </si>
  <si>
    <t>Decabromodiphenyl oxide</t>
  </si>
  <si>
    <t>1163-19-5</t>
  </si>
  <si>
    <t>DECABROMODIPHENYLOX</t>
  </si>
  <si>
    <t>Decane, 1,1,1,2,2,3,3,4,4,5,5,6,6,7,7,8,8-heptadecafluoro-10-iodo-</t>
  </si>
  <si>
    <t>2043-53-0</t>
  </si>
  <si>
    <t>DECANEHEPTADECAFLUORO</t>
  </si>
  <si>
    <t>1-Decanesulfonic acid, 1,1,2,2,3,3,4,4,5,5,6,6,7,7,8,8,9,9,10,10,10-heneicosafluoro-, ammonium salt</t>
  </si>
  <si>
    <t>67906-42-7</t>
  </si>
  <si>
    <t>DECANESULFONICACID</t>
  </si>
  <si>
    <t>1-Decanesulfonyl chloride, 3,3,4,4,5,5,6,6,7,7,8,8,9,9,10,10,10- heptadecafluoro-</t>
  </si>
  <si>
    <t>27619-90-5</t>
  </si>
  <si>
    <t>DECANESULFONYLCHLORIDE</t>
  </si>
  <si>
    <t>1-Decanol, 3,3,4,4,5,5,6,6,7,7,8,8,9,9,10,10,10-heptadecafluoro-</t>
  </si>
  <si>
    <t>678-39-7</t>
  </si>
  <si>
    <t>DECANOLHEPTADECAFLUORO</t>
  </si>
  <si>
    <t>DEHP</t>
  </si>
  <si>
    <t>Demeton</t>
  </si>
  <si>
    <t>8065-48-3</t>
  </si>
  <si>
    <t>DEMETON</t>
  </si>
  <si>
    <r>
      <t>Demeton-</t>
    </r>
    <r>
      <rPr>
        <i/>
        <sz val="10"/>
        <rFont val="Arial"/>
        <family val="2"/>
      </rPr>
      <t>S</t>
    </r>
    <r>
      <rPr>
        <sz val="10"/>
        <rFont val="Arial"/>
        <family val="2"/>
      </rPr>
      <t>-methyl</t>
    </r>
  </si>
  <si>
    <t>919-86-8</t>
  </si>
  <si>
    <t>DEMETON-S-METHYL</t>
  </si>
  <si>
    <t>Desmedipham</t>
  </si>
  <si>
    <t>13684-56-5</t>
  </si>
  <si>
    <t>DESMEDIPHAM</t>
  </si>
  <si>
    <t>2,4-D 2-ethylhexyl ester</t>
  </si>
  <si>
    <t>1928-43-4</t>
  </si>
  <si>
    <t>DETHYLHEXYL ESTER</t>
  </si>
  <si>
    <t>2,4-D 2-ethyl-4-methylpentyl ester</t>
  </si>
  <si>
    <t>53404-37-8</t>
  </si>
  <si>
    <t>DETHYLMETHYLPENTYL ESTER</t>
  </si>
  <si>
    <t>Dialifor</t>
  </si>
  <si>
    <t>10311-84-9</t>
  </si>
  <si>
    <t>DIALIFOR</t>
  </si>
  <si>
    <t>Diallate</t>
  </si>
  <si>
    <t>DIALLATE</t>
  </si>
  <si>
    <t>2,4-Diaminoanisole</t>
  </si>
  <si>
    <t>615-05-4</t>
  </si>
  <si>
    <t>DIAMINOANISOLE</t>
  </si>
  <si>
    <t>2,4-Diaminoanisole sulfate</t>
  </si>
  <si>
    <t>39156-41-7</t>
  </si>
  <si>
    <t>DIAMINOANISOLESULF</t>
  </si>
  <si>
    <t>4,4'-Diaminodiphenyl ether</t>
  </si>
  <si>
    <t>101-80-4</t>
  </si>
  <si>
    <t>DIAMINODIPHENYL</t>
  </si>
  <si>
    <t>Diaminotoluene</t>
  </si>
  <si>
    <t>496-72-0</t>
  </si>
  <si>
    <t>U221</t>
  </si>
  <si>
    <t>DIAMINOTOLUENE</t>
  </si>
  <si>
    <t>823-40-5</t>
  </si>
  <si>
    <t>2,4-Diaminotoluene</t>
  </si>
  <si>
    <t>95-80-7</t>
  </si>
  <si>
    <t>DIAMINOTOLUENEA</t>
  </si>
  <si>
    <t>Diaminotoluene (mixed isomers)</t>
  </si>
  <si>
    <t>25376-45-8</t>
  </si>
  <si>
    <t>DIAMINOTOLUENEMIXE</t>
  </si>
  <si>
    <t>Diazinon</t>
  </si>
  <si>
    <t>333-41-5</t>
  </si>
  <si>
    <t>DIAZINON</t>
  </si>
  <si>
    <t>Diazomethane</t>
  </si>
  <si>
    <t>334-88-3</t>
  </si>
  <si>
    <t>DIAZOMETHANE</t>
  </si>
  <si>
    <t>Dibenz[a,h]acridine</t>
  </si>
  <si>
    <t>226-36-8</t>
  </si>
  <si>
    <t>DIBENZACRIDINEAH</t>
  </si>
  <si>
    <t>Dibenz[a,j]acridine</t>
  </si>
  <si>
    <t>224-42-0</t>
  </si>
  <si>
    <t>DIBENZACRIDINEAJ</t>
  </si>
  <si>
    <t>Dibenz[a,h]anthracene</t>
  </si>
  <si>
    <t>53-70-3</t>
  </si>
  <si>
    <t>U063</t>
  </si>
  <si>
    <t>DIBENZANTHRACENE</t>
  </si>
  <si>
    <t>7H-Dibenzo[c,g]carbazole</t>
  </si>
  <si>
    <t>194-59-2</t>
  </si>
  <si>
    <t>DIBENZOCARBAZOLECG</t>
  </si>
  <si>
    <t>Dibenzo[a,e]fluoranthene</t>
  </si>
  <si>
    <t>5385-75-1</t>
  </si>
  <si>
    <t>DIBENZOFLUORANTHENEAE</t>
  </si>
  <si>
    <t>Dibenzofuran</t>
  </si>
  <si>
    <t>132-64-9</t>
  </si>
  <si>
    <t>DIBENZOFURAN</t>
  </si>
  <si>
    <t>Dibenzo[a,e]pyrene</t>
  </si>
  <si>
    <t>192-65-4</t>
  </si>
  <si>
    <t>DIBENZOPYRENEAE</t>
  </si>
  <si>
    <t>Dibenzo[a,h]pyrene</t>
  </si>
  <si>
    <t>189-64-0</t>
  </si>
  <si>
    <t>DIBENZOPYRENEAH</t>
  </si>
  <si>
    <t>Dibenzo[a,l]pyrene</t>
  </si>
  <si>
    <t>191-30-0</t>
  </si>
  <si>
    <t>DIBENZOPYRENEAL</t>
  </si>
  <si>
    <t>Dibenz[a,i]pyrene</t>
  </si>
  <si>
    <t>DIBENZPYRENEAI</t>
  </si>
  <si>
    <t>Diborane</t>
  </si>
  <si>
    <t>19287-45-7</t>
  </si>
  <si>
    <t>DIBORANE</t>
  </si>
  <si>
    <t>Diborane(6)</t>
  </si>
  <si>
    <t>DIBORANE(6)</t>
  </si>
  <si>
    <t>1,2-Dibromo-3-chloropropane</t>
  </si>
  <si>
    <t>DIBROMOCHLORO</t>
  </si>
  <si>
    <t>1,2-Dibromoethane</t>
  </si>
  <si>
    <t>106-93-4</t>
  </si>
  <si>
    <t>U067</t>
  </si>
  <si>
    <t>DIBROMOETHANEE</t>
  </si>
  <si>
    <t>2,2-Dibromo-3-nitrilopropionamide</t>
  </si>
  <si>
    <t>10222-01-2</t>
  </si>
  <si>
    <t>313s</t>
  </si>
  <si>
    <t>DIBROMONITRILOPROPIONAMIDE</t>
  </si>
  <si>
    <t>Dibromotetrafluoroethane</t>
  </si>
  <si>
    <t>124-73-2</t>
  </si>
  <si>
    <t>DIBROMOTETRAFLUOROETHANE</t>
  </si>
  <si>
    <t>Dibutyl phthalate</t>
  </si>
  <si>
    <t>DIBUTYLPHTHALATE</t>
  </si>
  <si>
    <t>Dibutyltin dichloride</t>
  </si>
  <si>
    <t>683-18-1</t>
  </si>
  <si>
    <t>DIBUTYLTINDICHLORIDE</t>
  </si>
  <si>
    <t>Dicamba</t>
  </si>
  <si>
    <t>1918-00-9</t>
  </si>
  <si>
    <t>DICAMBA</t>
  </si>
  <si>
    <t>Dichlobenil</t>
  </si>
  <si>
    <t>1194-65-6</t>
  </si>
  <si>
    <t>DICHLOBENIL</t>
  </si>
  <si>
    <t>Dichlone</t>
  </si>
  <si>
    <t>117-80-6</t>
  </si>
  <si>
    <t>DICHLONE</t>
  </si>
  <si>
    <t>Dichloran</t>
  </si>
  <si>
    <t>99-30-9</t>
  </si>
  <si>
    <t>DICHLORAN</t>
  </si>
  <si>
    <r>
      <rPr>
        <i/>
        <sz val="10"/>
        <rFont val="Arial"/>
        <family val="2"/>
      </rPr>
      <t>o</t>
    </r>
    <r>
      <rPr>
        <sz val="10"/>
        <rFont val="Arial"/>
        <family val="2"/>
      </rPr>
      <t>-Dichlorobenzene</t>
    </r>
  </si>
  <si>
    <t>95-50-1</t>
  </si>
  <si>
    <t>U070</t>
  </si>
  <si>
    <t>DICHLOROBENZENE</t>
  </si>
  <si>
    <t>Dichlorobenzene</t>
  </si>
  <si>
    <t>25321-22-6</t>
  </si>
  <si>
    <t>1,2-Dichlorobenzene</t>
  </si>
  <si>
    <t>DICHLOROBENZENEA</t>
  </si>
  <si>
    <t>1,3-Dichlorobenzene</t>
  </si>
  <si>
    <t>541-73-1</t>
  </si>
  <si>
    <t>U071</t>
  </si>
  <si>
    <t>DICHLOROBENZENEB</t>
  </si>
  <si>
    <t>1,4-Dichlorobenzene</t>
  </si>
  <si>
    <t>106-46-7</t>
  </si>
  <si>
    <t>U072</t>
  </si>
  <si>
    <t>DICHLOROBENZENEC</t>
  </si>
  <si>
    <t>Dichlorobenzene (mixed isomers)</t>
  </si>
  <si>
    <t>DICHLOROBENZENEMIX</t>
  </si>
  <si>
    <t>3,3'-Dichlorobenzidine</t>
  </si>
  <si>
    <t>91-94-1</t>
  </si>
  <si>
    <t>U073</t>
  </si>
  <si>
    <t>DICHLOROBENZIDINE</t>
  </si>
  <si>
    <t>Dichlorobenzidine</t>
  </si>
  <si>
    <t>1331-47-1</t>
  </si>
  <si>
    <t>3,3'-Dichlorobenzidine dihydrochloride</t>
  </si>
  <si>
    <t>612-83-9</t>
  </si>
  <si>
    <t>DICHLOROBENZIDINEDIHYDROCHLORIDE</t>
  </si>
  <si>
    <t>3,3'-Dichlorobenzidine sulfate</t>
  </si>
  <si>
    <t>64969-34-2</t>
  </si>
  <si>
    <t>DICHLOROBENZIDINESULFATE</t>
  </si>
  <si>
    <t>Dichlorobromomethane</t>
  </si>
  <si>
    <t>75-27-4</t>
  </si>
  <si>
    <t>DICHLOROBROMOMETHANE</t>
  </si>
  <si>
    <r>
      <rPr>
        <i/>
        <sz val="10"/>
        <rFont val="Arial"/>
        <family val="2"/>
      </rPr>
      <t>trans</t>
    </r>
    <r>
      <rPr>
        <sz val="10"/>
        <rFont val="Arial"/>
        <family val="2"/>
      </rPr>
      <t>-1,4-Dichlorobutene</t>
    </r>
  </si>
  <si>
    <t>110-57-6</t>
  </si>
  <si>
    <t>DICHLOROBUTENE</t>
  </si>
  <si>
    <r>
      <rPr>
        <i/>
        <sz val="10"/>
        <rFont val="Arial"/>
        <family val="2"/>
      </rPr>
      <t>trans</t>
    </r>
    <r>
      <rPr>
        <sz val="10"/>
        <rFont val="Arial"/>
        <family val="2"/>
      </rPr>
      <t>-1,4-Dichloro-2-butene</t>
    </r>
  </si>
  <si>
    <t>1,4-Dichloro-2-butene</t>
  </si>
  <si>
    <t>DICHLOROBUTENE2</t>
  </si>
  <si>
    <t>1,2-Dichloro-1,1-difluoroethane</t>
  </si>
  <si>
    <t>1649-08-7</t>
  </si>
  <si>
    <t>DICHLORODIFLUOROETHANE (HCFC-132B)</t>
  </si>
  <si>
    <t>Dichlorodifluoromethane</t>
  </si>
  <si>
    <t>DICHLORODIFLUOROMETHANE</t>
  </si>
  <si>
    <t>1,1-Dichloroethane</t>
  </si>
  <si>
    <t>75-34-3</t>
  </si>
  <si>
    <t>U076</t>
  </si>
  <si>
    <t>DICHLOROETHANE</t>
  </si>
  <si>
    <t>1,2-Dichloroethane</t>
  </si>
  <si>
    <t>107-06-2</t>
  </si>
  <si>
    <t>U077</t>
  </si>
  <si>
    <t>1,1-Dichloroethylene</t>
  </si>
  <si>
    <t>75-35-4</t>
  </si>
  <si>
    <t>U078</t>
  </si>
  <si>
    <t>DICHLOROETHYLENE</t>
  </si>
  <si>
    <t>1,2-Dichloroethylene</t>
  </si>
  <si>
    <t>156-60-5</t>
  </si>
  <si>
    <t>U079</t>
  </si>
  <si>
    <t>540-59-0</t>
  </si>
  <si>
    <t>Dichloroethyl ether</t>
  </si>
  <si>
    <t>DICHLOROETHYLETHER</t>
  </si>
  <si>
    <t>1,1-Dichloro-1-fluoroethane</t>
  </si>
  <si>
    <t>1717-00-6</t>
  </si>
  <si>
    <t>DICHLOROFLUOROETHANE</t>
  </si>
  <si>
    <t>Dichlorofluoromethane</t>
  </si>
  <si>
    <t>75-43-4</t>
  </si>
  <si>
    <t>DICHLOROFLUOROMETHANE</t>
  </si>
  <si>
    <t>Dichloroisopropyl ether</t>
  </si>
  <si>
    <t>DICHLOROISOPROPYL ETHER</t>
  </si>
  <si>
    <t>Dichloromethane</t>
  </si>
  <si>
    <t>75-09-2</t>
  </si>
  <si>
    <t>U080</t>
  </si>
  <si>
    <t>DICHLOROMETHANE</t>
  </si>
  <si>
    <t>3,6-Dichloro-2-methoxybenzoic acid</t>
  </si>
  <si>
    <t>DICHLOROMETHOXYBENZOICACID</t>
  </si>
  <si>
    <t>Dichloromethyl ether</t>
  </si>
  <si>
    <t>DICHLOROMETHYLETHER</t>
  </si>
  <si>
    <t>Dichloromethylphenylsilane</t>
  </si>
  <si>
    <t>149-74-6</t>
  </si>
  <si>
    <t>DICHLOROMETHYLPHENYLSILANE</t>
  </si>
  <si>
    <t>Dichloropentafluoropropane</t>
  </si>
  <si>
    <t>127564-92-5</t>
  </si>
  <si>
    <t>DICHLOROPENTAFLUOROPROPANE</t>
  </si>
  <si>
    <t>2,2-Dichloro-1,1,1,3,3-pentafluoropropane</t>
  </si>
  <si>
    <t>128903-21-9</t>
  </si>
  <si>
    <t>DICHLOROPENTAFLUOROPROPANE (HCFC-225AA)</t>
  </si>
  <si>
    <t>2,3-Dichloro-1,1,1,2,3-pentafluoropropane</t>
  </si>
  <si>
    <t>422-48-0</t>
  </si>
  <si>
    <t>DICHLOROPENTAFLUOROPROPANE (HCFC-225BA)</t>
  </si>
  <si>
    <t>1,2-Dichloro-1,1,2,3,3-pentafluoropropane</t>
  </si>
  <si>
    <t>422-44-6</t>
  </si>
  <si>
    <t>DICHLOROPENTAFLUOROPROPANE (HCFC-225BB)</t>
  </si>
  <si>
    <t>3,3-Dichloro-1,1,1,2,2-pentafluoropropane</t>
  </si>
  <si>
    <t>422-56-0</t>
  </si>
  <si>
    <t>DICHLOROPENTAFLUOROPROPANE (HCFC-225CA)</t>
  </si>
  <si>
    <t>1,3-Dichloro-1,1,2,2,3-pentafluoropropane</t>
  </si>
  <si>
    <t>507-55-1</t>
  </si>
  <si>
    <t>DICHLOROPENTAFLUOROPROPANE (HCFC-225CB)</t>
  </si>
  <si>
    <t>1,1-Dichloro-1,2,2,3,3-pentafluoropropane</t>
  </si>
  <si>
    <t>13474-88-9</t>
  </si>
  <si>
    <t>DICHLOROPENTAFLUOROPROPANE (HCFC-225CC)</t>
  </si>
  <si>
    <t>1,2-Dichloro-1,1,3,3,3-pentafluoropropane</t>
  </si>
  <si>
    <t>431-86-7</t>
  </si>
  <si>
    <t>DICHLOROPENTAFLUOROPROPANE (HCFC-225DA)</t>
  </si>
  <si>
    <t>1,3-Dichloro-1,1,2,3,3-pentafluoropropane</t>
  </si>
  <si>
    <t>136013-79-1</t>
  </si>
  <si>
    <t>DICHLOROPENTAFLUOROPROPANE (HCFC-225EA)</t>
  </si>
  <si>
    <t>1,1-Dichloro-1,2,3,3,3-pentafluoropropane</t>
  </si>
  <si>
    <t>111512-56-2</t>
  </si>
  <si>
    <t>DICHLOROPENTAFLUOROPROPANE (HCFC-225EB)</t>
  </si>
  <si>
    <t>Dichlorophene</t>
  </si>
  <si>
    <t>97-23-4</t>
  </si>
  <si>
    <t>DICHLOROPHENE</t>
  </si>
  <si>
    <t>2,6-Dichlorophenol</t>
  </si>
  <si>
    <t>87-65-0</t>
  </si>
  <si>
    <t>U082</t>
  </si>
  <si>
    <t>DICHLOROPHENOL</t>
  </si>
  <si>
    <t>2,4-Dichlorophenol</t>
  </si>
  <si>
    <t>120-83-2</t>
  </si>
  <si>
    <t>U081</t>
  </si>
  <si>
    <t>Dichlorophenylarsine</t>
  </si>
  <si>
    <t>696-28-6</t>
  </si>
  <si>
    <t>P036</t>
  </si>
  <si>
    <t>DICHLOROPHENYLARSINE</t>
  </si>
  <si>
    <t>Dichloropropane</t>
  </si>
  <si>
    <t>26638-19-7</t>
  </si>
  <si>
    <t>DICHLOROPROPANE</t>
  </si>
  <si>
    <t>Dichloropropane - Dichloropropene (mixture)</t>
  </si>
  <si>
    <t>8003-19-8</t>
  </si>
  <si>
    <t>DICHLOROPROPANE - DICHLOROPROPENE (MIXTURE)</t>
  </si>
  <si>
    <t>1,1-Dichloropropane</t>
  </si>
  <si>
    <t>78-99-9</t>
  </si>
  <si>
    <t>DICHLOROPROPANE11</t>
  </si>
  <si>
    <t>1,2-Dichloropropane</t>
  </si>
  <si>
    <t>78-87-5</t>
  </si>
  <si>
    <t>U083</t>
  </si>
  <si>
    <t>DICHLOROPROPANE12</t>
  </si>
  <si>
    <t>1,3-Dichloropropane</t>
  </si>
  <si>
    <t>142-28-9</t>
  </si>
  <si>
    <t>DICHLOROPROPANE13</t>
  </si>
  <si>
    <t>1,3-Dichloro-2-propanol</t>
  </si>
  <si>
    <t>96-23-1</t>
  </si>
  <si>
    <t>DICHLOROPROPANOL</t>
  </si>
  <si>
    <t>Dichloropropene</t>
  </si>
  <si>
    <t>26952-23-8</t>
  </si>
  <si>
    <t>DICHLOROPROPENE</t>
  </si>
  <si>
    <t>1,3-Dichloropropene</t>
  </si>
  <si>
    <t>542-75-6</t>
  </si>
  <si>
    <t>U084</t>
  </si>
  <si>
    <t>DICHLOROPROPENE13</t>
  </si>
  <si>
    <r>
      <rPr>
        <i/>
        <sz val="10"/>
        <rFont val="Arial"/>
        <family val="2"/>
      </rPr>
      <t>trans</t>
    </r>
    <r>
      <rPr>
        <sz val="10"/>
        <rFont val="Arial"/>
        <family val="2"/>
      </rPr>
      <t>-1,3-Dichloropropene</t>
    </r>
  </si>
  <si>
    <t>10061-02-6</t>
  </si>
  <si>
    <t>DICHLOROPROPENE13T</t>
  </si>
  <si>
    <t>2,3-Dichloropropene</t>
  </si>
  <si>
    <t>78-88-6</t>
  </si>
  <si>
    <t>DICHLOROPROPENE23</t>
  </si>
  <si>
    <t>2,2-Dichloropropionic acid</t>
  </si>
  <si>
    <t>75-99-0</t>
  </si>
  <si>
    <t>DICHLOROPROPIONIC ACID</t>
  </si>
  <si>
    <t>1,3-Dichloropropylene</t>
  </si>
  <si>
    <t>DICHLOROPROPYLEN</t>
  </si>
  <si>
    <t>Dichlorosilane</t>
  </si>
  <si>
    <t>4109-96-0</t>
  </si>
  <si>
    <t>DICHLOROSILANE</t>
  </si>
  <si>
    <t>Dichlorotetrafluoroethane</t>
  </si>
  <si>
    <t>DICHLOROTETRAFLUOROETHANE</t>
  </si>
  <si>
    <t>Dichlorotrifluoroethane</t>
  </si>
  <si>
    <t>34077-87-7</t>
  </si>
  <si>
    <t>DICHLOROTRIFLUOROETHANE</t>
  </si>
  <si>
    <t>Dichloro-1,1,2-trifluoroethane</t>
  </si>
  <si>
    <t>90454-18-5</t>
  </si>
  <si>
    <t>1,1-Dichloro-1,2,2-trifluoroethane</t>
  </si>
  <si>
    <t>812-04-4</t>
  </si>
  <si>
    <t>DICHLOROTRIFLUOROETHANE11</t>
  </si>
  <si>
    <t>1,2-Dichloro-1,1,2-trifluoroethane</t>
  </si>
  <si>
    <t>354-23-4</t>
  </si>
  <si>
    <t>DICHLOROTRIFLUOROETHANE12</t>
  </si>
  <si>
    <t>2,2-Dichloro-1,1,1-trifluoroethane</t>
  </si>
  <si>
    <t>306-83-2</t>
  </si>
  <si>
    <t>DICHLOROTRIFLUOROETHANE22</t>
  </si>
  <si>
    <t>Dichlorvos</t>
  </si>
  <si>
    <t>62-73-7</t>
  </si>
  <si>
    <t>DICHLORVOS</t>
  </si>
  <si>
    <t>Diclofop methyl</t>
  </si>
  <si>
    <t>51338-27-3</t>
  </si>
  <si>
    <t>DICLOFOPMETHYL</t>
  </si>
  <si>
    <t>Dicofol</t>
  </si>
  <si>
    <t>DICOFOL</t>
  </si>
  <si>
    <t>Dicrotophos</t>
  </si>
  <si>
    <t>141-66-2</t>
  </si>
  <si>
    <t>DICROTOPHOS</t>
  </si>
  <si>
    <t>Dicyclopentadiene</t>
  </si>
  <si>
    <t>77-73-6</t>
  </si>
  <si>
    <t>DICYCLOPENTADIENE</t>
  </si>
  <si>
    <t>Dieldrin</t>
  </si>
  <si>
    <t>60-57-1</t>
  </si>
  <si>
    <t>P037</t>
  </si>
  <si>
    <t>DIELDRIN</t>
  </si>
  <si>
    <t>Diepoxybutane</t>
  </si>
  <si>
    <t>DIEPOXYBUTANE</t>
  </si>
  <si>
    <t>Diethanolamine</t>
  </si>
  <si>
    <t>111-42-2</t>
  </si>
  <si>
    <t>DIETHANOLAMINE</t>
  </si>
  <si>
    <t>Diethatyl ethyl</t>
  </si>
  <si>
    <t>38727-55-8</t>
  </si>
  <si>
    <t>DIETHATYLETHYL</t>
  </si>
  <si>
    <t>Diethylamine</t>
  </si>
  <si>
    <t>109-89-7</t>
  </si>
  <si>
    <t>DIETHYLAMINE</t>
  </si>
  <si>
    <r>
      <rPr>
        <i/>
        <sz val="10"/>
        <rFont val="Arial"/>
        <family val="2"/>
      </rPr>
      <t>N,N</t>
    </r>
    <r>
      <rPr>
        <sz val="10"/>
        <rFont val="Arial"/>
        <family val="2"/>
      </rPr>
      <t>-Diethylaniline</t>
    </r>
  </si>
  <si>
    <t>91-66-7</t>
  </si>
  <si>
    <t>DIETHYLANILINE</t>
  </si>
  <si>
    <t>Diethylarsine</t>
  </si>
  <si>
    <t>692-42-2</t>
  </si>
  <si>
    <t>P038</t>
  </si>
  <si>
    <t>DIETHYLARSINE</t>
  </si>
  <si>
    <t>Diethyl chlorophosphate</t>
  </si>
  <si>
    <t>814-49-3</t>
  </si>
  <si>
    <t>DIETHYLCHLOROPHOSPHATE</t>
  </si>
  <si>
    <t>Diethyldiisocyanatobenzene</t>
  </si>
  <si>
    <t>134190-37-7</t>
  </si>
  <si>
    <t>DIETHYLDIISOCYANATOBENZENE</t>
  </si>
  <si>
    <t>Di(2-ethylhexyl) phthalate</t>
  </si>
  <si>
    <t>DIETHYLHEXYLPHT</t>
  </si>
  <si>
    <t>O,O-Diethyl S-methyl dithiophosphate</t>
  </si>
  <si>
    <t>3288-58-2</t>
  </si>
  <si>
    <t>U087</t>
  </si>
  <si>
    <t>DIETHYLMETHYLDITHIOPHOSPHATE</t>
  </si>
  <si>
    <t>Diethyl-p-nitrophenyl phosphate</t>
  </si>
  <si>
    <t>311-45-5</t>
  </si>
  <si>
    <t>P041</t>
  </si>
  <si>
    <t>DIETHYLNITROPHENYL PHOSPHATE</t>
  </si>
  <si>
    <t>Diethyl phthalate</t>
  </si>
  <si>
    <t>84-66-2</t>
  </si>
  <si>
    <t>U088</t>
  </si>
  <si>
    <t>DIETHYLPHTHALATE</t>
  </si>
  <si>
    <t>O,O-Diethyl O-pyrazinyl phosphorothioate</t>
  </si>
  <si>
    <t>297-97-2</t>
  </si>
  <si>
    <t>P040</t>
  </si>
  <si>
    <t>DIETHYLPYRAZINYL PHOSPHOROTHIOATE</t>
  </si>
  <si>
    <t>Diethylstilbestrol</t>
  </si>
  <si>
    <t>56-53-1</t>
  </si>
  <si>
    <t>U089</t>
  </si>
  <si>
    <t>DIETHYLSTILBESTROL</t>
  </si>
  <si>
    <t>Diethyl sulfate</t>
  </si>
  <si>
    <t>64-67-5</t>
  </si>
  <si>
    <t>DIETHYLSULFATE</t>
  </si>
  <si>
    <t>Diflubenzuron</t>
  </si>
  <si>
    <t>35367-38-5</t>
  </si>
  <si>
    <t>DIFLUBENZURON</t>
  </si>
  <si>
    <t>Difluoroethane</t>
  </si>
  <si>
    <t>75-37-6</t>
  </si>
  <si>
    <t>DIFLUOROETHANE</t>
  </si>
  <si>
    <t>Digitoxin</t>
  </si>
  <si>
    <t>71-63-6</t>
  </si>
  <si>
    <t>DIGITOXIN</t>
  </si>
  <si>
    <t>Diglycidyl ether</t>
  </si>
  <si>
    <t>2238-07-5</t>
  </si>
  <si>
    <t>DIGLYCIDYL ETHER</t>
  </si>
  <si>
    <t>Diglycidyl resorcinol ether</t>
  </si>
  <si>
    <t>101-90-6</t>
  </si>
  <si>
    <t>DIGLYCIDYLRESORCINOL ETHER</t>
  </si>
  <si>
    <t>Digoxin</t>
  </si>
  <si>
    <t>20830-75-5</t>
  </si>
  <si>
    <t>DIGOXIN</t>
  </si>
  <si>
    <t>Dihydrosafrole</t>
  </si>
  <si>
    <t>94-58-6</t>
  </si>
  <si>
    <t>U090</t>
  </si>
  <si>
    <t>DIHYDROSAFROLE</t>
  </si>
  <si>
    <t>Diisocyanates (includes only 20 chemicals)</t>
  </si>
  <si>
    <t>N120</t>
  </si>
  <si>
    <t>DIISOCYANATES</t>
  </si>
  <si>
    <t>4,4'-Diisocyanatodiphenyl ether</t>
  </si>
  <si>
    <t>4128-73-8</t>
  </si>
  <si>
    <t>DIISOCYANATODIPHENYLETHER</t>
  </si>
  <si>
    <t>2,4'-Diisocyanatodiphenyl sulfide</t>
  </si>
  <si>
    <t>75790-87-3</t>
  </si>
  <si>
    <t>DIISOCYANATODIPHENYLSULFIDE</t>
  </si>
  <si>
    <t>Diisononyl phthalate</t>
  </si>
  <si>
    <t>28553-12-0</t>
  </si>
  <si>
    <t>DIISONONYLPHTHALATE</t>
  </si>
  <si>
    <t>Diisononyl Phthalates</t>
  </si>
  <si>
    <t>N125</t>
  </si>
  <si>
    <t>DIISONONYLPHTHALATES</t>
  </si>
  <si>
    <t>Diisopropylfluorophosphate</t>
  </si>
  <si>
    <t>55-91-4</t>
  </si>
  <si>
    <t>P043</t>
  </si>
  <si>
    <t>DIISOPROPYLFLUOROPHOSPHATE</t>
  </si>
  <si>
    <t>Dimefox</t>
  </si>
  <si>
    <t>115-26-4</t>
  </si>
  <si>
    <t>DIMEFOX</t>
  </si>
  <si>
    <t>1,4:5,8-Dimethanonaphthalene, 1,2,3,4,10,10-hexachloro-1,4,4a,5,8,8a-hexahydro-(1.alpha.,4.alpha.,4a.beta.,5.alpha.,8.alpha.,8a.beta.)-</t>
  </si>
  <si>
    <t>DIMETHANONAPHTHALENEHEXACHLORO-1,4,4</t>
  </si>
  <si>
    <t>Dimethipin</t>
  </si>
  <si>
    <t>55290-64-7</t>
  </si>
  <si>
    <t>DIMETHIPIN</t>
  </si>
  <si>
    <t>Dimethoate</t>
  </si>
  <si>
    <t>60-51-5</t>
  </si>
  <si>
    <t>P044</t>
  </si>
  <si>
    <t>DIMETHOATE</t>
  </si>
  <si>
    <t>3,3'-Dimethoxybenzidine</t>
  </si>
  <si>
    <t>119-90-4</t>
  </si>
  <si>
    <t>U091</t>
  </si>
  <si>
    <t>DIMETHOXYBENZID</t>
  </si>
  <si>
    <t>3,3'-Dimethoxybenzidine dihydrochloride</t>
  </si>
  <si>
    <t>20325-40-0</t>
  </si>
  <si>
    <t>DIMETHOXYBENZIDINEDIHYDROCHLORIDE</t>
  </si>
  <si>
    <t>3,3'-Dimethoxybenzidine-4,4'-diisocyanate</t>
  </si>
  <si>
    <t>91-93-0</t>
  </si>
  <si>
    <t>DIMETHOXYBENZIDINEDIISOCYANATE</t>
  </si>
  <si>
    <t>3,3'-Dimethoxybenzidine monohydrochloride</t>
  </si>
  <si>
    <t>111984-09-9</t>
  </si>
  <si>
    <t>DIMETHOXYBENZIDINEMONOHYDROCHLORIDE</t>
  </si>
  <si>
    <t>Dimethylamine</t>
  </si>
  <si>
    <t>124-40-3</t>
  </si>
  <si>
    <t>U092</t>
  </si>
  <si>
    <t>DIMETHYLAMINE</t>
  </si>
  <si>
    <t>Dimethylamine dicamba</t>
  </si>
  <si>
    <t>2300-66-5</t>
  </si>
  <si>
    <t>DIMETHYLAMINEDICAMBA</t>
  </si>
  <si>
    <t>4-Dimethylaminoazobenzene</t>
  </si>
  <si>
    <t>60-11-7</t>
  </si>
  <si>
    <t>U093</t>
  </si>
  <si>
    <t>DIMETHYLAMINOAZO</t>
  </si>
  <si>
    <t>Dimethylaminoazobenzene</t>
  </si>
  <si>
    <t>DIMETHYLAMINOAZOBENZENE</t>
  </si>
  <si>
    <r>
      <rPr>
        <i/>
        <sz val="10"/>
        <rFont val="Arial"/>
        <family val="2"/>
      </rPr>
      <t>N,N</t>
    </r>
    <r>
      <rPr>
        <sz val="10"/>
        <rFont val="Arial"/>
        <family val="2"/>
      </rPr>
      <t>-Dimethylaniline</t>
    </r>
  </si>
  <si>
    <t>121-69-7</t>
  </si>
  <si>
    <t>DIMETHYLANILINE</t>
  </si>
  <si>
    <t>7,12-Dimethylbenz[a]anthracene</t>
  </si>
  <si>
    <t>57-97-6</t>
  </si>
  <si>
    <t>U094</t>
  </si>
  <si>
    <t>DIMETHYLBENZAANTHRACENE</t>
  </si>
  <si>
    <t>3,3'-Dimethylbenzidine</t>
  </si>
  <si>
    <t>119-93-7</t>
  </si>
  <si>
    <t>U095</t>
  </si>
  <si>
    <t>DIMETHYLBENZIDI</t>
  </si>
  <si>
    <t>3,3'-Dimethylbenzidine dihydrochloride</t>
  </si>
  <si>
    <t>612-82-8</t>
  </si>
  <si>
    <t>DIMETHYLBENZIDINEDIHYDROCHLORIDE</t>
  </si>
  <si>
    <t>3,3'-Dimethylbenzidine dihydrofluoride</t>
  </si>
  <si>
    <t>41766-75-0</t>
  </si>
  <si>
    <t>DIMETHYLBENZIDINEDIHYDROFLUORIDE</t>
  </si>
  <si>
    <t>2,2-Dimethyl-1,3-benzodioxol-4-ol methylcarbamate</t>
  </si>
  <si>
    <t>DIMETHYLBENZODIOXOLOL METHYLCARBAMATE</t>
  </si>
  <si>
    <t>Dimethylcarbamoyl chloride</t>
  </si>
  <si>
    <t>79-44-7</t>
  </si>
  <si>
    <t>U097</t>
  </si>
  <si>
    <t>DIMETHYLCARBAMOYL</t>
  </si>
  <si>
    <t>Dimethyl chlorothiophosphate</t>
  </si>
  <si>
    <t>2524-03-0</t>
  </si>
  <si>
    <t>DIMETHYLCHLOROTHIOPHOSPHATE</t>
  </si>
  <si>
    <t>Dimethyldichlorosilane</t>
  </si>
  <si>
    <t>75-78-5</t>
  </si>
  <si>
    <t>DIMETHYLDICHLOROSILANE</t>
  </si>
  <si>
    <t>3,3'-Dimethyl-4,4'-diphenylene diisocyanate</t>
  </si>
  <si>
    <t>91-97-4</t>
  </si>
  <si>
    <t>DIMETHYLDIPHENYLENEDIISOCYANATE</t>
  </si>
  <si>
    <t>3,3'-Dimethyldiphenylmethane-4,4'-diisocyanate</t>
  </si>
  <si>
    <t>139-25-3</t>
  </si>
  <si>
    <t>DIMETHYLDIPHENYLMETHANEDIISOCYANATE</t>
  </si>
  <si>
    <t>Dimethylformamide</t>
  </si>
  <si>
    <t>68-12-2</t>
  </si>
  <si>
    <t>DIMETHYLFORMAMIDE</t>
  </si>
  <si>
    <r>
      <rPr>
        <i/>
        <sz val="10"/>
        <rFont val="Arial"/>
        <family val="2"/>
      </rPr>
      <t>N,N</t>
    </r>
    <r>
      <rPr>
        <sz val="10"/>
        <rFont val="Arial"/>
        <family val="2"/>
      </rPr>
      <t>-Dimethylformamide</t>
    </r>
  </si>
  <si>
    <t>DIMETHYLFORMAMIDE,N,N-</t>
  </si>
  <si>
    <t>1,1-Dimethylhydrazine</t>
  </si>
  <si>
    <t>57-14-7</t>
  </si>
  <si>
    <t>U098</t>
  </si>
  <si>
    <t>DIMETHYLHYDRAZI</t>
  </si>
  <si>
    <t>Dimethylhydrazine</t>
  </si>
  <si>
    <t>DIMETHYLHYDRAZINE</t>
  </si>
  <si>
    <t>2,4-Dimethylphenol</t>
  </si>
  <si>
    <t>105-67-9</t>
  </si>
  <si>
    <t>U101</t>
  </si>
  <si>
    <t>DIMETHYLPHENOL</t>
  </si>
  <si>
    <t>Dimethyl-p-phenylenediamine</t>
  </si>
  <si>
    <t>99-98-9</t>
  </si>
  <si>
    <t>DIMETHYLPHENYLENEDIAMINE</t>
  </si>
  <si>
    <t>Dimethyl phosphorochloridothioate</t>
  </si>
  <si>
    <t>DIMETHYLPHOSPHOROCHLORIDOTHIOATE</t>
  </si>
  <si>
    <t>Dimethyl phthalate</t>
  </si>
  <si>
    <t>131-11-3</t>
  </si>
  <si>
    <t>U102</t>
  </si>
  <si>
    <t>DIMETHYLPHTALATE</t>
  </si>
  <si>
    <t>2,2-Dimethylpropane</t>
  </si>
  <si>
    <t>463-82-1</t>
  </si>
  <si>
    <t>DIMETHYLPROPANE</t>
  </si>
  <si>
    <t>Dimethyl sulfate</t>
  </si>
  <si>
    <t>77-78-1</t>
  </si>
  <si>
    <t>U103</t>
  </si>
  <si>
    <t>DIMETHYLSULFATE</t>
  </si>
  <si>
    <t>Dimetilan</t>
  </si>
  <si>
    <t>644-64-4</t>
  </si>
  <si>
    <t>P191</t>
  </si>
  <si>
    <t>DIMETILAN</t>
  </si>
  <si>
    <t>Dinitrobenzene (mixed isomers)</t>
  </si>
  <si>
    <t>25154-54-5</t>
  </si>
  <si>
    <t>DINITROBENZENE (MIXED)</t>
  </si>
  <si>
    <r>
      <rPr>
        <i/>
        <sz val="10"/>
        <rFont val="Arial"/>
        <family val="2"/>
      </rPr>
      <t>m</t>
    </r>
    <r>
      <rPr>
        <sz val="10"/>
        <rFont val="Arial"/>
        <family val="2"/>
      </rPr>
      <t>-Dinitrobenzene</t>
    </r>
  </si>
  <si>
    <t>99-65-0</t>
  </si>
  <si>
    <t>100i</t>
  </si>
  <si>
    <t>DINITROBENZENEM</t>
  </si>
  <si>
    <r>
      <rPr>
        <i/>
        <sz val="10"/>
        <rFont val="Arial"/>
        <family val="2"/>
      </rPr>
      <t>o</t>
    </r>
    <r>
      <rPr>
        <sz val="10"/>
        <rFont val="Arial"/>
        <family val="2"/>
      </rPr>
      <t>-Dinitrobenzene</t>
    </r>
  </si>
  <si>
    <t>528-29-0</t>
  </si>
  <si>
    <t>DINITROBENZENEO</t>
  </si>
  <si>
    <r>
      <rPr>
        <i/>
        <sz val="10"/>
        <rFont val="Arial"/>
        <family val="2"/>
      </rPr>
      <t>p</t>
    </r>
    <r>
      <rPr>
        <sz val="10"/>
        <rFont val="Arial"/>
        <family val="2"/>
      </rPr>
      <t>-Dinitrobenzene</t>
    </r>
  </si>
  <si>
    <t>100-25-4</t>
  </si>
  <si>
    <t>DINITROBENZENEP</t>
  </si>
  <si>
    <t>Dinitrobutyl phenol</t>
  </si>
  <si>
    <t>88-85-7</t>
  </si>
  <si>
    <t>P020</t>
  </si>
  <si>
    <t>DINITROBUTYL PHENOL</t>
  </si>
  <si>
    <t>Dinitrocresol</t>
  </si>
  <si>
    <t>534-52-1</t>
  </si>
  <si>
    <t>P047</t>
  </si>
  <si>
    <t>DINITROCRESOL</t>
  </si>
  <si>
    <r>
      <t>4,6-Dinitro-</t>
    </r>
    <r>
      <rPr>
        <i/>
        <sz val="10"/>
        <rFont val="Arial"/>
        <family val="2"/>
      </rPr>
      <t>o</t>
    </r>
    <r>
      <rPr>
        <sz val="10"/>
        <rFont val="Arial"/>
        <family val="2"/>
      </rPr>
      <t>-cresol</t>
    </r>
  </si>
  <si>
    <t>4,6-Dinitro-o-cresol and salts</t>
  </si>
  <si>
    <t>DINITROOCRESOL AND SALTS</t>
  </si>
  <si>
    <r>
      <t xml:space="preserve">Dinitrophenol </t>
    </r>
    <r>
      <rPr>
        <vertAlign val="superscript"/>
        <sz val="10"/>
        <rFont val="Arial"/>
        <family val="2"/>
      </rPr>
      <t>(7)</t>
    </r>
  </si>
  <si>
    <t>25550-58-7</t>
  </si>
  <si>
    <t>DINITROPHENOLA</t>
  </si>
  <si>
    <r>
      <t xml:space="preserve">2,4-Dinitrophenol </t>
    </r>
    <r>
      <rPr>
        <vertAlign val="superscript"/>
        <sz val="10"/>
        <rFont val="Arial"/>
        <family val="2"/>
      </rPr>
      <t>(8)</t>
    </r>
  </si>
  <si>
    <t>51-28-5</t>
  </si>
  <si>
    <t>P048</t>
  </si>
  <si>
    <t>DINITROPHENOLB</t>
  </si>
  <si>
    <t>2,5-Dinitrophenol</t>
  </si>
  <si>
    <t>329-71-5</t>
  </si>
  <si>
    <t>10,000®</t>
  </si>
  <si>
    <t>DINITROPHENOLC</t>
  </si>
  <si>
    <t>2,6-Dinitrophenol</t>
  </si>
  <si>
    <t>573-56-8</t>
  </si>
  <si>
    <t>DINITROPHENOLD</t>
  </si>
  <si>
    <t>1,6-Dinitropyrene</t>
  </si>
  <si>
    <t>42397-64-8</t>
  </si>
  <si>
    <t>DINITROPYRENE</t>
  </si>
  <si>
    <t>1,8-Dinitropyrene</t>
  </si>
  <si>
    <t>42397-65-9</t>
  </si>
  <si>
    <t>Dinitrotoluene (mixed isomers)</t>
  </si>
  <si>
    <t>25321-14-6</t>
  </si>
  <si>
    <t>DINITROTOLUENEA</t>
  </si>
  <si>
    <t>2,4-Dinitrotoluene</t>
  </si>
  <si>
    <t>121-14-2</t>
  </si>
  <si>
    <t>U105</t>
  </si>
  <si>
    <t>DINITROTOLUENEB</t>
  </si>
  <si>
    <t>2,6-Dinitrotoluene</t>
  </si>
  <si>
    <t>606-20-2</t>
  </si>
  <si>
    <t>U106</t>
  </si>
  <si>
    <t>DINITROTOLUENEC</t>
  </si>
  <si>
    <t>3,4-Dinitrotoluene</t>
  </si>
  <si>
    <t>610-39-9</t>
  </si>
  <si>
    <t>DINITROTOLUENED</t>
  </si>
  <si>
    <t>Dinocap</t>
  </si>
  <si>
    <t>39300-45-3</t>
  </si>
  <si>
    <t>DINOCAP</t>
  </si>
  <si>
    <t>Dinoseb</t>
  </si>
  <si>
    <t>DINOSEB</t>
  </si>
  <si>
    <t>Dinoterb</t>
  </si>
  <si>
    <t>1420-07-1</t>
  </si>
  <si>
    <t>DINOTERB</t>
  </si>
  <si>
    <r>
      <rPr>
        <i/>
        <sz val="10"/>
        <rFont val="Arial"/>
        <family val="2"/>
      </rPr>
      <t>n</t>
    </r>
    <r>
      <rPr>
        <sz val="10"/>
        <rFont val="Arial"/>
        <family val="2"/>
      </rPr>
      <t>-Dioctylphthalate</t>
    </r>
  </si>
  <si>
    <t>117-84-0</t>
  </si>
  <si>
    <t>U107</t>
  </si>
  <si>
    <t>DIOCTYLPHTHALATE</t>
  </si>
  <si>
    <r>
      <t>Di-</t>
    </r>
    <r>
      <rPr>
        <i/>
        <sz val="10"/>
        <rFont val="Arial"/>
        <family val="2"/>
      </rPr>
      <t>n</t>
    </r>
    <r>
      <rPr>
        <sz val="10"/>
        <rFont val="Arial"/>
        <family val="2"/>
      </rPr>
      <t>-octyl phthalate</t>
    </r>
  </si>
  <si>
    <t>1,4-Dioxane</t>
  </si>
  <si>
    <t>123-91-1</t>
  </si>
  <si>
    <t>U108</t>
  </si>
  <si>
    <t>DIOXANE</t>
  </si>
  <si>
    <t>Dioxathion</t>
  </si>
  <si>
    <t>78-34-2</t>
  </si>
  <si>
    <t>DIOXATHION</t>
  </si>
  <si>
    <t>Dioxin and dioxin-like compounds (includes only 17 chemicals)</t>
  </si>
  <si>
    <t>N150</t>
  </si>
  <si>
    <t>DIOXIN AND DIOXIN-LIKE COMPOUNDS</t>
  </si>
  <si>
    <t>Diphacinone</t>
  </si>
  <si>
    <t>82-66-6</t>
  </si>
  <si>
    <t>DIPHACINONE</t>
  </si>
  <si>
    <t>Diphenamid</t>
  </si>
  <si>
    <t>957-51-7</t>
  </si>
  <si>
    <t>DIPHENAMID</t>
  </si>
  <si>
    <t>Diphenylamine</t>
  </si>
  <si>
    <t>122-39-4</t>
  </si>
  <si>
    <t>DIPHENYLAMINE</t>
  </si>
  <si>
    <t>1,2-Diphenylhydrazine</t>
  </si>
  <si>
    <t>122-66-7</t>
  </si>
  <si>
    <t>U109</t>
  </si>
  <si>
    <t>DIPHENYLHYDRAZI</t>
  </si>
  <si>
    <t>Diphenylhydrazine</t>
  </si>
  <si>
    <t>38622-18-3</t>
  </si>
  <si>
    <t>DIPHENYLHYDRAZINE</t>
  </si>
  <si>
    <t>Diphosphoramide, octamethyl-</t>
  </si>
  <si>
    <t>152-16-9</t>
  </si>
  <si>
    <t>P085</t>
  </si>
  <si>
    <t>DIPHOSPHORAMIDE, OCTAMETHYL-</t>
  </si>
  <si>
    <t>Dipotassium endothall</t>
  </si>
  <si>
    <t>2164-07-0</t>
  </si>
  <si>
    <t>DIPOTASSIUMENDOTHALL</t>
  </si>
  <si>
    <t>Dipropylamine</t>
  </si>
  <si>
    <t>142-84-7</t>
  </si>
  <si>
    <t>U110</t>
  </si>
  <si>
    <t>DIPROPYLAMINE</t>
  </si>
  <si>
    <t>Dipropyl isocinchomeronate</t>
  </si>
  <si>
    <t>136-45-8</t>
  </si>
  <si>
    <t>DIPROPYLISOCINCHOMERONATE</t>
  </si>
  <si>
    <r>
      <t>Di-</t>
    </r>
    <r>
      <rPr>
        <i/>
        <sz val="10"/>
        <rFont val="Arial"/>
        <family val="2"/>
      </rPr>
      <t>n</t>
    </r>
    <r>
      <rPr>
        <sz val="10"/>
        <rFont val="Arial"/>
        <family val="2"/>
      </rPr>
      <t>-propylnitrosamine</t>
    </r>
  </si>
  <si>
    <t>621-64-7</t>
  </si>
  <si>
    <t>U111</t>
  </si>
  <si>
    <t>DIPROPYLNITROSAMINE</t>
  </si>
  <si>
    <t>Diquat</t>
  </si>
  <si>
    <t>85-00-7</t>
  </si>
  <si>
    <t>DIQUAT</t>
  </si>
  <si>
    <t>2764-72-9</t>
  </si>
  <si>
    <t>Disodium cyanodithioimidocarbonate</t>
  </si>
  <si>
    <t>138-93-2</t>
  </si>
  <si>
    <t>DISODIUMCYANODITHIOIMIDOCARBONATE</t>
  </si>
  <si>
    <t>Disulfides, bis(γ-ω-perfluoro-C6-20-alkyl)</t>
  </si>
  <si>
    <t>118400-71-8</t>
  </si>
  <si>
    <t>DISULFIDESBISPERFLUORO</t>
  </si>
  <si>
    <t>Disulfoton</t>
  </si>
  <si>
    <t>298-04-4</t>
  </si>
  <si>
    <t>P039</t>
  </si>
  <si>
    <t>DISULFOTON</t>
  </si>
  <si>
    <t>Dithiazanine iodide</t>
  </si>
  <si>
    <t>514-73-8</t>
  </si>
  <si>
    <t>DITHIAZANINE IODIDE</t>
  </si>
  <si>
    <t>Dithiobiuret</t>
  </si>
  <si>
    <t>541-53-7</t>
  </si>
  <si>
    <t>P049</t>
  </si>
  <si>
    <t>DITHIOBIURET</t>
  </si>
  <si>
    <t>2,4-Dithiobiuret</t>
  </si>
  <si>
    <t>DITHIOBIURET-2,4</t>
  </si>
  <si>
    <t>Diuron</t>
  </si>
  <si>
    <t>330-54-1</t>
  </si>
  <si>
    <t>DIURON</t>
  </si>
  <si>
    <t>Dodecane, 1,1,1,2,2,3,3,4,4,5,5,6,6,7,7,8,8,9,9,10,10-heneicosafluoro-12-iodo-</t>
  </si>
  <si>
    <t>2043-54-1</t>
  </si>
  <si>
    <t>DODECANE, HENEICOSAFLUORO</t>
  </si>
  <si>
    <t>1-Dodecanesulfonyl chloride, 3,3,4,4,5,5,6,6,7,7,8,8,9,9,10,10,11,11,12,12,12-heneicosafluoro-</t>
  </si>
  <si>
    <t>27619-91-6</t>
  </si>
  <si>
    <t>DODECANESULFONYL CHLORIDE</t>
  </si>
  <si>
    <t>1-Dodecanol, 3,3,4,4,5,5,6,6,7,7,8,8,9,9,10,10,11,11,12,12,12-heneicosafluoro-</t>
  </si>
  <si>
    <t>865-86-1</t>
  </si>
  <si>
    <t>DODECANOL, HENEICOSAFLUORO</t>
  </si>
  <si>
    <t>Dodecylbenzenesulfonic acid</t>
  </si>
  <si>
    <t>27176-87-0</t>
  </si>
  <si>
    <t>DODECYLBENZENESULFONIC ACID</t>
  </si>
  <si>
    <t>Dodine</t>
  </si>
  <si>
    <t>2439-10-3</t>
  </si>
  <si>
    <t>DODINE</t>
  </si>
  <si>
    <t>2,4-DP</t>
  </si>
  <si>
    <t>120-36-5</t>
  </si>
  <si>
    <t>DP</t>
  </si>
  <si>
    <t>1-Eicosanol, 3,3,4,4,5,5,6,6,7,7,8,8,9,9,10,10,11,11,12,12,13,13,14,14,15,15,16,16,17,17,18,18,19,19,20,20,20-heptatriacontafluoro-</t>
  </si>
  <si>
    <t>65104-65-6</t>
  </si>
  <si>
    <t>EICOSANOL, FLUORO</t>
  </si>
  <si>
    <t>Emetine, dihydrochloride</t>
  </si>
  <si>
    <t>316-42-7</t>
  </si>
  <si>
    <t>EMETINE, DIHYDROCHLORIDE</t>
  </si>
  <si>
    <t>Endosulfan</t>
  </si>
  <si>
    <t>115-29-7</t>
  </si>
  <si>
    <t>P050</t>
  </si>
  <si>
    <t>ENDOSULFAN</t>
  </si>
  <si>
    <t>alpha - Endosulfan</t>
  </si>
  <si>
    <t>959-98-8</t>
  </si>
  <si>
    <t>beta - Endosulfan</t>
  </si>
  <si>
    <t>33213-65-9</t>
  </si>
  <si>
    <t>Endosulfan and Metabolites</t>
  </si>
  <si>
    <t>ENDOSULFAN AND METABOLITES</t>
  </si>
  <si>
    <t>Endosulfan sulfate</t>
  </si>
  <si>
    <t>1031-07-8</t>
  </si>
  <si>
    <t>ENDOSULFAN SULFATE</t>
  </si>
  <si>
    <t>Endothall</t>
  </si>
  <si>
    <t>145-73-3</t>
  </si>
  <si>
    <t>P088</t>
  </si>
  <si>
    <t>ENDOTHALL</t>
  </si>
  <si>
    <t>Endothion</t>
  </si>
  <si>
    <t>2778-04-3</t>
  </si>
  <si>
    <t>ENDOTHION</t>
  </si>
  <si>
    <t>Endrin</t>
  </si>
  <si>
    <t>72-20-8</t>
  </si>
  <si>
    <t>P051</t>
  </si>
  <si>
    <t>ENDRIN</t>
  </si>
  <si>
    <t>Endrin aldehyde</t>
  </si>
  <si>
    <t>7421-93-4</t>
  </si>
  <si>
    <t>ENDRIN ALDEHYDE</t>
  </si>
  <si>
    <t>Endrin and Metabolites</t>
  </si>
  <si>
    <t>ENDRIN AND METABOLITES</t>
  </si>
  <si>
    <t>Epichlorohydrin</t>
  </si>
  <si>
    <t>106-89-8</t>
  </si>
  <si>
    <t>U041</t>
  </si>
  <si>
    <t>EPICHLOROHYDRIN</t>
  </si>
  <si>
    <t>Epinephrine</t>
  </si>
  <si>
    <t>51-43-4</t>
  </si>
  <si>
    <t>P042</t>
  </si>
  <si>
    <t>EPINEPHRINE</t>
  </si>
  <si>
    <t>EPN</t>
  </si>
  <si>
    <t>2104-64-5</t>
  </si>
  <si>
    <t>Ergocalciferol</t>
  </si>
  <si>
    <t>50-14-6</t>
  </si>
  <si>
    <t>ERGOCALCIFEROL</t>
  </si>
  <si>
    <t>Ergotamine tartrate</t>
  </si>
  <si>
    <t>379-79-3</t>
  </si>
  <si>
    <t>ERGOTAMINE TARTRATE</t>
  </si>
  <si>
    <t>Ethanamine</t>
  </si>
  <si>
    <t>75-04-7</t>
  </si>
  <si>
    <t>ETHANAMINE</t>
  </si>
  <si>
    <t>Ethane</t>
  </si>
  <si>
    <t>74-84-0</t>
  </si>
  <si>
    <t>ETHANE</t>
  </si>
  <si>
    <t>Ethane, chloro-</t>
  </si>
  <si>
    <t>ETHANECHLORO-</t>
  </si>
  <si>
    <t>1,2-Ethanediamine</t>
  </si>
  <si>
    <t>107-15-3</t>
  </si>
  <si>
    <t>ETHANEDIAMINE</t>
  </si>
  <si>
    <t>Ethane, 1,1-difluoro-</t>
  </si>
  <si>
    <t>ETHANEDIFLUORO</t>
  </si>
  <si>
    <t>Ethanedinitrile</t>
  </si>
  <si>
    <t>ETHANEDINITRILE</t>
  </si>
  <si>
    <t>Ethane, 1,1'-oxybis-</t>
  </si>
  <si>
    <t>60-29-7</t>
  </si>
  <si>
    <t>U117</t>
  </si>
  <si>
    <t>ETHANEOXYBIS-</t>
  </si>
  <si>
    <t>Ethaneperoxoic acid, reaction products with 3,3,4,4,5,5,6,6,7,7,8,8,9,9,10,10,10-heptadecafluorodecyl thiocyanate and 3,3,4,4,5,5,6,6,7,7,8,8,8-tridecafluorooctyl thiocyanate</t>
  </si>
  <si>
    <t>182176-52-9</t>
  </si>
  <si>
    <t>ETHANEPEROXICACIDRXNPROD</t>
  </si>
  <si>
    <t>Ethaneperoxoic acid</t>
  </si>
  <si>
    <t>79-21-0</t>
  </si>
  <si>
    <t>ETHANEPEROXOICACID</t>
  </si>
  <si>
    <t>Ethanesulfonyl chloride, 2-chloro-</t>
  </si>
  <si>
    <t>1622-32-8</t>
  </si>
  <si>
    <t>ETHANESULFONYL CHLORIDE, 2-CHLORO-</t>
  </si>
  <si>
    <t>Ethane, 1,1,1,2-tetrachloro-</t>
  </si>
  <si>
    <t>630-20-6</t>
  </si>
  <si>
    <t>U208</t>
  </si>
  <si>
    <t>ETHANETETRACHLORO-</t>
  </si>
  <si>
    <t>Ethane, 1,1'-thiobis[2-chloro-</t>
  </si>
  <si>
    <t>505-60-2</t>
  </si>
  <si>
    <t>ETHANETHIOBISCHLORO-</t>
  </si>
  <si>
    <t>Ethanethiol</t>
  </si>
  <si>
    <t>75-08-1</t>
  </si>
  <si>
    <t>ETHANETHIOL</t>
  </si>
  <si>
    <r>
      <t>Ethanimidothioic acid, 2-(dimethylamino)-</t>
    </r>
    <r>
      <rPr>
        <i/>
        <sz val="10"/>
        <rFont val="Arial"/>
        <family val="2"/>
      </rPr>
      <t>N</t>
    </r>
    <r>
      <rPr>
        <sz val="10"/>
        <rFont val="Arial"/>
        <family val="2"/>
      </rPr>
      <t>-hydroxy-2-oxo-, methyl ester</t>
    </r>
  </si>
  <si>
    <t>30558-43-1</t>
  </si>
  <si>
    <t>U394</t>
  </si>
  <si>
    <t>ETHANIMIDOTHIOICACIDDIMETHYLAMINO)-N-HYDROXY</t>
  </si>
  <si>
    <r>
      <t xml:space="preserve">Ethanimidothioic acid, </t>
    </r>
    <r>
      <rPr>
        <i/>
        <sz val="10"/>
        <rFont val="Arial"/>
        <family val="2"/>
      </rPr>
      <t>N</t>
    </r>
    <r>
      <rPr>
        <sz val="10"/>
        <rFont val="Arial"/>
        <family val="2"/>
      </rPr>
      <t>-[[methylamino)carbonyl]</t>
    </r>
  </si>
  <si>
    <t>16752-77-5</t>
  </si>
  <si>
    <t>P066</t>
  </si>
  <si>
    <t>ETHANIMIDOTHIOICACIDMETHYLAMINO)CARBONYL]</t>
  </si>
  <si>
    <t>Ethanaminium, N,N-diethyl-N-methyl-2-[(2-methyl-1-oxo-2-propenyl)oxy]-, methyl sulfate, polymer with 2-ethylhexyl 2-methyl-2- propenoate, α-fluoro-ω-[2-[(2-methyl-1-oxo-2-propenyl)oxy]ethyl]poly(difluoromethylene), 2-hydroxyethyl 2-methyl-2-propenoate and N-(hydroxymethyl)-2-propenamide</t>
  </si>
  <si>
    <t>65636-35-3</t>
  </si>
  <si>
    <t>ETHANIMINIUM, DIETHYLMETHYL</t>
  </si>
  <si>
    <t>Ethanaminium, N,N,N-triethyl-, salt with 1,1,2,2,3,3,4,4,5,5,6,6,7,7,8,8,8-heptadecafluoro-1-octanesulfonic acid (1:1)</t>
  </si>
  <si>
    <t>56773-42-3</t>
  </si>
  <si>
    <t>ETHANIMINIUM, TRIETHYL</t>
  </si>
  <si>
    <t>Ethanol, 1,2-dichloro-, acetate</t>
  </si>
  <si>
    <t>10140-87-1</t>
  </si>
  <si>
    <t>ETHANOLDICHLOROACETATE</t>
  </si>
  <si>
    <t>Ethanol, 2-ethoxy-</t>
  </si>
  <si>
    <t>110-80-5</t>
  </si>
  <si>
    <t>U359</t>
  </si>
  <si>
    <t>ETHANOLETHOXY</t>
  </si>
  <si>
    <t>Ethanol, 2,2'-iminobis-, compd. with α-fluoro-ω-[2-(phosphonooxy)ethyl]poly(difluoromethylene) (1:1)</t>
  </si>
  <si>
    <t>65530-74-7</t>
  </si>
  <si>
    <t>ETHANOLIMINOBISFLUORO1</t>
  </si>
  <si>
    <t>Ethanol, 2,2'-iminobis-, compd. with α-fluoro-ω-[2-(phosphonooxy)ethyl]poly(difluoromethylene) (2:1)</t>
  </si>
  <si>
    <t>65530-63-4</t>
  </si>
  <si>
    <t>ETHANOLIMINOBISFLUORO2</t>
  </si>
  <si>
    <t>Ethanol, 2,2'-iminobis-, compd. with α,α'-[phosphinicobis(oxy-2,1-ethanediyl)]bis[ω-fluoropoly(difluoromethylene)] (1:1)</t>
  </si>
  <si>
    <t>65530-64-5</t>
  </si>
  <si>
    <t>ETHANOLIMINOBISFLUORO3</t>
  </si>
  <si>
    <t>Ethanol, 2-(nonylphenoxy)-</t>
  </si>
  <si>
    <t>27986-36-3</t>
  </si>
  <si>
    <t>313-N535</t>
  </si>
  <si>
    <t>ETHANOLNONYLPHENOXY</t>
  </si>
  <si>
    <t>Ethanol, 2-[2-(nonylphenoxy)ethoxy]-</t>
  </si>
  <si>
    <t>27176-93-8</t>
  </si>
  <si>
    <t>ETHANOLNONYLPHENOXYETHOXYA</t>
  </si>
  <si>
    <t>Ethanol, 2-[2-(4-nonylphenoxy)ethoxy]-</t>
  </si>
  <si>
    <t>20427-84-3</t>
  </si>
  <si>
    <t>ETHANOLNONYLPHENOXYETHOXYB</t>
  </si>
  <si>
    <t>Ethanol, 2-[2-[2-[2-(4-nonylphenoxy)ethoxy]ethoxy]ethoxy]-</t>
  </si>
  <si>
    <t>7311-27-5</t>
  </si>
  <si>
    <t>ETHANOLNONYLPHENOXYETHOXYETHOXYETHOXY</t>
  </si>
  <si>
    <t>Ethanol, 2,2'-oxybis-, dicarbamate</t>
  </si>
  <si>
    <t>5952-26-1</t>
  </si>
  <si>
    <t>U395</t>
  </si>
  <si>
    <t>ETHANOLOXYBISDICARBAMATE</t>
  </si>
  <si>
    <t>Ethene</t>
  </si>
  <si>
    <t>74-85-1</t>
  </si>
  <si>
    <t>ETHENE</t>
  </si>
  <si>
    <t>Ethene, bromotrifluoro-</t>
  </si>
  <si>
    <t>ETHENEBROMOTRIFLUORO</t>
  </si>
  <si>
    <t>Ethene, chloro-</t>
  </si>
  <si>
    <t>75-01-4</t>
  </si>
  <si>
    <t>U043</t>
  </si>
  <si>
    <t>ETHENECHLORO-</t>
  </si>
  <si>
    <t>Ethene, chlorotrifluoro-</t>
  </si>
  <si>
    <t>79-38-9</t>
  </si>
  <si>
    <t>ETHENECHLOROTRIFLU</t>
  </si>
  <si>
    <t>Ethene, 1,1-dichloro-</t>
  </si>
  <si>
    <t>ETHENEDICHLORO</t>
  </si>
  <si>
    <t>Ethene, 1,1-difluoro-</t>
  </si>
  <si>
    <t>75-38-7</t>
  </si>
  <si>
    <t>ETHENEDIFLUORO</t>
  </si>
  <si>
    <t>Ethene, ethoxy-</t>
  </si>
  <si>
    <t>109-92-2</t>
  </si>
  <si>
    <t>ETHENEETHOXY-</t>
  </si>
  <si>
    <t>Ethene, fluoro-</t>
  </si>
  <si>
    <t>75-02-5</t>
  </si>
  <si>
    <t>ETHENEFLUORO-</t>
  </si>
  <si>
    <t>Ethene, methoxy-</t>
  </si>
  <si>
    <t>107-25-5</t>
  </si>
  <si>
    <t>ETHENEMETHOXY-</t>
  </si>
  <si>
    <t>Ethene, tetrafluoro-</t>
  </si>
  <si>
    <t>116-14-3</t>
  </si>
  <si>
    <t>ETHENETETRAFLUORO-</t>
  </si>
  <si>
    <t>Ethion</t>
  </si>
  <si>
    <t>563-12-2</t>
  </si>
  <si>
    <t>ETHION</t>
  </si>
  <si>
    <t>Ethoprop</t>
  </si>
  <si>
    <t>13194-48-4</t>
  </si>
  <si>
    <t>ETHOPROP</t>
  </si>
  <si>
    <t>Ethoprophos</t>
  </si>
  <si>
    <t>ETHOPROPHOS</t>
  </si>
  <si>
    <t>2-Ethoxyethanol</t>
  </si>
  <si>
    <t>ETHOXYETHANOL</t>
  </si>
  <si>
    <t>Ethyl acetate</t>
  </si>
  <si>
    <t>141-78-6</t>
  </si>
  <si>
    <t>U112</t>
  </si>
  <si>
    <t>ETHYLACETATE</t>
  </si>
  <si>
    <t>Ethyl acetylene</t>
  </si>
  <si>
    <t>ETHYLACETYLENE</t>
  </si>
  <si>
    <t>Ethyl acrylate</t>
  </si>
  <si>
    <t>140-88-5</t>
  </si>
  <si>
    <t>U113</t>
  </si>
  <si>
    <t>ETHYLACRYLATE</t>
  </si>
  <si>
    <t>Ethylbenzene</t>
  </si>
  <si>
    <t>100-41-4</t>
  </si>
  <si>
    <t>ETHYLBENZENE</t>
  </si>
  <si>
    <t>Ethylbis(2-chloroethyl)amine</t>
  </si>
  <si>
    <t>538-07-8</t>
  </si>
  <si>
    <t>ETHYLBISCHLOROETHYL)AMINE</t>
  </si>
  <si>
    <t>Ethyl carbamate</t>
  </si>
  <si>
    <t>ETHYLCARBAMATE</t>
  </si>
  <si>
    <t>Ethyl chloride</t>
  </si>
  <si>
    <t>ETHYLCHLORIDE</t>
  </si>
  <si>
    <t>Ethyl chloroformate</t>
  </si>
  <si>
    <t>541-41-3</t>
  </si>
  <si>
    <t>ETHYLCHLOROFORMATE</t>
  </si>
  <si>
    <t>Ethyl cyanide</t>
  </si>
  <si>
    <t>107-12-0</t>
  </si>
  <si>
    <t>P101</t>
  </si>
  <si>
    <t>ETHYLCYANIDE</t>
  </si>
  <si>
    <t>S-Ethyl dipropylthiocarbamate</t>
  </si>
  <si>
    <t>759-94-4</t>
  </si>
  <si>
    <t>ETHYLDIPROPYLTHIOCARBAMATE EPTC</t>
  </si>
  <si>
    <t>Ethylene</t>
  </si>
  <si>
    <t>ETHYLENE</t>
  </si>
  <si>
    <t>Ethylenebisdithiocarbamic acid, salts and esters</t>
  </si>
  <si>
    <t>N171</t>
  </si>
  <si>
    <t>ETHYLENEBISDITHIOCARBAMIC ACID SALTS AND ESTERS</t>
  </si>
  <si>
    <t>Ethylenebisdithiocarbamic acid, salts &amp; esters</t>
  </si>
  <si>
    <t>111-54-6</t>
  </si>
  <si>
    <t>U114</t>
  </si>
  <si>
    <t>ETHYLENEBISDITHIOCARBAMIC ACID, SALTS &amp; ESTERS</t>
  </si>
  <si>
    <t>Ethylenediamine</t>
  </si>
  <si>
    <t>ETHYLENEDIAMINE</t>
  </si>
  <si>
    <t>Ethylenediamine-tetraacetic acid (EDTA)</t>
  </si>
  <si>
    <t>60-00-4</t>
  </si>
  <si>
    <t>ETHYLENEDIAMINE-TETRAACETIC ACID (EDTA)</t>
  </si>
  <si>
    <t>Ethylene dibromide</t>
  </si>
  <si>
    <t>ETHYLENEDIBROMIDE</t>
  </si>
  <si>
    <t>Ethylene dichloride</t>
  </si>
  <si>
    <t>ETHYLENEDICHLORIDE</t>
  </si>
  <si>
    <t>Ethylene fluorohydrin</t>
  </si>
  <si>
    <t>371-62-0</t>
  </si>
  <si>
    <t>ETHYLENEFLUOROHYDRIN</t>
  </si>
  <si>
    <t>Ethylene glycol</t>
  </si>
  <si>
    <t>107-21-1</t>
  </si>
  <si>
    <t>ETHYLENEGLYCOL</t>
  </si>
  <si>
    <t>Ethyleneimine</t>
  </si>
  <si>
    <t>ETHYLENEIMINE</t>
  </si>
  <si>
    <t>Ethylene oxide</t>
  </si>
  <si>
    <t>75-21-8</t>
  </si>
  <si>
    <t>U115</t>
  </si>
  <si>
    <t>ETHYLENEOXIDE</t>
  </si>
  <si>
    <t>Ethylene thiourea</t>
  </si>
  <si>
    <t>96-45-7</t>
  </si>
  <si>
    <t>U116</t>
  </si>
  <si>
    <t>ETHYLENETHIOUREA</t>
  </si>
  <si>
    <t>Ethyl ether</t>
  </si>
  <si>
    <t>ETHYLETHER</t>
  </si>
  <si>
    <t>2-[Ethyl[(heptadecafluorooctyl)sulfonyl]amino]ethyl acrylate</t>
  </si>
  <si>
    <t>423-82-5</t>
  </si>
  <si>
    <t>ETHYLHEPTADECA ACRYLATE</t>
  </si>
  <si>
    <t>2-[Ethyl[(heptadecafluorooctyl)sulfonyl]amino]ethyl methacrylate</t>
  </si>
  <si>
    <t>376-14-7</t>
  </si>
  <si>
    <t>ETHYLHEPTADECA METHACRYLATE</t>
  </si>
  <si>
    <t>N-Ethyl-N-(2-hydroxyethyl)perfluorooctanesulfonamide</t>
  </si>
  <si>
    <t>1691-99-2</t>
  </si>
  <si>
    <t>ETHYLHYDROXYETHYLPFOS</t>
  </si>
  <si>
    <t>Ethylidene dichloride</t>
  </si>
  <si>
    <t>ETHYLIDENEDICHLORIDE</t>
  </si>
  <si>
    <t>Ethyl mercaptan</t>
  </si>
  <si>
    <t>ETHYLMERCAPTAN</t>
  </si>
  <si>
    <t>Ethyl methacrylate</t>
  </si>
  <si>
    <t>97-63-2</t>
  </si>
  <si>
    <t>U118</t>
  </si>
  <si>
    <t>ETHYLMETHACRYLATE</t>
  </si>
  <si>
    <t>Ethyl methanesulfonate</t>
  </si>
  <si>
    <t>62-50-0</t>
  </si>
  <si>
    <t>U119</t>
  </si>
  <si>
    <t>ETHYLMETHANESULFONATE</t>
  </si>
  <si>
    <t>Ethyl nitrite</t>
  </si>
  <si>
    <t>109-95-5</t>
  </si>
  <si>
    <t>ETHYLNITRITE</t>
  </si>
  <si>
    <t>Ethylthiocyanate</t>
  </si>
  <si>
    <t>542-90-5</t>
  </si>
  <si>
    <t>ETHYLTHIOCYANATE</t>
  </si>
  <si>
    <t>Ethyne</t>
  </si>
  <si>
    <t>ETHYNE</t>
  </si>
  <si>
    <t>Famphur</t>
  </si>
  <si>
    <t>52-85-7</t>
  </si>
  <si>
    <t>P097</t>
  </si>
  <si>
    <t>FAMPHUR</t>
  </si>
  <si>
    <t>Fatty acids, C6-18, perfluoro, ammonium salts</t>
  </si>
  <si>
    <t>72623-77-9</t>
  </si>
  <si>
    <t>FATTYACIDSC6-18FAMMSALTS</t>
  </si>
  <si>
    <t>Fatty acids, C7-13, perfluoro, ammonium salts</t>
  </si>
  <si>
    <t>72968-38-8</t>
  </si>
  <si>
    <t>FATTYACIDSC7-13FAMMSALTS</t>
  </si>
  <si>
    <t>Fatty acids, linseed-oil, γ-ω-perfluoro-C8-14-alkyl esters</t>
  </si>
  <si>
    <t>178535-23-4</t>
  </si>
  <si>
    <t>FATTYACIDSLINSEEDOIL</t>
  </si>
  <si>
    <t>Fenamiphos</t>
  </si>
  <si>
    <t>22224-92-6</t>
  </si>
  <si>
    <t>FENAMIPHOS</t>
  </si>
  <si>
    <t>Fenarimol</t>
  </si>
  <si>
    <t>60168-88-9</t>
  </si>
  <si>
    <t>FENARIMOL</t>
  </si>
  <si>
    <t>Fenbutatin oxide</t>
  </si>
  <si>
    <t>13356-08-6</t>
  </si>
  <si>
    <t>FENBUTATINOXIDE</t>
  </si>
  <si>
    <t>Fenoxaprop-ethyl</t>
  </si>
  <si>
    <t>66441-23-4</t>
  </si>
  <si>
    <t>FENOXAPROPETHYL</t>
  </si>
  <si>
    <t>Fenoxycarb</t>
  </si>
  <si>
    <t>72490-01-8</t>
  </si>
  <si>
    <t>FENOXYCARB</t>
  </si>
  <si>
    <t>Fenpropathrin</t>
  </si>
  <si>
    <t>39515-41-8</t>
  </si>
  <si>
    <t>FENPROPATHRIN</t>
  </si>
  <si>
    <t>Fensulfothion</t>
  </si>
  <si>
    <t>115-90-2</t>
  </si>
  <si>
    <t>FENSULFOTHION</t>
  </si>
  <si>
    <t>Fenthion</t>
  </si>
  <si>
    <t>55-38-9</t>
  </si>
  <si>
    <t>FENTHION</t>
  </si>
  <si>
    <t>Fenvalerate</t>
  </si>
  <si>
    <t>51630-58-1</t>
  </si>
  <si>
    <t>FENVALERATE</t>
  </si>
  <si>
    <t>Ferbam</t>
  </si>
  <si>
    <t>14484-64-1</t>
  </si>
  <si>
    <t>FERBAM</t>
  </si>
  <si>
    <t>Ferric ammonium citrate</t>
  </si>
  <si>
    <t>1185-57-5</t>
  </si>
  <si>
    <t>FERRICAMMONIUMCITRATE</t>
  </si>
  <si>
    <t>Ferric ammonium oxalate</t>
  </si>
  <si>
    <t>2944-67-4</t>
  </si>
  <si>
    <t>FERRICAMMONIUMOXALATE</t>
  </si>
  <si>
    <t>55488-87-4</t>
  </si>
  <si>
    <t>Ferric chloride</t>
  </si>
  <si>
    <t>7705-08-0</t>
  </si>
  <si>
    <t>FERRICCHLORIDE</t>
  </si>
  <si>
    <t>Ferric fluoride</t>
  </si>
  <si>
    <t>7783-50-8</t>
  </si>
  <si>
    <t>FERRICFLUORIDE</t>
  </si>
  <si>
    <t>Ferric nitrate</t>
  </si>
  <si>
    <t>10421-48-4</t>
  </si>
  <si>
    <t>FERRICNITRATE</t>
  </si>
  <si>
    <t>Ferric sulfate</t>
  </si>
  <si>
    <t>10028-22-5</t>
  </si>
  <si>
    <t>FERRICSULFATE</t>
  </si>
  <si>
    <t>Ferrous ammonium sulfate</t>
  </si>
  <si>
    <t>10045-89-3</t>
  </si>
  <si>
    <t>FERROUSAMMONIUM SULFATE</t>
  </si>
  <si>
    <t>Ferrous chloride</t>
  </si>
  <si>
    <t>7758-94-3</t>
  </si>
  <si>
    <t>FERROUSCHLORIDE</t>
  </si>
  <si>
    <t>Ferrous sulfate</t>
  </si>
  <si>
    <t>7782-63-0</t>
  </si>
  <si>
    <t>FERROUSSULFATE</t>
  </si>
  <si>
    <t>7720-78-7</t>
  </si>
  <si>
    <r>
      <t xml:space="preserve">Fine mineral fibers </t>
    </r>
    <r>
      <rPr>
        <vertAlign val="superscript"/>
        <sz val="12"/>
        <rFont val="Arial"/>
        <family val="2"/>
      </rPr>
      <t>c</t>
    </r>
  </si>
  <si>
    <t>FINEMINERALFIBERS</t>
  </si>
  <si>
    <t>Fluazifop-butyl</t>
  </si>
  <si>
    <t>69806-50-4</t>
  </si>
  <si>
    <t>FLUAZIFOPBUTYL</t>
  </si>
  <si>
    <t>Fluenetil</t>
  </si>
  <si>
    <t>4301-50-2</t>
  </si>
  <si>
    <t>FLUENETIL</t>
  </si>
  <si>
    <t>Fluometuron</t>
  </si>
  <si>
    <t>2164-17-2</t>
  </si>
  <si>
    <t>FLUOMETURON</t>
  </si>
  <si>
    <t>Fluoranthene</t>
  </si>
  <si>
    <t>U120</t>
  </si>
  <si>
    <t>FLUORANTHENE</t>
  </si>
  <si>
    <t>Fluorene</t>
  </si>
  <si>
    <t>86-73-7</t>
  </si>
  <si>
    <t>FLUORENE</t>
  </si>
  <si>
    <t>Fluorine</t>
  </si>
  <si>
    <t>7782-41-4</t>
  </si>
  <si>
    <t>P056</t>
  </si>
  <si>
    <t>FLUORINE</t>
  </si>
  <si>
    <t>Fluoroacetamide</t>
  </si>
  <si>
    <t>640-19-7</t>
  </si>
  <si>
    <t>P057</t>
  </si>
  <si>
    <t>FLUOROACETAMIDE</t>
  </si>
  <si>
    <t>Fluoroacetic acid</t>
  </si>
  <si>
    <t>144-49-0</t>
  </si>
  <si>
    <t>FLUOROACETIC ACID</t>
  </si>
  <si>
    <t>Fluoroacetic acid, sodium salt</t>
  </si>
  <si>
    <t>62-74-8</t>
  </si>
  <si>
    <t>P058</t>
  </si>
  <si>
    <t>FLUOROACETIC ACID, SODIUM SALT</t>
  </si>
  <si>
    <t>Fluoroacetyl chloride</t>
  </si>
  <si>
    <t>359-06-8</t>
  </si>
  <si>
    <t>FLUOROACETYL CHLORIDE</t>
  </si>
  <si>
    <t>Fluorouracil</t>
  </si>
  <si>
    <t>51-21-8</t>
  </si>
  <si>
    <t>FLUOROURACIL</t>
  </si>
  <si>
    <t>5-Fluorouracil</t>
  </si>
  <si>
    <t>FLUOROURACIL,5-</t>
  </si>
  <si>
    <t>Fluvalinate</t>
  </si>
  <si>
    <t>69409-94-5</t>
  </si>
  <si>
    <t>FLUVALINATE</t>
  </si>
  <si>
    <t>Folpet</t>
  </si>
  <si>
    <t>133-07-3</t>
  </si>
  <si>
    <t>FOLPET</t>
  </si>
  <si>
    <t>Fomesafen</t>
  </si>
  <si>
    <t>72178-02-0</t>
  </si>
  <si>
    <t>FOMESAFEN</t>
  </si>
  <si>
    <t>Fonofos</t>
  </si>
  <si>
    <t>944-22-9</t>
  </si>
  <si>
    <t>FONOFOS</t>
  </si>
  <si>
    <t>Formaldehyde</t>
  </si>
  <si>
    <t>50-00-0</t>
  </si>
  <si>
    <t>U122</t>
  </si>
  <si>
    <t>FORMALDEHYDE</t>
  </si>
  <si>
    <t>Formaldehyde cyanohydrin</t>
  </si>
  <si>
    <t>107-16-4</t>
  </si>
  <si>
    <t>FORMALDEHYDECYANOHYDRIN</t>
  </si>
  <si>
    <t>Formaldehyde (solution)</t>
  </si>
  <si>
    <t>FORMALDEHYDESOLUTION)</t>
  </si>
  <si>
    <t>Formamide</t>
  </si>
  <si>
    <t>75-12-7</t>
  </si>
  <si>
    <t>FORMAMIDE</t>
  </si>
  <si>
    <t>Formetanate hydrochloride</t>
  </si>
  <si>
    <t>23422-53-9</t>
  </si>
  <si>
    <t>P198</t>
  </si>
  <si>
    <t>FORMETANATEHYDROCHLORIDE</t>
  </si>
  <si>
    <t>Formic acid</t>
  </si>
  <si>
    <t>64-18-6</t>
  </si>
  <si>
    <t>U123</t>
  </si>
  <si>
    <t>FORMICACID</t>
  </si>
  <si>
    <t>Formic acid, methyl ester</t>
  </si>
  <si>
    <t>107-31-3</t>
  </si>
  <si>
    <t>FORMICACIDMETHYL</t>
  </si>
  <si>
    <t>Formothion</t>
  </si>
  <si>
    <t>2540-82-1</t>
  </si>
  <si>
    <t>FORMOTHION</t>
  </si>
  <si>
    <t>Formparanate</t>
  </si>
  <si>
    <t>17702-57-7</t>
  </si>
  <si>
    <t>P197</t>
  </si>
  <si>
    <t>FORMPARANATE</t>
  </si>
  <si>
    <t>Fosthietan</t>
  </si>
  <si>
    <t>21548-32-3</t>
  </si>
  <si>
    <t>FOSTHIETAN</t>
  </si>
  <si>
    <t>Freon 113</t>
  </si>
  <si>
    <t>76-13-1</t>
  </si>
  <si>
    <t>FREON113</t>
  </si>
  <si>
    <t>Fuberidazole</t>
  </si>
  <si>
    <t>3878-19-1</t>
  </si>
  <si>
    <t>FUBERIDAZOLE</t>
  </si>
  <si>
    <t>Fumaric acid</t>
  </si>
  <si>
    <t>110-17-8</t>
  </si>
  <si>
    <t>FUMARIC ACID</t>
  </si>
  <si>
    <t>Furan</t>
  </si>
  <si>
    <t>110-00-9</t>
  </si>
  <si>
    <t>U124</t>
  </si>
  <si>
    <t>FURAN</t>
  </si>
  <si>
    <t>Furan, tetrahydro-</t>
  </si>
  <si>
    <t>109-99-9</t>
  </si>
  <si>
    <t>U213</t>
  </si>
  <si>
    <t>FURAN, TETRAHYDRO-</t>
  </si>
  <si>
    <t>Furfural</t>
  </si>
  <si>
    <t>98-01-1</t>
  </si>
  <si>
    <t>U125</t>
  </si>
  <si>
    <t>FURFURAL</t>
  </si>
  <si>
    <t>Gallium trichloride</t>
  </si>
  <si>
    <t>13450-90-3</t>
  </si>
  <si>
    <t>GALLIUM TRICHLORIDE</t>
  </si>
  <si>
    <t>Glycidol</t>
  </si>
  <si>
    <t>556-52-5</t>
  </si>
  <si>
    <t>GLYCIDOL</t>
  </si>
  <si>
    <t>Glycidylaldehyde</t>
  </si>
  <si>
    <t>765-34-4</t>
  </si>
  <si>
    <t>U126</t>
  </si>
  <si>
    <t>GLYCIDYLALDEHYDE</t>
  </si>
  <si>
    <t>Glycine, N-ethyl-N-[(heptadecafluorooctyl)sulfonyl]-, potassium salt</t>
  </si>
  <si>
    <t>2991-51-7</t>
  </si>
  <si>
    <t>GLYCINEETHYLHEPTADECAF</t>
  </si>
  <si>
    <t>Glycine, N-ethyl-N-[(pentadecafluoroheptyl)sulfonyl]-, potassium salt</t>
  </si>
  <si>
    <t>67584-62-7</t>
  </si>
  <si>
    <t>GLYCINEETHYLPENTADECAF</t>
  </si>
  <si>
    <t>Glycine, N-ethyl-N-[(tridecafluorohexyl)sulfonyl]-, potassium salt</t>
  </si>
  <si>
    <t>67584-53-6</t>
  </si>
  <si>
    <t>GLYCINEETHYLTRIDECAF</t>
  </si>
  <si>
    <t>Glycine, N-ethyl-N-[(undecafluoropentyl)sulfonyl]-, potassium salt</t>
  </si>
  <si>
    <t>67584-52-5</t>
  </si>
  <si>
    <t>GLYCINEETHYLUNDECAF</t>
  </si>
  <si>
    <t>Glycine, N-[(heptadecafluorooctyl)sulfonyl]-N-propyl-, potassium salt</t>
  </si>
  <si>
    <t>55910-10-6</t>
  </si>
  <si>
    <t>GLYCINEHEPTADECAFLUOROKSALT</t>
  </si>
  <si>
    <r>
      <t xml:space="preserve">Glycol Ethers </t>
    </r>
    <r>
      <rPr>
        <vertAlign val="superscript"/>
        <sz val="12"/>
        <rFont val="Arial"/>
        <family val="2"/>
      </rPr>
      <t>d</t>
    </r>
  </si>
  <si>
    <t>N230</t>
  </si>
  <si>
    <t>GLYCOL ETHERS</t>
  </si>
  <si>
    <r>
      <t xml:space="preserve">Guanidine, </t>
    </r>
    <r>
      <rPr>
        <i/>
        <sz val="10"/>
        <rFont val="Arial"/>
        <family val="2"/>
      </rPr>
      <t>N</t>
    </r>
    <r>
      <rPr>
        <sz val="10"/>
        <rFont val="Arial"/>
        <family val="2"/>
      </rPr>
      <t>-methyl-</t>
    </r>
    <r>
      <rPr>
        <i/>
        <sz val="10"/>
        <rFont val="Arial"/>
        <family val="2"/>
      </rPr>
      <t>N</t>
    </r>
    <r>
      <rPr>
        <sz val="10"/>
        <rFont val="Arial"/>
        <family val="2"/>
      </rPr>
      <t>'-nitro-</t>
    </r>
    <r>
      <rPr>
        <i/>
        <sz val="10"/>
        <rFont val="Arial"/>
        <family val="2"/>
      </rPr>
      <t>N</t>
    </r>
    <r>
      <rPr>
        <sz val="10"/>
        <rFont val="Arial"/>
        <family val="2"/>
      </rPr>
      <t>-nitroso-</t>
    </r>
  </si>
  <si>
    <t>70-25-7</t>
  </si>
  <si>
    <t>U163</t>
  </si>
  <si>
    <t>GUANIDINE, N-METHYL-N'-NITRO-N-NITROSO-</t>
  </si>
  <si>
    <t>Guthion</t>
  </si>
  <si>
    <t>GUTHION</t>
  </si>
  <si>
    <t>Haloethers</t>
  </si>
  <si>
    <t>HALOETHERS</t>
  </si>
  <si>
    <t>Halomethanes</t>
  </si>
  <si>
    <t>HALOMETHANES</t>
  </si>
  <si>
    <t>Halon 1211</t>
  </si>
  <si>
    <t>HALON1211</t>
  </si>
  <si>
    <t>Halon 1301</t>
  </si>
  <si>
    <t>HALON1301</t>
  </si>
  <si>
    <t>Halon 2402</t>
  </si>
  <si>
    <t>HALON2402</t>
  </si>
  <si>
    <t>HCFC-121</t>
  </si>
  <si>
    <t>354-14-3</t>
  </si>
  <si>
    <t>HCFC-121a</t>
  </si>
  <si>
    <t>354-11-0</t>
  </si>
  <si>
    <t>HCFC-121A</t>
  </si>
  <si>
    <t>HCFC-123</t>
  </si>
  <si>
    <t>HCFC-123a</t>
  </si>
  <si>
    <t>HCFC-123A</t>
  </si>
  <si>
    <t>HCFC-123b</t>
  </si>
  <si>
    <t>HCFC-123B</t>
  </si>
  <si>
    <t>HCFC-124</t>
  </si>
  <si>
    <t>HCFC-124a</t>
  </si>
  <si>
    <t>HCFC-124A</t>
  </si>
  <si>
    <t>HCFC-132b</t>
  </si>
  <si>
    <t>HCFC-132B</t>
  </si>
  <si>
    <t>HCFC-133a</t>
  </si>
  <si>
    <t>HCFC-133A</t>
  </si>
  <si>
    <t>HCFC-141b</t>
  </si>
  <si>
    <t>HCFC-141B</t>
  </si>
  <si>
    <t>HCFC-142b</t>
  </si>
  <si>
    <t>HCFC-142B</t>
  </si>
  <si>
    <t>HCFC-21</t>
  </si>
  <si>
    <t>HCFC-22</t>
  </si>
  <si>
    <t>HCFC-225aa</t>
  </si>
  <si>
    <t>HCFC-225AA</t>
  </si>
  <si>
    <t>HCFC-225ba</t>
  </si>
  <si>
    <t>HCFC-225BA</t>
  </si>
  <si>
    <t>HCFC-225bb</t>
  </si>
  <si>
    <t>HCFC-225BB</t>
  </si>
  <si>
    <t>HCFC-225ca</t>
  </si>
  <si>
    <t>HCFC-225CA</t>
  </si>
  <si>
    <t>HCFC-225cb</t>
  </si>
  <si>
    <t>HCFC-225CB</t>
  </si>
  <si>
    <t>HCFC-225cc</t>
  </si>
  <si>
    <t>HCFC-225CC</t>
  </si>
  <si>
    <t>HCFC-225da</t>
  </si>
  <si>
    <t>HCFC-225DA</t>
  </si>
  <si>
    <t>HCFC-225ea</t>
  </si>
  <si>
    <t>HCFC-225EA</t>
  </si>
  <si>
    <t>HCFC-225eb</t>
  </si>
  <si>
    <t>HCFC-225EB</t>
  </si>
  <si>
    <t>HCFC-253fb</t>
  </si>
  <si>
    <t>HCFC-253FB</t>
  </si>
  <si>
    <t>Heptachlor</t>
  </si>
  <si>
    <t>76-44-8</t>
  </si>
  <si>
    <t>P059</t>
  </si>
  <si>
    <t>HEPTACHLOR</t>
  </si>
  <si>
    <t>Heptachlor and Metabolites</t>
  </si>
  <si>
    <t>HEPTACHLOR AND METABOLITES</t>
  </si>
  <si>
    <t>Heptachlor epoxide</t>
  </si>
  <si>
    <t>1024-57-3</t>
  </si>
  <si>
    <t>HEPTACHLOR EPOXIDE</t>
  </si>
  <si>
    <r>
      <t>1,2,3,4,6,7,8-heptachlorodibenzo-</t>
    </r>
    <r>
      <rPr>
        <i/>
        <sz val="10"/>
        <rFont val="Arial"/>
        <family val="2"/>
      </rPr>
      <t>p</t>
    </r>
    <r>
      <rPr>
        <sz val="10"/>
        <rFont val="Arial"/>
        <family val="2"/>
      </rPr>
      <t>-dioxin</t>
    </r>
  </si>
  <si>
    <t>35822-46-9</t>
  </si>
  <si>
    <t>313-N150</t>
  </si>
  <si>
    <t>HEPTACHLORODIBENZODIOXIN</t>
  </si>
  <si>
    <t>1,2,3,4,7,8,9-heptachlorodibenzofuran</t>
  </si>
  <si>
    <t>55673-89-7</t>
  </si>
  <si>
    <t>HEPTACHLORODIBENZOFURAN</t>
  </si>
  <si>
    <t>1,2,3,4,6,7,8-heptachlorodibenzofuran</t>
  </si>
  <si>
    <t>67562-39-4</t>
  </si>
  <si>
    <t>1,4,5,6,7,8,8-Heptachloro-3a,4,7,7a-tetrahydro-4,7-methano-1H-indene</t>
  </si>
  <si>
    <t>HEPTACHLOROTETRAHYDRO-4,7-METHANO-1</t>
  </si>
  <si>
    <t>3-[[(Heptadecafluorooctyl)sulfonyl]amino]-N,N,N-trimethyl-1-propanaminium iodide</t>
  </si>
  <si>
    <t>1652-63-7</t>
  </si>
  <si>
    <t>HEPTADECAFLUOROOCTYL1</t>
  </si>
  <si>
    <t>2-[[(Heptadecafluorooctyl)sulfonyl]methylamino]ethyl acrylate</t>
  </si>
  <si>
    <t>25268-77-3</t>
  </si>
  <si>
    <t>HEPTADECAFLUOROOCTYL2</t>
  </si>
  <si>
    <t>1-Heptanesulfonamide, N-ethyl-1,1,2,2,3,3,4,4,5,5,6,6,7,7,7-pentadecafluoro-</t>
  </si>
  <si>
    <t>68957-62-0</t>
  </si>
  <si>
    <t>HEPTANESULFONAMIDEF1</t>
  </si>
  <si>
    <t>1-Heptanesulfonamide, 1,1,2,2,3,3,4,4,5,5,6,6,7,7,7-pentadecafluoro-N-(2-hydroxyethyl)-N-methyl-</t>
  </si>
  <si>
    <t>68555-76-0</t>
  </si>
  <si>
    <t>HEPTANESULFONAMIDEF2</t>
  </si>
  <si>
    <t>1-Heptanesulfonic acid, 1,1,2,2,3,3,4,4,5,5,6,6,7,7,7-pentadecafluoro-, ammonium salt</t>
  </si>
  <si>
    <t>68259-07-4</t>
  </si>
  <si>
    <t>HEPTANESULFONICACIDF1</t>
  </si>
  <si>
    <t>1-Heptanesulfonic acid, 1,1,2,2,3,3,4,4,5,5,6,6,7,7,7-pentadecafluoro-, compd. with 2,2'-iminobis[ethanol] (1:1)</t>
  </si>
  <si>
    <t>70225-15-9</t>
  </si>
  <si>
    <t>HEPTANESULFONICACIDF2</t>
  </si>
  <si>
    <t>1-Heptanesulfonic acid, 1,1,2,2,3,3,4,4,5,5,6,6,7,7,7-pentadecafluoro-, potassium salt</t>
  </si>
  <si>
    <t>60270-55-5</t>
  </si>
  <si>
    <t>HEPTANESULFONICACIDF3</t>
  </si>
  <si>
    <t>1-Heptanesulfonyl fluoride, 1,1,2,2,3,3,4,4,5,5,6,6,7,7,7- pentadecafluoro-</t>
  </si>
  <si>
    <t>335-71-7</t>
  </si>
  <si>
    <t>HEPTANESULFONYLFLUORIDE</t>
  </si>
  <si>
    <r>
      <t>3,6,9,12,15,18,21-Heptaoxatricosan-</t>
    </r>
    <r>
      <rPr>
        <strike/>
        <sz val="10"/>
        <rFont val="Arial"/>
        <family val="2"/>
      </rPr>
      <t>l</t>
    </r>
    <r>
      <rPr>
        <sz val="10"/>
        <rFont val="Arial"/>
        <family val="2"/>
      </rPr>
      <t>1-ol, 23-(nonylphenoxy)-</t>
    </r>
  </si>
  <si>
    <t>27177-05-5</t>
  </si>
  <si>
    <t>HEPTAOXATRICOSANOLNONYLPHENOXY</t>
  </si>
  <si>
    <t>Hexabromocyclododecane</t>
  </si>
  <si>
    <t>N270</t>
  </si>
  <si>
    <t>HEXABROMOCYCLODECANEA</t>
  </si>
  <si>
    <t>25637-99-4</t>
  </si>
  <si>
    <t>313-N270</t>
  </si>
  <si>
    <t>HEXABROMOCYCLODECANEB</t>
  </si>
  <si>
    <t>1,2,5,6,9,10-Hexabromocyclododecane</t>
  </si>
  <si>
    <t>3194-55-6</t>
  </si>
  <si>
    <t>HEXABROMOCYCLODECANEC</t>
  </si>
  <si>
    <t>Hexachlorobenzene</t>
  </si>
  <si>
    <t>118-74-1</t>
  </si>
  <si>
    <t>U127</t>
  </si>
  <si>
    <t>HEXACHLOROBENZENE</t>
  </si>
  <si>
    <t>Hexachloro-1,3-butadiene</t>
  </si>
  <si>
    <t>87-68-3</t>
  </si>
  <si>
    <t>U128</t>
  </si>
  <si>
    <t>HEXACHLOROBUTAD</t>
  </si>
  <si>
    <t>Hexachlorobutadiene</t>
  </si>
  <si>
    <t>HEXACHLOROBUTADIENE</t>
  </si>
  <si>
    <t>Hexachlorocyclohexane (all isomers)</t>
  </si>
  <si>
    <t>608-73-1</t>
  </si>
  <si>
    <t>HEXACHLOROCYCLOHEXANEALL</t>
  </si>
  <si>
    <r>
      <rPr>
        <i/>
        <sz val="10"/>
        <rFont val="Arial"/>
        <family val="2"/>
      </rPr>
      <t>alpha</t>
    </r>
    <r>
      <rPr>
        <sz val="10"/>
        <rFont val="Arial"/>
        <family val="2"/>
      </rPr>
      <t>-Hexachlorocyclohexane</t>
    </r>
  </si>
  <si>
    <t>HEXACHLOROCYCLOHEXANEALPHA</t>
  </si>
  <si>
    <t>Hexachlorocyclohexane (gamma isomer)</t>
  </si>
  <si>
    <t>HEXACHLOROCYCLOHEXANEGAMMA ISOMER)</t>
  </si>
  <si>
    <t>Hexachlorocyclopentadiene</t>
  </si>
  <si>
    <t>77-47-4</t>
  </si>
  <si>
    <t>U130</t>
  </si>
  <si>
    <t>HEXACHLOROCYCLOPENTADIENE</t>
  </si>
  <si>
    <r>
      <t>1,2,3,7,8,9-hexachlorodibenzo-</t>
    </r>
    <r>
      <rPr>
        <i/>
        <sz val="10"/>
        <rFont val="Arial"/>
        <family val="2"/>
      </rPr>
      <t>p</t>
    </r>
    <r>
      <rPr>
        <sz val="10"/>
        <rFont val="Arial"/>
        <family val="2"/>
      </rPr>
      <t>-dioxin</t>
    </r>
  </si>
  <si>
    <t>19408-74-3</t>
  </si>
  <si>
    <t>HEXACHLORODIBENZODIOXIN</t>
  </si>
  <si>
    <r>
      <t>1,2,3,4,7,8-hexachlorodibenzo-</t>
    </r>
    <r>
      <rPr>
        <i/>
        <sz val="10"/>
        <rFont val="Arial"/>
        <family val="2"/>
      </rPr>
      <t>p</t>
    </r>
    <r>
      <rPr>
        <sz val="10"/>
        <rFont val="Arial"/>
        <family val="2"/>
      </rPr>
      <t>-dioxin</t>
    </r>
  </si>
  <si>
    <t>39227-28-6</t>
  </si>
  <si>
    <r>
      <t>1,2,3,6,7,8-hexachlorodibenzo-</t>
    </r>
    <r>
      <rPr>
        <i/>
        <sz val="10"/>
        <rFont val="Arial"/>
        <family val="2"/>
      </rPr>
      <t>p</t>
    </r>
    <r>
      <rPr>
        <sz val="10"/>
        <rFont val="Arial"/>
        <family val="2"/>
      </rPr>
      <t>-dioxin</t>
    </r>
  </si>
  <si>
    <t>57653-85-7</t>
  </si>
  <si>
    <t>1,2,3,6,7,8-hexachlorodibenzofuran</t>
  </si>
  <si>
    <t>57117-44-9</t>
  </si>
  <si>
    <t>HEXACHLORODIBENZOFURAN</t>
  </si>
  <si>
    <t>2,3,4,6,7,8-hexachlorodibenzofuran</t>
  </si>
  <si>
    <t>60851-34-5</t>
  </si>
  <si>
    <t>1,2,3,4,7,8-hexachlorodibenzofuran</t>
  </si>
  <si>
    <t>70648-26-9</t>
  </si>
  <si>
    <t>1,2,3,7,8,9-hexachlorodibenzofuran</t>
  </si>
  <si>
    <t>72918-21-9</t>
  </si>
  <si>
    <t>Hexachloroethane</t>
  </si>
  <si>
    <t>67-72-1</t>
  </si>
  <si>
    <t>U131</t>
  </si>
  <si>
    <t>HEXACHLOROETHANE</t>
  </si>
  <si>
    <t>Hexachloronaphthalene</t>
  </si>
  <si>
    <t>1335-87-1</t>
  </si>
  <si>
    <t>HEXACHLORONAPHTHA</t>
  </si>
  <si>
    <t>Hexachlorophene</t>
  </si>
  <si>
    <t>70-30-4</t>
  </si>
  <si>
    <t>U132</t>
  </si>
  <si>
    <t>HEXACHLOROPHENE</t>
  </si>
  <si>
    <t>Hexachloropropene</t>
  </si>
  <si>
    <t>1888-71-7</t>
  </si>
  <si>
    <t>U243</t>
  </si>
  <si>
    <t>HEXACHLOROPROPENE</t>
  </si>
  <si>
    <t>Hexadecane, 1,1,1,2,2,3,3,4,4,5,5,6,6,7,7,8,8,9,9,10,10,11,11,12,12,13,13,14,14-nonacosafluoro-16-iodo-</t>
  </si>
  <si>
    <t>65510-55-6</t>
  </si>
  <si>
    <t>HEXADECANENONACOSAFLUORO</t>
  </si>
  <si>
    <t>1-Hexadecanol, 3,3,4,4,5,5,6,6,7,7,8,8,9,9,10,10,11,11,12,12,13,13,14,14,15,15,16,16,16-nonacosafluoro-</t>
  </si>
  <si>
    <t>60699-51-6</t>
  </si>
  <si>
    <t>HEXADECANOLNONACOSAFLUORO</t>
  </si>
  <si>
    <t>Hexaethyl tetraphosphate</t>
  </si>
  <si>
    <t>757-58-4</t>
  </si>
  <si>
    <t>P062</t>
  </si>
  <si>
    <t>HEXAETHYL TETRAPHOSPHATE</t>
  </si>
  <si>
    <t>Hexafluoropropylene oxide dimer acid</t>
  </si>
  <si>
    <t>13252-13-6</t>
  </si>
  <si>
    <t>HEXAFLUOROPROPYLENEOXIDEDA</t>
  </si>
  <si>
    <t>Hexafluoropropylene oxide dimer acid ammonium salt</t>
  </si>
  <si>
    <t>62037-80-3</t>
  </si>
  <si>
    <t>HEXAFLUOROPROPYLENEOXIDEDAAMMSALT</t>
  </si>
  <si>
    <t>1,3,4,6,7,8-Hexahydro-4,6,6,7,8,8-hexamethylcyclopenta[g]-2-benzopyran</t>
  </si>
  <si>
    <t>1222-05-5</t>
  </si>
  <si>
    <t>HEXAHYDROHEXAMETHYLCYCLOPENTA[G]BENZOPYRAN</t>
  </si>
  <si>
    <r>
      <t xml:space="preserve">Hexamethylenediamine, </t>
    </r>
    <r>
      <rPr>
        <i/>
        <sz val="10"/>
        <rFont val="Arial"/>
        <family val="2"/>
      </rPr>
      <t>N,N</t>
    </r>
    <r>
      <rPr>
        <sz val="10"/>
        <rFont val="Arial"/>
        <family val="2"/>
      </rPr>
      <t>'-dibutyl-</t>
    </r>
  </si>
  <si>
    <t>4835-11-4</t>
  </si>
  <si>
    <t>HEXAMETHYLENEDIAMINE, N,N'-DIBUTYL-</t>
  </si>
  <si>
    <t>Hexamethylene-1,6-diisocyanate</t>
  </si>
  <si>
    <t>822-06-0</t>
  </si>
  <si>
    <t>HEXAMETHYLENEDIISOCYANATE</t>
  </si>
  <si>
    <t>Hexamethylphosphoramide</t>
  </si>
  <si>
    <t>680-31-9</t>
  </si>
  <si>
    <t>HEXAMETHYLPHOSPHO</t>
  </si>
  <si>
    <t>Hexane</t>
  </si>
  <si>
    <t>110-54-3</t>
  </si>
  <si>
    <t>HEXANE</t>
  </si>
  <si>
    <t>Hexane, 1,6-diisocyanato-, homopolymer, γ-ω-perfluoro-C6-20-alc.- blocked</t>
  </si>
  <si>
    <t>135228-60-3</t>
  </si>
  <si>
    <t>HEXANEDIISOCYANATOPERFLUORO</t>
  </si>
  <si>
    <r>
      <rPr>
        <i/>
        <sz val="10"/>
        <rFont val="Arial"/>
        <family val="2"/>
      </rPr>
      <t>n</t>
    </r>
    <r>
      <rPr>
        <sz val="10"/>
        <rFont val="Arial"/>
        <family val="2"/>
      </rPr>
      <t>-Hexane</t>
    </r>
  </si>
  <si>
    <t>HEXANE-N</t>
  </si>
  <si>
    <t>1-Hexanesulfonamide, 1,1,2,2,3,3,4,4,5,5,6,6,6-tridecafluoro-N-(2- hydroxyethyl)-N-methyl-</t>
  </si>
  <si>
    <t>68555-75-9</t>
  </si>
  <si>
    <t>HEXANESULFONAMIDEF</t>
  </si>
  <si>
    <t>1-Hexanesulfonic acid, 1,1,2,2,3,3,4,4,5,5,6,6,6-tridecafluoro-, ammonium salt</t>
  </si>
  <si>
    <t>68259-08-5</t>
  </si>
  <si>
    <t>HEXANESULFONICACIDF1</t>
  </si>
  <si>
    <t>1-Hexanesulfonic acid, 1,1,2,2,3,3,4,4,5,5,6,6,6-tridecafluoro-, compd. with 2,2'-iminobis[ethanol] (1:1)</t>
  </si>
  <si>
    <t>70225-16-0</t>
  </si>
  <si>
    <t>HEXANESULFONICACIDF2</t>
  </si>
  <si>
    <t>1-Hexanesulfonic acid, 1,1,2,2,3,3,4,4,5,5,6,6,6-tridecafluoro-, potassium salt</t>
  </si>
  <si>
    <t>3871-99-6</t>
  </si>
  <si>
    <t>HEXANESULFONICACIDF3</t>
  </si>
  <si>
    <t>Hexazinone</t>
  </si>
  <si>
    <t>51235-04-2</t>
  </si>
  <si>
    <t>HEXAZINONE</t>
  </si>
  <si>
    <t>Hydramethylnon</t>
  </si>
  <si>
    <t>67485-29-4</t>
  </si>
  <si>
    <t>HYDRAMETHYLNON</t>
  </si>
  <si>
    <t>Hydrazine</t>
  </si>
  <si>
    <t>302-01-2</t>
  </si>
  <si>
    <t>U133</t>
  </si>
  <si>
    <t>HYDRAZINE</t>
  </si>
  <si>
    <t>Hydrazine, 1,2-diethyl-</t>
  </si>
  <si>
    <t>1615-80-1</t>
  </si>
  <si>
    <t>U086</t>
  </si>
  <si>
    <t>HYDRAZINEDIETHYL-</t>
  </si>
  <si>
    <t>Hydrazine, 1,2-dimethyl-</t>
  </si>
  <si>
    <t>540-73-8</t>
  </si>
  <si>
    <t>U099</t>
  </si>
  <si>
    <t>HYDRAZINEDIMETHYL-</t>
  </si>
  <si>
    <t>Hydrazine, 1,1-dimethyl-</t>
  </si>
  <si>
    <t>Hydrazine, 1,2-diphenyl-</t>
  </si>
  <si>
    <t>HYDRAZINEDIPHENYL-</t>
  </si>
  <si>
    <t>Hydrazine, methyl-</t>
  </si>
  <si>
    <t>60-34-4</t>
  </si>
  <si>
    <t>P068</t>
  </si>
  <si>
    <t>HYDRAZINEMETHYL-</t>
  </si>
  <si>
    <t>Hydrazine sulfate (1:1)</t>
  </si>
  <si>
    <t>10034-93-2</t>
  </si>
  <si>
    <t>HYDRAZINESULFATE</t>
  </si>
  <si>
    <t>Hydrazobenzene</t>
  </si>
  <si>
    <t>HYDRAZOBENZENE</t>
  </si>
  <si>
    <t>Hydrochloric acid (conc 37% or greater)</t>
  </si>
  <si>
    <t>7647-01-0</t>
  </si>
  <si>
    <t>HYDROCHLORICACID</t>
  </si>
  <si>
    <t>Hydrochloric acid</t>
  </si>
  <si>
    <t>Hydrochloric acid (aerosol forms only)</t>
  </si>
  <si>
    <t>HYDROCHLORICACIDAEROSOL</t>
  </si>
  <si>
    <t>Hydrocyanic acid</t>
  </si>
  <si>
    <t>74-90-8</t>
  </si>
  <si>
    <t>P063</t>
  </si>
  <si>
    <t>HYDROCYANICACID</t>
  </si>
  <si>
    <t>Hydrofluoric acid</t>
  </si>
  <si>
    <t>7664-39-3</t>
  </si>
  <si>
    <t>U134</t>
  </si>
  <si>
    <t>HYDROFLUORICACID</t>
  </si>
  <si>
    <t>Hydrofluoric acid (conc. 50% or greater)</t>
  </si>
  <si>
    <t>HYDROFLUORICACID (CONC&gt;)</t>
  </si>
  <si>
    <t>Hydrogen</t>
  </si>
  <si>
    <t>1333-74-0</t>
  </si>
  <si>
    <t>HYDROGEN</t>
  </si>
  <si>
    <t>Hydrogen chloride (anhydrous)</t>
  </si>
  <si>
    <t>HYDROGENCHLORIDE</t>
  </si>
  <si>
    <t>Hydrogen chloride (gas only)</t>
  </si>
  <si>
    <t>HYDROGENCHLORIDE (Gas Only)</t>
  </si>
  <si>
    <t>Hydrogen cyanide</t>
  </si>
  <si>
    <t>HYDROGENCYANIDE</t>
  </si>
  <si>
    <t>Hydrogen fluoride</t>
  </si>
  <si>
    <t>HYDROGENFLUORIDE</t>
  </si>
  <si>
    <t>Hydrogen fluoride (anhydrous)</t>
  </si>
  <si>
    <t>HYDROGENFLUORIDE(ANHYDROUS)</t>
  </si>
  <si>
    <t>Hydrogen peroxide (Conc.&gt; 52%)</t>
  </si>
  <si>
    <t>7722-84-1</t>
  </si>
  <si>
    <t>HYDROGENPEROXIDE (Conc.&gt; 52%)</t>
  </si>
  <si>
    <t>Hydrogen selenide</t>
  </si>
  <si>
    <t>7783-07-5</t>
  </si>
  <si>
    <t>HYDROGENSELENIDE</t>
  </si>
  <si>
    <t>Hydrogen sulfide</t>
  </si>
  <si>
    <t>7783-06-4</t>
  </si>
  <si>
    <t>U135</t>
  </si>
  <si>
    <t>HYDROGENSULFIDE</t>
  </si>
  <si>
    <t>Hydroperoxide, 1-methyl-1-phenylethyl-</t>
  </si>
  <si>
    <t>HYDROPEROXIDE, 1-METHYL-1-PHENYLETHYL-</t>
  </si>
  <si>
    <t>Hydroquinone</t>
  </si>
  <si>
    <t>123-31-9</t>
  </si>
  <si>
    <t>HYDROQUINONE</t>
  </si>
  <si>
    <t>N-Hydroxyethylethylenediamine</t>
  </si>
  <si>
    <t>111-41-1</t>
  </si>
  <si>
    <t>HYDROXYETHYLETHYLENEDIAMINE</t>
  </si>
  <si>
    <t>Imazalil</t>
  </si>
  <si>
    <t>35554-44-0</t>
  </si>
  <si>
    <t>IMAZALIL</t>
  </si>
  <si>
    <t>Indeno[1,2,3-cd]pyrene</t>
  </si>
  <si>
    <t>193-39-5</t>
  </si>
  <si>
    <t>U137</t>
  </si>
  <si>
    <t>INDENO(1,2,3-CD)PYRENE</t>
  </si>
  <si>
    <t>3-Iodo-2-propynyl butylcarbamate</t>
  </si>
  <si>
    <t>55406-53-6</t>
  </si>
  <si>
    <t>IODOPROPYNYL BUTYLCARBAMATE</t>
  </si>
  <si>
    <t>Iron carbonyl (Fe(CO)5), (TB-5-11)-</t>
  </si>
  <si>
    <t>13463-40-6</t>
  </si>
  <si>
    <t>IRONCARBONYL (FE(CO)5), (TB-5-11)-</t>
  </si>
  <si>
    <t>Iron, pentacarbonyl-</t>
  </si>
  <si>
    <t>IRONPENTACARBONYL-</t>
  </si>
  <si>
    <t>Isobenzan</t>
  </si>
  <si>
    <t>297-78-9</t>
  </si>
  <si>
    <t>ISOBENZAN</t>
  </si>
  <si>
    <t>Isobutane</t>
  </si>
  <si>
    <t>75-28-5</t>
  </si>
  <si>
    <t>ISOBUTANE</t>
  </si>
  <si>
    <t>Isobutyl alcohol</t>
  </si>
  <si>
    <t>78-83-1</t>
  </si>
  <si>
    <t>U140</t>
  </si>
  <si>
    <t>ISOBUTYL ALCOHOL</t>
  </si>
  <si>
    <t>Isobutyraldehyde</t>
  </si>
  <si>
    <t>78-84-2</t>
  </si>
  <si>
    <t>ISOBUTYRALDEHYDE</t>
  </si>
  <si>
    <t>Isobutyronitrile</t>
  </si>
  <si>
    <t>78-82-0</t>
  </si>
  <si>
    <t>ISOBUTYRONITRILE</t>
  </si>
  <si>
    <t>Isocyanic acid, 3,4-dichlorophenyl ester</t>
  </si>
  <si>
    <t>102-36-3</t>
  </si>
  <si>
    <t>ISOCYANIC ACID, 3,4-DICHLOROPHENYL ESTER</t>
  </si>
  <si>
    <t>Isodrin</t>
  </si>
  <si>
    <t>465-73-6</t>
  </si>
  <si>
    <t>P060</t>
  </si>
  <si>
    <t>ISODRIN</t>
  </si>
  <si>
    <t>Isofenphos</t>
  </si>
  <si>
    <t>25311-71-1</t>
  </si>
  <si>
    <t>ISOFENPHOS</t>
  </si>
  <si>
    <t>Isofluorphate</t>
  </si>
  <si>
    <t>ISOFLUORPHATE</t>
  </si>
  <si>
    <t>1H-Isoindole-1,3(2H)-dione, 3a,4,7,7a-tetrahydro-2-[(trichloromethyl)thio]-</t>
  </si>
  <si>
    <t>ISOINDOLEDIONETETRAHYDROTRICHLO</t>
  </si>
  <si>
    <t>Isononylphenol</t>
  </si>
  <si>
    <t>11066-49-2</t>
  </si>
  <si>
    <t>313-N530</t>
  </si>
  <si>
    <t>ISONONYLPHENOL</t>
  </si>
  <si>
    <t>4-Isononylphenol</t>
  </si>
  <si>
    <t>26543-97-5</t>
  </si>
  <si>
    <t>ISONONYLPHENOL4</t>
  </si>
  <si>
    <t>Isopentane</t>
  </si>
  <si>
    <t>ISOPENTANE</t>
  </si>
  <si>
    <t>Isophorone</t>
  </si>
  <si>
    <t>78-59-1</t>
  </si>
  <si>
    <t>ISOPHORONE</t>
  </si>
  <si>
    <t>Isophorone diisocyanate</t>
  </si>
  <si>
    <t>4098-71-9</t>
  </si>
  <si>
    <t>ISOPHORONE DIISOCYANATE</t>
  </si>
  <si>
    <t>Isoprene</t>
  </si>
  <si>
    <t>ISOPRENE</t>
  </si>
  <si>
    <t>Isopropanolamine dodecylbenzene sulfonate</t>
  </si>
  <si>
    <t>42504-46-1</t>
  </si>
  <si>
    <t>ISOPROPANOLAMINE DODECYLBENZENE SULFONATE</t>
  </si>
  <si>
    <t>Isopropyl alcohol (mfg-strong acid process)</t>
  </si>
  <si>
    <t>67-63-0</t>
  </si>
  <si>
    <t>ISOPROPYLALCOHOL</t>
  </si>
  <si>
    <t>Isopropylamine</t>
  </si>
  <si>
    <t>75-31-0</t>
  </si>
  <si>
    <t>ISOPROPYLAMINE</t>
  </si>
  <si>
    <t>Isopropyl chloride</t>
  </si>
  <si>
    <t>75-29-6</t>
  </si>
  <si>
    <t>ISOPROPYLCHLORIDE</t>
  </si>
  <si>
    <t>Isopropyl chloroformate</t>
  </si>
  <si>
    <t>ISOPROPYLCHLOROFORMATE</t>
  </si>
  <si>
    <t>4,4'-Isopropylidenediphenol</t>
  </si>
  <si>
    <t>80-05-7</t>
  </si>
  <si>
    <t>ISOPROPYLIDENED</t>
  </si>
  <si>
    <t>Isopropylmethylpyrazolyl dimethylcarbamate</t>
  </si>
  <si>
    <t>119-38-0</t>
  </si>
  <si>
    <t>P192</t>
  </si>
  <si>
    <t>ISOPROPYLMETHYLPYRAZOLYL DIMETHYLCARBAMATE</t>
  </si>
  <si>
    <t>Isosafrole</t>
  </si>
  <si>
    <t>120-58-1</t>
  </si>
  <si>
    <t>U141</t>
  </si>
  <si>
    <t>ISOSAFROLE</t>
  </si>
  <si>
    <t>Isothiocyanatomethane</t>
  </si>
  <si>
    <t>556-61-6</t>
  </si>
  <si>
    <t>ISOTHIOCYANATOMETHANE</t>
  </si>
  <si>
    <t>Kepone</t>
  </si>
  <si>
    <t>143-50-0</t>
  </si>
  <si>
    <t>U142</t>
  </si>
  <si>
    <t>KEPONE</t>
  </si>
  <si>
    <t>Lactofen</t>
  </si>
  <si>
    <t>77501-63-4</t>
  </si>
  <si>
    <t>LACTOFEN</t>
  </si>
  <si>
    <t>Lactonitrile</t>
  </si>
  <si>
    <t>78-97-7</t>
  </si>
  <si>
    <t>LACTONITRILE</t>
  </si>
  <si>
    <t>Lasiocarpine</t>
  </si>
  <si>
    <t>303-34-4</t>
  </si>
  <si>
    <t>U143</t>
  </si>
  <si>
    <t>LASIOCARPINE</t>
  </si>
  <si>
    <t>Lead ††</t>
  </si>
  <si>
    <t>7439-92-1</t>
  </si>
  <si>
    <t>LEAD</t>
  </si>
  <si>
    <t>Lead acetate</t>
  </si>
  <si>
    <t>301-04-2</t>
  </si>
  <si>
    <t>U144</t>
  </si>
  <si>
    <t>LEADACETATE</t>
  </si>
  <si>
    <t>Lead arsenate</t>
  </si>
  <si>
    <t>7645-25-2</t>
  </si>
  <si>
    <t>LEADARSENATE</t>
  </si>
  <si>
    <t>7784-40-9</t>
  </si>
  <si>
    <t>10102-48-4</t>
  </si>
  <si>
    <t>Lead chloride</t>
  </si>
  <si>
    <t>7758-95-4</t>
  </si>
  <si>
    <t>LEADCHLORIDE</t>
  </si>
  <si>
    <t>Lead Compounds</t>
  </si>
  <si>
    <t>N420</t>
  </si>
  <si>
    <t>LEADCOMPOUNDS</t>
  </si>
  <si>
    <t>Lead fluoborate</t>
  </si>
  <si>
    <t>13814-96-5</t>
  </si>
  <si>
    <t>LEADFLUOBORATE</t>
  </si>
  <si>
    <t>Lead fluoride</t>
  </si>
  <si>
    <t>7783-46-2</t>
  </si>
  <si>
    <t>LEADFLUORIDE</t>
  </si>
  <si>
    <t>Lead iodide</t>
  </si>
  <si>
    <t>10101-63-0</t>
  </si>
  <si>
    <t>LEADIODIDE</t>
  </si>
  <si>
    <t>Lead nitrate</t>
  </si>
  <si>
    <t>10099-74-8</t>
  </si>
  <si>
    <t>LEADNITRATE</t>
  </si>
  <si>
    <t>Lead phosphate</t>
  </si>
  <si>
    <t>7446-27-7</t>
  </si>
  <si>
    <t>U145</t>
  </si>
  <si>
    <t>LEADPHOSPHATE</t>
  </si>
  <si>
    <t>Lead stearate</t>
  </si>
  <si>
    <t>56189-09-4</t>
  </si>
  <si>
    <t>LEADSTEARATE</t>
  </si>
  <si>
    <t>7428-48-0</t>
  </si>
  <si>
    <t>1072-35-1</t>
  </si>
  <si>
    <t>Lead subacetate</t>
  </si>
  <si>
    <t>1335-32-6</t>
  </si>
  <si>
    <t>U146</t>
  </si>
  <si>
    <t>LEADSUBACETATE</t>
  </si>
  <si>
    <t>Lead sulfate</t>
  </si>
  <si>
    <t>15739-80-7</t>
  </si>
  <si>
    <t>LEADSULFATE</t>
  </si>
  <si>
    <t>7446-14-2</t>
  </si>
  <si>
    <t>Lead sulfide</t>
  </si>
  <si>
    <t>1314-87-0</t>
  </si>
  <si>
    <t>LEADSULFIDE</t>
  </si>
  <si>
    <t>Lead thiocyanate</t>
  </si>
  <si>
    <t>592-87-0</t>
  </si>
  <si>
    <t>LEADTHIOCYANATE</t>
  </si>
  <si>
    <t>Leptophos</t>
  </si>
  <si>
    <t>21609-90-5</t>
  </si>
  <si>
    <t>LEPTOPHOS</t>
  </si>
  <si>
    <t>Lewisite</t>
  </si>
  <si>
    <t>541-25-3</t>
  </si>
  <si>
    <t>LEWISITE</t>
  </si>
  <si>
    <t>Lindane</t>
  </si>
  <si>
    <t>LINDANE</t>
  </si>
  <si>
    <t>Linuron</t>
  </si>
  <si>
    <t>330-55-2</t>
  </si>
  <si>
    <t>LINURON</t>
  </si>
  <si>
    <t>Lithium bis[(trifluoromethyl)sulfonyl] azanide</t>
  </si>
  <si>
    <t>90076-65-6</t>
  </si>
  <si>
    <t>LITHIUMBISF</t>
  </si>
  <si>
    <t>Lithium carbonate</t>
  </si>
  <si>
    <t>554-13-2</t>
  </si>
  <si>
    <t>LITHIUMCARBONATE</t>
  </si>
  <si>
    <t>Lithium chromate</t>
  </si>
  <si>
    <t>14307-35-8</t>
  </si>
  <si>
    <t>LITHIUMCHROMATE</t>
  </si>
  <si>
    <t>Lithium hydride</t>
  </si>
  <si>
    <t>7580-67-8</t>
  </si>
  <si>
    <t>LITHIUMHYDRIDE</t>
  </si>
  <si>
    <t>Lithium (perfluorooctane)sulfonate</t>
  </si>
  <si>
    <t>29457-72-5</t>
  </si>
  <si>
    <t>LITHIUMPERFLUOROOCTANESULFONATE</t>
  </si>
  <si>
    <t>Malathion</t>
  </si>
  <si>
    <t>121-75-5</t>
  </si>
  <si>
    <t>MALATHION</t>
  </si>
  <si>
    <t>Maleic acid</t>
  </si>
  <si>
    <t>110-16-7</t>
  </si>
  <si>
    <t>MALEICACID</t>
  </si>
  <si>
    <t>Maleic anhydride</t>
  </si>
  <si>
    <t>108-31-6</t>
  </si>
  <si>
    <t>U147</t>
  </si>
  <si>
    <t>MALEICANHYDRIDE</t>
  </si>
  <si>
    <t>Maleic hydrazide</t>
  </si>
  <si>
    <t>123-33-1</t>
  </si>
  <si>
    <t>U148</t>
  </si>
  <si>
    <t>MALEICHYDRAZIDE</t>
  </si>
  <si>
    <t>Malononitrile</t>
  </si>
  <si>
    <t>109-77-3</t>
  </si>
  <si>
    <t>U149</t>
  </si>
  <si>
    <t>MALONONITRILE</t>
  </si>
  <si>
    <t>Maneb</t>
  </si>
  <si>
    <t>12427-38-2</t>
  </si>
  <si>
    <t>MANEB</t>
  </si>
  <si>
    <t>Manganese</t>
  </si>
  <si>
    <t>7439-96-5</t>
  </si>
  <si>
    <t>MANGANESE</t>
  </si>
  <si>
    <t>Manganese, bis(dimethylcarbamodithioato-S,S')-</t>
  </si>
  <si>
    <t>15339-36-3</t>
  </si>
  <si>
    <t>P196</t>
  </si>
  <si>
    <t>MANGANESEBISDIMETHYLCARBAMODITHIOATO-S,S')-</t>
  </si>
  <si>
    <t>Manganese Compounds</t>
  </si>
  <si>
    <t>N450</t>
  </si>
  <si>
    <t>MANGANESECOMPOUNDS</t>
  </si>
  <si>
    <t>Manganese, tricarbonyl methylcyclopentadienyl</t>
  </si>
  <si>
    <t>12108-13-3</t>
  </si>
  <si>
    <t>MANGANESETRICARBONYL METHYLCYCLOPENTADIENYL</t>
  </si>
  <si>
    <t>MBOCA</t>
  </si>
  <si>
    <t>101-14-4</t>
  </si>
  <si>
    <t>U158</t>
  </si>
  <si>
    <t>MCPA</t>
  </si>
  <si>
    <t>94-74-6</t>
  </si>
  <si>
    <t>MDI</t>
  </si>
  <si>
    <t>101-68-8</t>
  </si>
  <si>
    <t>Mechlorethamine</t>
  </si>
  <si>
    <t>MECHLORETHAMINE</t>
  </si>
  <si>
    <t>Mecoprop</t>
  </si>
  <si>
    <t>93-65-2</t>
  </si>
  <si>
    <t>MECOPROP</t>
  </si>
  <si>
    <t>Melphalan</t>
  </si>
  <si>
    <t>148-82-3</t>
  </si>
  <si>
    <t>U150</t>
  </si>
  <si>
    <t>MELPHALAN</t>
  </si>
  <si>
    <t>Mephosfolan</t>
  </si>
  <si>
    <t>950-10-7</t>
  </si>
  <si>
    <t>MEPHOSFOLAN</t>
  </si>
  <si>
    <t>2-Mercaptobenzothiazole</t>
  </si>
  <si>
    <t>149-30-4</t>
  </si>
  <si>
    <t>MERCAPTOBENZOTHIAZOLE (MBT)</t>
  </si>
  <si>
    <r>
      <t xml:space="preserve">Mercaptodimethur </t>
    </r>
    <r>
      <rPr>
        <vertAlign val="superscript"/>
        <sz val="10"/>
        <rFont val="Arial"/>
        <family val="2"/>
      </rPr>
      <t>(9)</t>
    </r>
  </si>
  <si>
    <t>2032-65-7</t>
  </si>
  <si>
    <t>P199</t>
  </si>
  <si>
    <t>MERCAPTODIMETHUR</t>
  </si>
  <si>
    <t>Mercuric acetate</t>
  </si>
  <si>
    <t>1600-27-7</t>
  </si>
  <si>
    <t>MERCURICACETATE</t>
  </si>
  <si>
    <t>Mercuric chloride</t>
  </si>
  <si>
    <t>7487-94-7</t>
  </si>
  <si>
    <t>MERCURICCHLORIDE</t>
  </si>
  <si>
    <t>Mercuric cyanide</t>
  </si>
  <si>
    <t>592-04-1</t>
  </si>
  <si>
    <t>MERCURICCYANIDE</t>
  </si>
  <si>
    <t>Mercuric nitrate</t>
  </si>
  <si>
    <t>10045-94-0</t>
  </si>
  <si>
    <t>MERCURICNITRATE</t>
  </si>
  <si>
    <t>Mercuric oxide</t>
  </si>
  <si>
    <t>21908-53-2</t>
  </si>
  <si>
    <t>MERCURICOXIDE</t>
  </si>
  <si>
    <t>Mercuric sulfate</t>
  </si>
  <si>
    <t>7783-35-9</t>
  </si>
  <si>
    <t>MERCURICSULFATE</t>
  </si>
  <si>
    <t>Mercuric thiocyanate</t>
  </si>
  <si>
    <t>592-85-8</t>
  </si>
  <si>
    <t>MERCURICTHIOCYANATE</t>
  </si>
  <si>
    <t>Mercurous nitrate</t>
  </si>
  <si>
    <t>7782-86-7</t>
  </si>
  <si>
    <t>MERCUROUSNITRATE</t>
  </si>
  <si>
    <t>10415-75-5</t>
  </si>
  <si>
    <t>Mercury</t>
  </si>
  <si>
    <t>7439-97-6</t>
  </si>
  <si>
    <t>U151</t>
  </si>
  <si>
    <t>MERCURY</t>
  </si>
  <si>
    <t>Mercury Compounds</t>
  </si>
  <si>
    <t>N458</t>
  </si>
  <si>
    <t>MERCURY COMPOUNDS</t>
  </si>
  <si>
    <t>Mercury fulminate</t>
  </si>
  <si>
    <t>628-86-4</t>
  </si>
  <si>
    <t>P065</t>
  </si>
  <si>
    <t>MERCURY FULMINATE</t>
  </si>
  <si>
    <t>Merphos</t>
  </si>
  <si>
    <t>150-50-5</t>
  </si>
  <si>
    <t>MERPHOS</t>
  </si>
  <si>
    <t>Methacrolein diacetate</t>
  </si>
  <si>
    <t>10476-95-6</t>
  </si>
  <si>
    <t>METHACROLEIN DIACETATE</t>
  </si>
  <si>
    <t>Methacrylic anhydride</t>
  </si>
  <si>
    <t>760-93-0</t>
  </si>
  <si>
    <t>METHACRYLIC ANHYDRIDE</t>
  </si>
  <si>
    <t>Methacrylonitrile</t>
  </si>
  <si>
    <t>126-98-7</t>
  </si>
  <si>
    <t>U152</t>
  </si>
  <si>
    <t>METHACRYLONITRILE</t>
  </si>
  <si>
    <t>Methacryloyl chloride</t>
  </si>
  <si>
    <t>920-46-7</t>
  </si>
  <si>
    <t>METHACRYLOYL CHLORIDE</t>
  </si>
  <si>
    <t>Methacryloyloxyethyl isocyanate</t>
  </si>
  <si>
    <t>30674-80-7</t>
  </si>
  <si>
    <t>METHACRYLOYLOXYETHYL ISOCYANATE</t>
  </si>
  <si>
    <t>Methamidophos</t>
  </si>
  <si>
    <t>10265-92-6</t>
  </si>
  <si>
    <t>METHAMIDOPHOS</t>
  </si>
  <si>
    <t>Metham sodium</t>
  </si>
  <si>
    <t>137-42-8</t>
  </si>
  <si>
    <t>METHAMSODIUM</t>
  </si>
  <si>
    <t>Methanamine</t>
  </si>
  <si>
    <t>74-89-5</t>
  </si>
  <si>
    <t>METHANAMINE</t>
  </si>
  <si>
    <t>Methanamine, N,N-dimethyl-</t>
  </si>
  <si>
    <t>75-50-3</t>
  </si>
  <si>
    <t>METHANAMINEDIMETHYL</t>
  </si>
  <si>
    <r>
      <t>Methanamine,</t>
    </r>
    <r>
      <rPr>
        <i/>
        <sz val="10"/>
        <rFont val="Arial"/>
        <family val="2"/>
      </rPr>
      <t xml:space="preserve"> N</t>
    </r>
    <r>
      <rPr>
        <sz val="10"/>
        <rFont val="Arial"/>
        <family val="2"/>
      </rPr>
      <t>-methyl-</t>
    </r>
  </si>
  <si>
    <t>METHANAMINEMETHYL</t>
  </si>
  <si>
    <r>
      <t xml:space="preserve">Methanamine, </t>
    </r>
    <r>
      <rPr>
        <i/>
        <sz val="10"/>
        <rFont val="Arial"/>
        <family val="2"/>
      </rPr>
      <t>N-</t>
    </r>
    <r>
      <rPr>
        <sz val="10"/>
        <rFont val="Arial"/>
        <family val="2"/>
      </rPr>
      <t>methyl-</t>
    </r>
    <r>
      <rPr>
        <i/>
        <sz val="10"/>
        <rFont val="Arial"/>
        <family val="2"/>
      </rPr>
      <t>N</t>
    </r>
    <r>
      <rPr>
        <sz val="10"/>
        <rFont val="Arial"/>
        <family val="2"/>
      </rPr>
      <t>-nitroso-</t>
    </r>
  </si>
  <si>
    <t>62-75-9</t>
  </si>
  <si>
    <t>P082</t>
  </si>
  <si>
    <t>METHANAMINEMETHYLNITROSO-</t>
  </si>
  <si>
    <t>Methane</t>
  </si>
  <si>
    <t>74-82-8</t>
  </si>
  <si>
    <t>METHANE</t>
  </si>
  <si>
    <t>Methane, chloro-</t>
  </si>
  <si>
    <t>METHANECHLORO-</t>
  </si>
  <si>
    <t>Methane, chloromethoxy-</t>
  </si>
  <si>
    <t>METHANECHLOROMETHOXY-</t>
  </si>
  <si>
    <t>Methane, isocyanato-</t>
  </si>
  <si>
    <t>624-83-9</t>
  </si>
  <si>
    <t>P064</t>
  </si>
  <si>
    <t>METHANEISOCYANATO-</t>
  </si>
  <si>
    <t>Methane, oxybis-</t>
  </si>
  <si>
    <t>115-10-6</t>
  </si>
  <si>
    <t>METHANEOXYBIS-</t>
  </si>
  <si>
    <t>Methane, oxybis[chloro-</t>
  </si>
  <si>
    <t>METHANEOXYBIS[CHLORO-</t>
  </si>
  <si>
    <t>Methanesulfenyl chloride, trichloro-</t>
  </si>
  <si>
    <t>594-42-3</t>
  </si>
  <si>
    <t>METHANESULFENYLCHLORIDETRICHLORO-</t>
  </si>
  <si>
    <t>1,1,1-Trifluoro-N-[(trifluoromethyl)sulfonyl] methanesulfonamide</t>
  </si>
  <si>
    <t>82113-65-3</t>
  </si>
  <si>
    <t>METHANESULFONAMIDE, TRIFLUORO-</t>
  </si>
  <si>
    <t>Methanesulfonyl fluoride</t>
  </si>
  <si>
    <t>558-25-8</t>
  </si>
  <si>
    <t>METHANESULFONYL FLUORIDE</t>
  </si>
  <si>
    <t>Methane, tetranitro-</t>
  </si>
  <si>
    <t>509-14-8</t>
  </si>
  <si>
    <t>P112</t>
  </si>
  <si>
    <t>METHANETETRANITRO-</t>
  </si>
  <si>
    <t>Methanethiol</t>
  </si>
  <si>
    <t>74-93-1</t>
  </si>
  <si>
    <t>U153</t>
  </si>
  <si>
    <t>METHANETHIOL</t>
  </si>
  <si>
    <t>Methane, trichloro-</t>
  </si>
  <si>
    <t>METHANETRICHLORO-</t>
  </si>
  <si>
    <t>4,7-Methanoindan, 1,2,3,4,5,6,7,8,8-octachloro-2,3,3a,4,7,7a-hexahydro-</t>
  </si>
  <si>
    <t>METHANOINDANOCTACHLORO-2,3,3A,4,7,7A</t>
  </si>
  <si>
    <t>Methanol</t>
  </si>
  <si>
    <t>67-56-1</t>
  </si>
  <si>
    <t>U154</t>
  </si>
  <si>
    <t>METHANOL</t>
  </si>
  <si>
    <t>Methapyrilene</t>
  </si>
  <si>
    <t>91-80-5</t>
  </si>
  <si>
    <t>U155</t>
  </si>
  <si>
    <t>METHAPYRILENE</t>
  </si>
  <si>
    <t>Methazole</t>
  </si>
  <si>
    <t>20354-26-1</t>
  </si>
  <si>
    <t>METHAZOLE</t>
  </si>
  <si>
    <t>Methidathion</t>
  </si>
  <si>
    <t>950-37-8</t>
  </si>
  <si>
    <t>METHIDATHION</t>
  </si>
  <si>
    <t>Methiocarb</t>
  </si>
  <si>
    <t>METHIOCARB</t>
  </si>
  <si>
    <t>Methomyl</t>
  </si>
  <si>
    <t>METHOMYL</t>
  </si>
  <si>
    <t>Methoxone</t>
  </si>
  <si>
    <t>METHOXONE</t>
  </si>
  <si>
    <t>Methoxone sodium salt</t>
  </si>
  <si>
    <t>3653-48-3</t>
  </si>
  <si>
    <t>METHOXONESODIUM SALT</t>
  </si>
  <si>
    <t>Methoxychlor</t>
  </si>
  <si>
    <t>METHOXYCHLOR</t>
  </si>
  <si>
    <t>2-Methoxyethanol</t>
  </si>
  <si>
    <t>109-86-4</t>
  </si>
  <si>
    <t>METHOXYETHANOL</t>
  </si>
  <si>
    <t>Methoxyethylmercuric acetate</t>
  </si>
  <si>
    <t>151-38-2</t>
  </si>
  <si>
    <t>METHOXYETHYLMERCURIC ACETATE</t>
  </si>
  <si>
    <t>Methyl acrylate</t>
  </si>
  <si>
    <t>96-33-3</t>
  </si>
  <si>
    <t>METHYLACRYLATE</t>
  </si>
  <si>
    <t>Methyl bromide</t>
  </si>
  <si>
    <t>METHYLBROMIDE</t>
  </si>
  <si>
    <t>2-Methyl-1-butene</t>
  </si>
  <si>
    <t>563-46-2</t>
  </si>
  <si>
    <t>METHYLBUTENE2</t>
  </si>
  <si>
    <t>3-Methyl-1-butene</t>
  </si>
  <si>
    <t>563-45-1</t>
  </si>
  <si>
    <t>METHYLBUTENE3</t>
  </si>
  <si>
    <t>Methyl chloride</t>
  </si>
  <si>
    <t>METHYLCHLORIDE</t>
  </si>
  <si>
    <t>Methyl 2-chloroacrylate</t>
  </si>
  <si>
    <t>80-63-7</t>
  </si>
  <si>
    <t>METHYLCHLOROACRYLATE</t>
  </si>
  <si>
    <t>Methyl chlorocarbonate</t>
  </si>
  <si>
    <t>METHYLCHLOROCARBONATE</t>
  </si>
  <si>
    <t>Methyl chloroform</t>
  </si>
  <si>
    <t>71-55-6</t>
  </si>
  <si>
    <t>U226</t>
  </si>
  <si>
    <t>METHYLCHLOROFORM</t>
  </si>
  <si>
    <t>Methyl chloroformate</t>
  </si>
  <si>
    <t>METHYLCHLOROFORMATE</t>
  </si>
  <si>
    <t>3-Methylcholanthrene</t>
  </si>
  <si>
    <t>56-49-5</t>
  </si>
  <si>
    <t>U157</t>
  </si>
  <si>
    <t>METHYLCHOLANTHRENE</t>
  </si>
  <si>
    <t>5-Methylchrysene</t>
  </si>
  <si>
    <t>3697-24-3</t>
  </si>
  <si>
    <t>METHYLCHRYSENE5</t>
  </si>
  <si>
    <t>4-Methyldiphenylmethane-3,4-diisocyanate</t>
  </si>
  <si>
    <t>75790-84-0</t>
  </si>
  <si>
    <t>METHYLDIPHENYLMETHANEDIISOCYANATE</t>
  </si>
  <si>
    <t>4,4'-Methylenebis(2-chloroaniline)</t>
  </si>
  <si>
    <t>METHYLENEBISCHLORO</t>
  </si>
  <si>
    <r>
      <t>4,4'-Methylenebis(</t>
    </r>
    <r>
      <rPr>
        <i/>
        <sz val="10"/>
        <rFont val="Arial"/>
        <family val="2"/>
      </rPr>
      <t>N,N</t>
    </r>
    <r>
      <rPr>
        <sz val="10"/>
        <rFont val="Arial"/>
        <family val="2"/>
      </rPr>
      <t>-dimethyl)benzenamine</t>
    </r>
  </si>
  <si>
    <t>101-61-1</t>
  </si>
  <si>
    <t>METHYLENEBISDIMETH</t>
  </si>
  <si>
    <t>1,1'-Methylene bis(4-isocyanatocyclohexane)</t>
  </si>
  <si>
    <t>5124-30-1</t>
  </si>
  <si>
    <t>METHYLENEBISISOCYANATOCYCLOHEXANE</t>
  </si>
  <si>
    <t>Methylenebis(phenylisocyanate)</t>
  </si>
  <si>
    <t>METHYLENEBISPHENYL</t>
  </si>
  <si>
    <t>Methylene bromide</t>
  </si>
  <si>
    <t>74-95-3</t>
  </si>
  <si>
    <t>U068</t>
  </si>
  <si>
    <t>METHYLENEBROMIDE</t>
  </si>
  <si>
    <t>Methylene chloride</t>
  </si>
  <si>
    <t>METHYLENECHLORIDE</t>
  </si>
  <si>
    <t>4,4'-Methylenedianiline</t>
  </si>
  <si>
    <t>101-77-9</t>
  </si>
  <si>
    <t>METHYLENEDIANI</t>
  </si>
  <si>
    <t>4,4’-Methylenedi(phenyl isocyanate)</t>
  </si>
  <si>
    <t>METHYLENEDIPHENYLISOCYANATE</t>
  </si>
  <si>
    <t>Methyl ether</t>
  </si>
  <si>
    <t>METHYLETHER</t>
  </si>
  <si>
    <t>Methyl ethyl ketone</t>
  </si>
  <si>
    <t>78-93-3</t>
  </si>
  <si>
    <t>U159</t>
  </si>
  <si>
    <t>METHYLETHYLKETONE</t>
  </si>
  <si>
    <t>Methyl ethyl ketone peroxide</t>
  </si>
  <si>
    <t>1338-23-4</t>
  </si>
  <si>
    <t>U160</t>
  </si>
  <si>
    <t>METHYLETHYLKETONEPEROXIDE</t>
  </si>
  <si>
    <t>Methyleugenol</t>
  </si>
  <si>
    <t>93-15-2</t>
  </si>
  <si>
    <t>METHYLEUGENOL</t>
  </si>
  <si>
    <t>Methyl formate</t>
  </si>
  <si>
    <t>METHYLFORMATE</t>
  </si>
  <si>
    <t>Methyl hydrazine</t>
  </si>
  <si>
    <t>METHYLHYDRAZINE</t>
  </si>
  <si>
    <t>Methyl iodide</t>
  </si>
  <si>
    <t>74-88-4</t>
  </si>
  <si>
    <t>U138</t>
  </si>
  <si>
    <t>METHYLIODIDE</t>
  </si>
  <si>
    <t>Methyl isobutyl ketone</t>
  </si>
  <si>
    <t>108-10-1</t>
  </si>
  <si>
    <t>U161</t>
  </si>
  <si>
    <t>METHYLISOBUTYLKETO</t>
  </si>
  <si>
    <t>Methyl isocyanate</t>
  </si>
  <si>
    <t>METHYLISOCYANATE</t>
  </si>
  <si>
    <t>Methyl isothiocyanate</t>
  </si>
  <si>
    <t>METHYLISOTHIOCYANATE</t>
  </si>
  <si>
    <t>2-Methyllactonitrile</t>
  </si>
  <si>
    <t>METHYLLACTONITRILE</t>
  </si>
  <si>
    <t>Methyl mercaptan</t>
  </si>
  <si>
    <t>METHYLMERCAPTAN</t>
  </si>
  <si>
    <t>Methylmercuric dicyanamide</t>
  </si>
  <si>
    <t>502-39-6</t>
  </si>
  <si>
    <t>METHYLMERCURIC DICYANAMIDE</t>
  </si>
  <si>
    <t>Methyl methacrylate</t>
  </si>
  <si>
    <t>80-62-6</t>
  </si>
  <si>
    <t>U162</t>
  </si>
  <si>
    <t>METHYLMETHACRYLATE</t>
  </si>
  <si>
    <r>
      <rPr>
        <i/>
        <sz val="10"/>
        <rFont val="Arial"/>
        <family val="2"/>
      </rPr>
      <t>N</t>
    </r>
    <r>
      <rPr>
        <sz val="10"/>
        <rFont val="Arial"/>
        <family val="2"/>
      </rPr>
      <t>-Methylolacrylamide</t>
    </r>
  </si>
  <si>
    <t>924-42-5</t>
  </si>
  <si>
    <t>METHYLOLACRYLAMIDE</t>
  </si>
  <si>
    <t>Methyl parathion</t>
  </si>
  <si>
    <t>298-00-0</t>
  </si>
  <si>
    <t>P071</t>
  </si>
  <si>
    <t>METHYLPARATHION</t>
  </si>
  <si>
    <t>Methyl perfluorooctanoate</t>
  </si>
  <si>
    <t>376-27-2</t>
  </si>
  <si>
    <t>METHYLPERFLUOROOCTANOATE</t>
  </si>
  <si>
    <t>Methyl phenkapton</t>
  </si>
  <si>
    <t>3735-23-7</t>
  </si>
  <si>
    <t>METHYLPHENKAPTON</t>
  </si>
  <si>
    <t>Methyl phosphonic dichloride</t>
  </si>
  <si>
    <t>676-97-1</t>
  </si>
  <si>
    <t>METHYLPHOSPHONIC DICHLORIDE</t>
  </si>
  <si>
    <t>2-Methylpropene</t>
  </si>
  <si>
    <t>115-11-7</t>
  </si>
  <si>
    <t>METHYLPROPENE</t>
  </si>
  <si>
    <t>2-Methylpyridine</t>
  </si>
  <si>
    <t>109-06-8</t>
  </si>
  <si>
    <t>U191</t>
  </si>
  <si>
    <t>METHYLPYRIDINE</t>
  </si>
  <si>
    <r>
      <rPr>
        <i/>
        <sz val="10"/>
        <rFont val="Arial"/>
        <family val="2"/>
      </rPr>
      <t>N</t>
    </r>
    <r>
      <rPr>
        <sz val="10"/>
        <rFont val="Arial"/>
        <family val="2"/>
      </rPr>
      <t>-Methyl-2-pyrrolidone</t>
    </r>
  </si>
  <si>
    <t>872-50-4</t>
  </si>
  <si>
    <t>METHYLPYRROLIDONE</t>
  </si>
  <si>
    <t>Methyl tert-butyl ether</t>
  </si>
  <si>
    <t>1634-04-4</t>
  </si>
  <si>
    <t>METHYLTBUTYLET</t>
  </si>
  <si>
    <t>Methyl thiocyanate</t>
  </si>
  <si>
    <t>556-64-9</t>
  </si>
  <si>
    <t>METHYLTHIOCYANATE</t>
  </si>
  <si>
    <t>Methylthiouracil</t>
  </si>
  <si>
    <t>56-04-2</t>
  </si>
  <si>
    <t>U164</t>
  </si>
  <si>
    <t>METHYLTHIOURACIL</t>
  </si>
  <si>
    <t>Methyltrichlorosilane</t>
  </si>
  <si>
    <t>75-79-6</t>
  </si>
  <si>
    <t>METHYLTRICHLOROSILANE</t>
  </si>
  <si>
    <t>Methyl vinyl ketone</t>
  </si>
  <si>
    <t>78-94-4</t>
  </si>
  <si>
    <t>METHYLVINYL KETONE</t>
  </si>
  <si>
    <t>Metiram</t>
  </si>
  <si>
    <t>9006-42-2</t>
  </si>
  <si>
    <t>METIRAM</t>
  </si>
  <si>
    <t>Metolcarb</t>
  </si>
  <si>
    <t>1129-41-5</t>
  </si>
  <si>
    <t>P190</t>
  </si>
  <si>
    <t>METOLCARB</t>
  </si>
  <si>
    <t>Metribuzin</t>
  </si>
  <si>
    <t>21087-64-9</t>
  </si>
  <si>
    <t>METRIBUZIN</t>
  </si>
  <si>
    <t>Mevinphos</t>
  </si>
  <si>
    <t>7786-34-7</t>
  </si>
  <si>
    <t>MEVINPHOS</t>
  </si>
  <si>
    <t>Mexacarbate</t>
  </si>
  <si>
    <t>315-18-4</t>
  </si>
  <si>
    <t>P128</t>
  </si>
  <si>
    <t>MEXACARBATE</t>
  </si>
  <si>
    <t>Michler's ketone</t>
  </si>
  <si>
    <t>90-94-8</t>
  </si>
  <si>
    <t>MICHLERSKETONE</t>
  </si>
  <si>
    <t>Mitomycin C</t>
  </si>
  <si>
    <t>50-07-7</t>
  </si>
  <si>
    <t>U010</t>
  </si>
  <si>
    <t>MITOMYCIN C</t>
  </si>
  <si>
    <t>Molinate</t>
  </si>
  <si>
    <t>2212-67-1</t>
  </si>
  <si>
    <t>MOLINATE</t>
  </si>
  <si>
    <t>Molybdenum trioxide</t>
  </si>
  <si>
    <t>1313-27-5</t>
  </si>
  <si>
    <t>MOLYBDENUMTRIOXIDE</t>
  </si>
  <si>
    <t>Monochloropentafluoroethane</t>
  </si>
  <si>
    <t>MONOCHLOROPENTAFLUOROETHANE</t>
  </si>
  <si>
    <t>Monocrotophos</t>
  </si>
  <si>
    <t>6923-22-4</t>
  </si>
  <si>
    <t>MONOCROTOPHOS</t>
  </si>
  <si>
    <t>Monoethylamine</t>
  </si>
  <si>
    <t>MONOETHYLAMINE</t>
  </si>
  <si>
    <t>Monomethylamine</t>
  </si>
  <si>
    <t>MONOMETHYLAMINE</t>
  </si>
  <si>
    <t>Monuron</t>
  </si>
  <si>
    <t>150-68-5</t>
  </si>
  <si>
    <t>MONURON</t>
  </si>
  <si>
    <t>Muscimol</t>
  </si>
  <si>
    <t>MUSCIMOL</t>
  </si>
  <si>
    <t>Mustard gas</t>
  </si>
  <si>
    <t>MUSTARDGAS</t>
  </si>
  <si>
    <t>Myclobutanil</t>
  </si>
  <si>
    <t>88671-89-0</t>
  </si>
  <si>
    <t>MYCLOBUTANIL</t>
  </si>
  <si>
    <t>Nabam</t>
  </si>
  <si>
    <t>142-59-6</t>
  </si>
  <si>
    <t>NABAM</t>
  </si>
  <si>
    <t>Naled</t>
  </si>
  <si>
    <t>300-76-5</t>
  </si>
  <si>
    <t>NALED</t>
  </si>
  <si>
    <t>Naphthalene</t>
  </si>
  <si>
    <t>91-20-3</t>
  </si>
  <si>
    <t>U165</t>
  </si>
  <si>
    <t>NAPHTHALENE</t>
  </si>
  <si>
    <t>1,5-Naphthalene diisocyanate</t>
  </si>
  <si>
    <t>3173-72-6</t>
  </si>
  <si>
    <t>NAPHTHALENEDIISOCYANATE</t>
  </si>
  <si>
    <t>1-Naphthalenol, methylcarbamate</t>
  </si>
  <si>
    <t>NAPHTHALENOLMETHYLCARBAMATE</t>
  </si>
  <si>
    <t>Naphthenic acid</t>
  </si>
  <si>
    <t>1338-24-5</t>
  </si>
  <si>
    <t>NAPHTHENIC ACID</t>
  </si>
  <si>
    <t>1,4-Naphthoquinone</t>
  </si>
  <si>
    <t>130-15-4</t>
  </si>
  <si>
    <t>U166</t>
  </si>
  <si>
    <t>NAPHTHOQUINONE</t>
  </si>
  <si>
    <r>
      <rPr>
        <i/>
        <sz val="10"/>
        <rFont val="Arial"/>
        <family val="2"/>
      </rPr>
      <t>alpha</t>
    </r>
    <r>
      <rPr>
        <sz val="10"/>
        <rFont val="Arial"/>
        <family val="2"/>
      </rPr>
      <t>-Naphthylamine</t>
    </r>
  </si>
  <si>
    <t>134-32-7</t>
  </si>
  <si>
    <t>U167</t>
  </si>
  <si>
    <t>NAPHTHYLAMINEA</t>
  </si>
  <si>
    <r>
      <rPr>
        <i/>
        <sz val="10"/>
        <rFont val="Arial"/>
        <family val="2"/>
      </rPr>
      <t>beta</t>
    </r>
    <r>
      <rPr>
        <sz val="10"/>
        <rFont val="Arial"/>
        <family val="2"/>
      </rPr>
      <t>-Naphthylamine</t>
    </r>
  </si>
  <si>
    <t>91-59-8</t>
  </si>
  <si>
    <t>U168</t>
  </si>
  <si>
    <t>NAPHTHYLAMINEB</t>
  </si>
  <si>
    <t>Nickel ††</t>
  </si>
  <si>
    <t>7440-02-0</t>
  </si>
  <si>
    <t>NICKEL</t>
  </si>
  <si>
    <t>Nickel ammonium sulfate</t>
  </si>
  <si>
    <t>15699-18-0</t>
  </si>
  <si>
    <t>NICKELAMMONIUM SULFATE</t>
  </si>
  <si>
    <t>Nickel carbonyl</t>
  </si>
  <si>
    <t>13463-39-3</t>
  </si>
  <si>
    <t>P073</t>
  </si>
  <si>
    <t>NICKELCARBONYL</t>
  </si>
  <si>
    <t>Nickel chloride</t>
  </si>
  <si>
    <t>7718-54-9</t>
  </si>
  <si>
    <t>NICKELCHLORIDE</t>
  </si>
  <si>
    <t>37211-05-5</t>
  </si>
  <si>
    <t>Nickel Compounds</t>
  </si>
  <si>
    <t>N495</t>
  </si>
  <si>
    <t>NICKELCOMPOUNDS</t>
  </si>
  <si>
    <t>Nickel cyanide</t>
  </si>
  <si>
    <t>557-19-7</t>
  </si>
  <si>
    <t>P074</t>
  </si>
  <si>
    <t>NICKELCYANIDE</t>
  </si>
  <si>
    <t>Nickel hydroxide</t>
  </si>
  <si>
    <t>12054-48-7</t>
  </si>
  <si>
    <t>NICKELHYDROXIDE</t>
  </si>
  <si>
    <t>Nickel nitrate</t>
  </si>
  <si>
    <t>14216-75-2</t>
  </si>
  <si>
    <t>NICKELNITRATE</t>
  </si>
  <si>
    <t>Nickel sulfate</t>
  </si>
  <si>
    <t>7786-81-4</t>
  </si>
  <si>
    <t>NICKELSULFATE</t>
  </si>
  <si>
    <t>Nicotine</t>
  </si>
  <si>
    <t>54-11-5</t>
  </si>
  <si>
    <t>P075</t>
  </si>
  <si>
    <t>NICOTINE</t>
  </si>
  <si>
    <t>Nicotine and salts</t>
  </si>
  <si>
    <t>N503</t>
  </si>
  <si>
    <t>NICOTINE AND SALTS</t>
  </si>
  <si>
    <t>Nicotine sulfate</t>
  </si>
  <si>
    <t>65-30-5</t>
  </si>
  <si>
    <t>NICOTINE SULFATE</t>
  </si>
  <si>
    <t>Nitrapyrin</t>
  </si>
  <si>
    <t>1929-82-4</t>
  </si>
  <si>
    <t>NITRAPYRIN</t>
  </si>
  <si>
    <t>Nitrate compounds (water dissociable)</t>
  </si>
  <si>
    <t>N511</t>
  </si>
  <si>
    <t>NITRATECOMPOUNDS</t>
  </si>
  <si>
    <t>Nitric acid (conc 80% or greater)</t>
  </si>
  <si>
    <t>7697-37-2</t>
  </si>
  <si>
    <t>NITRICACID</t>
  </si>
  <si>
    <t>Nitric acid</t>
  </si>
  <si>
    <t>Nitric oxide</t>
  </si>
  <si>
    <t>10102-43-9</t>
  </si>
  <si>
    <t>10 @</t>
  </si>
  <si>
    <t>P076</t>
  </si>
  <si>
    <t>NITRICOXIDE</t>
  </si>
  <si>
    <t>Nitrilotriacetic acid</t>
  </si>
  <si>
    <t>139-13-9</t>
  </si>
  <si>
    <t>NITRILOTRIACETICACID</t>
  </si>
  <si>
    <t>Nitrilotriacetic acid trisodium salt</t>
  </si>
  <si>
    <t>5064-31-3</t>
  </si>
  <si>
    <t>NITRILOTRIACETICACIDTRISODIUMSALT</t>
  </si>
  <si>
    <r>
      <rPr>
        <i/>
        <sz val="10"/>
        <rFont val="Arial"/>
        <family val="2"/>
      </rPr>
      <t>p</t>
    </r>
    <r>
      <rPr>
        <sz val="10"/>
        <rFont val="Arial"/>
        <family val="2"/>
      </rPr>
      <t>-Nitroaniline</t>
    </r>
  </si>
  <si>
    <t>100-01-6</t>
  </si>
  <si>
    <t>P077</t>
  </si>
  <si>
    <t>NITROANILINE</t>
  </si>
  <si>
    <r>
      <t>5-Nitro-</t>
    </r>
    <r>
      <rPr>
        <i/>
        <sz val="10"/>
        <rFont val="Arial"/>
        <family val="2"/>
      </rPr>
      <t>o</t>
    </r>
    <r>
      <rPr>
        <sz val="10"/>
        <rFont val="Arial"/>
        <family val="2"/>
      </rPr>
      <t>-anisidine</t>
    </r>
  </si>
  <si>
    <t>99-59-2</t>
  </si>
  <si>
    <t>NITROANISIDINE</t>
  </si>
  <si>
    <r>
      <rPr>
        <i/>
        <sz val="10"/>
        <rFont val="Arial"/>
        <family val="2"/>
      </rPr>
      <t>o</t>
    </r>
    <r>
      <rPr>
        <sz val="10"/>
        <rFont val="Arial"/>
        <family val="2"/>
      </rPr>
      <t>-Nitroanisole</t>
    </r>
  </si>
  <si>
    <t>91-23-6</t>
  </si>
  <si>
    <t>NITROANISOLE</t>
  </si>
  <si>
    <t>Nitrobenzene</t>
  </si>
  <si>
    <t>98-95-3</t>
  </si>
  <si>
    <t>U169</t>
  </si>
  <si>
    <t>NITROBENZENE</t>
  </si>
  <si>
    <t>4-Nitrobiphenyl</t>
  </si>
  <si>
    <t>92-93-3</t>
  </si>
  <si>
    <t>NITROBIPHENYL</t>
  </si>
  <si>
    <t>6-Nitrochrysene</t>
  </si>
  <si>
    <t>7496-02-8</t>
  </si>
  <si>
    <t>NITROCHRYSENE</t>
  </si>
  <si>
    <t>Nitrocyclohexane</t>
  </si>
  <si>
    <t>1122-60-7</t>
  </si>
  <si>
    <t>NITROCYCLOHEXANE</t>
  </si>
  <si>
    <t>Nitrofen</t>
  </si>
  <si>
    <t>1836-75-5</t>
  </si>
  <si>
    <t>NITROFEN</t>
  </si>
  <si>
    <t>Nitrogen dioxide</t>
  </si>
  <si>
    <t>10102-44-0</t>
  </si>
  <si>
    <t>P078</t>
  </si>
  <si>
    <t>NITROGEN DIOXIDE</t>
  </si>
  <si>
    <t>10544-72-6</t>
  </si>
  <si>
    <t>Nitrogen mustard</t>
  </si>
  <si>
    <t>NITROGENMUSTARD</t>
  </si>
  <si>
    <t>Nitrogen oxide (NO)</t>
  </si>
  <si>
    <t>NITROGENOXIDE (NO)</t>
  </si>
  <si>
    <t>Nitroglycerin</t>
  </si>
  <si>
    <t>55-63-0</t>
  </si>
  <si>
    <t>P081</t>
  </si>
  <si>
    <t>NITROGLYCERINE</t>
  </si>
  <si>
    <t>Nitromethane</t>
  </si>
  <si>
    <t>75-52-5</t>
  </si>
  <si>
    <t>NITROMETHANE</t>
  </si>
  <si>
    <t>Nitrophenol (mixed isomers)</t>
  </si>
  <si>
    <t>25154-55-6</t>
  </si>
  <si>
    <t>NITROPHENOL (MIXED)</t>
  </si>
  <si>
    <t>2-Nitrophenol</t>
  </si>
  <si>
    <t>88-75-5</t>
  </si>
  <si>
    <t>NITROPHENOLA</t>
  </si>
  <si>
    <t>4-Nitrophenol</t>
  </si>
  <si>
    <t>100-02-7</t>
  </si>
  <si>
    <t>U170</t>
  </si>
  <si>
    <t>NITROPHENOLB</t>
  </si>
  <si>
    <r>
      <rPr>
        <i/>
        <sz val="10"/>
        <rFont val="Arial"/>
        <family val="2"/>
      </rPr>
      <t>m</t>
    </r>
    <r>
      <rPr>
        <sz val="10"/>
        <rFont val="Arial"/>
        <family val="2"/>
      </rPr>
      <t>-Nitrophenol</t>
    </r>
  </si>
  <si>
    <t>554-84-7</t>
  </si>
  <si>
    <t>NITROPHENOL-M</t>
  </si>
  <si>
    <r>
      <rPr>
        <i/>
        <sz val="10"/>
        <rFont val="Arial"/>
        <family val="2"/>
      </rPr>
      <t>p</t>
    </r>
    <r>
      <rPr>
        <sz val="10"/>
        <rFont val="Arial"/>
        <family val="2"/>
      </rPr>
      <t>-Nitrophenol</t>
    </r>
  </si>
  <si>
    <t>NITROPHENOL-P</t>
  </si>
  <si>
    <t>Nitrophenols</t>
  </si>
  <si>
    <t>NITROPHENOLS</t>
  </si>
  <si>
    <t>2-Nitropropane</t>
  </si>
  <si>
    <t>79-46-9</t>
  </si>
  <si>
    <t>U171</t>
  </si>
  <si>
    <t>NITROPROPANE</t>
  </si>
  <si>
    <t>1-Nitropyrene</t>
  </si>
  <si>
    <t>5522-43-0</t>
  </si>
  <si>
    <t>NITROPYRENE</t>
  </si>
  <si>
    <t>4–Nitropyrene</t>
  </si>
  <si>
    <t>57835-92-4</t>
  </si>
  <si>
    <t>Nitrosamines</t>
  </si>
  <si>
    <t>NITROSAMINES</t>
  </si>
  <si>
    <r>
      <rPr>
        <i/>
        <sz val="10"/>
        <rFont val="Arial"/>
        <family val="2"/>
      </rPr>
      <t>N</t>
    </r>
    <r>
      <rPr>
        <sz val="10"/>
        <rFont val="Arial"/>
        <family val="2"/>
      </rPr>
      <t>-Nitrosodi-</t>
    </r>
    <r>
      <rPr>
        <i/>
        <sz val="10"/>
        <rFont val="Arial"/>
        <family val="2"/>
      </rPr>
      <t>n</t>
    </r>
    <r>
      <rPr>
        <sz val="10"/>
        <rFont val="Arial"/>
        <family val="2"/>
      </rPr>
      <t>-butylamine</t>
    </r>
  </si>
  <si>
    <t>924-16-3</t>
  </si>
  <si>
    <t>U172</t>
  </si>
  <si>
    <t>NITROSODIBUTYLA</t>
  </si>
  <si>
    <r>
      <rPr>
        <i/>
        <sz val="10"/>
        <rFont val="Arial"/>
        <family val="2"/>
      </rPr>
      <t>N</t>
    </r>
    <r>
      <rPr>
        <sz val="10"/>
        <rFont val="Arial"/>
        <family val="2"/>
      </rPr>
      <t>-Nitrosodiethanolamine</t>
    </r>
  </si>
  <si>
    <t>1116-54-7</t>
  </si>
  <si>
    <t>U173</t>
  </si>
  <si>
    <t>NITROSODIETHANOLAMINE</t>
  </si>
  <si>
    <r>
      <rPr>
        <i/>
        <sz val="10"/>
        <rFont val="Arial"/>
        <family val="2"/>
      </rPr>
      <t>N</t>
    </r>
    <r>
      <rPr>
        <sz val="10"/>
        <rFont val="Arial"/>
        <family val="2"/>
      </rPr>
      <t>-Nitrosodiethylamine</t>
    </r>
  </si>
  <si>
    <t>55-18-5</t>
  </si>
  <si>
    <t>U174</t>
  </si>
  <si>
    <t>NITROSODIETHYLAMIN</t>
  </si>
  <si>
    <r>
      <rPr>
        <i/>
        <sz val="10"/>
        <rFont val="Arial"/>
        <family val="2"/>
      </rPr>
      <t>N</t>
    </r>
    <r>
      <rPr>
        <sz val="10"/>
        <rFont val="Arial"/>
        <family val="2"/>
      </rPr>
      <t>-Nitrosodimethylamine</t>
    </r>
  </si>
  <si>
    <t>NITROSODIMETHYLAMI</t>
  </si>
  <si>
    <t>Nitrosodimethylamine</t>
  </si>
  <si>
    <t>NITROSODIMETHYLAMINE</t>
  </si>
  <si>
    <r>
      <rPr>
        <i/>
        <sz val="10"/>
        <rFont val="Arial"/>
        <family val="2"/>
      </rPr>
      <t>N</t>
    </r>
    <r>
      <rPr>
        <sz val="10"/>
        <rFont val="Arial"/>
        <family val="2"/>
      </rPr>
      <t>-Nitrosodiphenylamine</t>
    </r>
  </si>
  <si>
    <t>86-30-6</t>
  </si>
  <si>
    <t>NITROSODIPHENYLA</t>
  </si>
  <si>
    <r>
      <rPr>
        <i/>
        <sz val="10"/>
        <rFont val="Arial"/>
        <family val="2"/>
      </rPr>
      <t>p</t>
    </r>
    <r>
      <rPr>
        <sz val="10"/>
        <rFont val="Arial"/>
        <family val="2"/>
      </rPr>
      <t>-Nitrosodiphenylamine</t>
    </r>
  </si>
  <si>
    <t>156-10-5</t>
  </si>
  <si>
    <t>NITROSODIPHENYLB</t>
  </si>
  <si>
    <r>
      <rPr>
        <i/>
        <sz val="10"/>
        <rFont val="Arial"/>
        <family val="2"/>
      </rPr>
      <t>N</t>
    </r>
    <r>
      <rPr>
        <sz val="10"/>
        <rFont val="Arial"/>
        <family val="2"/>
      </rPr>
      <t>-Nitrosodi-</t>
    </r>
    <r>
      <rPr>
        <i/>
        <sz val="10"/>
        <rFont val="Arial"/>
        <family val="2"/>
      </rPr>
      <t>n</t>
    </r>
    <r>
      <rPr>
        <sz val="10"/>
        <rFont val="Arial"/>
        <family val="2"/>
      </rPr>
      <t>-propylamine</t>
    </r>
  </si>
  <si>
    <t>NITROSODIPROPYL</t>
  </si>
  <si>
    <r>
      <rPr>
        <i/>
        <sz val="10"/>
        <rFont val="Arial"/>
        <family val="2"/>
      </rPr>
      <t>N</t>
    </r>
    <r>
      <rPr>
        <sz val="10"/>
        <rFont val="Arial"/>
        <family val="2"/>
      </rPr>
      <t>-Nitroso-</t>
    </r>
    <r>
      <rPr>
        <i/>
        <sz val="10"/>
        <rFont val="Arial"/>
        <family val="2"/>
      </rPr>
      <t>N</t>
    </r>
    <r>
      <rPr>
        <sz val="10"/>
        <rFont val="Arial"/>
        <family val="2"/>
      </rPr>
      <t>-ethylurea</t>
    </r>
  </si>
  <si>
    <t>759-73-9</t>
  </si>
  <si>
    <t>U176</t>
  </si>
  <si>
    <t>NITROSOETHYLURE</t>
  </si>
  <si>
    <r>
      <rPr>
        <i/>
        <sz val="10"/>
        <rFont val="Arial"/>
        <family val="2"/>
      </rPr>
      <t>N</t>
    </r>
    <r>
      <rPr>
        <sz val="10"/>
        <rFont val="Arial"/>
        <family val="2"/>
      </rPr>
      <t>-Nitroso-</t>
    </r>
    <r>
      <rPr>
        <i/>
        <sz val="10"/>
        <rFont val="Arial"/>
        <family val="2"/>
      </rPr>
      <t>N</t>
    </r>
    <r>
      <rPr>
        <sz val="10"/>
        <rFont val="Arial"/>
        <family val="2"/>
      </rPr>
      <t>-methylurea</t>
    </r>
  </si>
  <si>
    <t>684-93-5</t>
  </si>
  <si>
    <t>U177</t>
  </si>
  <si>
    <t>NITROSOMETHYLUR</t>
  </si>
  <si>
    <r>
      <rPr>
        <i/>
        <sz val="10"/>
        <rFont val="Arial"/>
        <family val="2"/>
      </rPr>
      <t>N</t>
    </r>
    <r>
      <rPr>
        <sz val="10"/>
        <rFont val="Arial"/>
        <family val="2"/>
      </rPr>
      <t>-Nitroso-</t>
    </r>
    <r>
      <rPr>
        <i/>
        <sz val="10"/>
        <rFont val="Arial"/>
        <family val="2"/>
      </rPr>
      <t>N</t>
    </r>
    <r>
      <rPr>
        <sz val="10"/>
        <rFont val="Arial"/>
        <family val="2"/>
      </rPr>
      <t>-methylurethane</t>
    </r>
  </si>
  <si>
    <t>615-53-2</t>
  </si>
  <si>
    <t>U178</t>
  </si>
  <si>
    <t>NITROSOMETHYLURETHANE</t>
  </si>
  <si>
    <r>
      <rPr>
        <i/>
        <sz val="10"/>
        <rFont val="Arial"/>
        <family val="2"/>
      </rPr>
      <t>N</t>
    </r>
    <r>
      <rPr>
        <sz val="10"/>
        <rFont val="Arial"/>
        <family val="2"/>
      </rPr>
      <t>-Nitrosomethylvinylamine</t>
    </r>
  </si>
  <si>
    <t>4549-40-0</t>
  </si>
  <si>
    <t>P084</t>
  </si>
  <si>
    <t>NITROSOMETHYLVINYL</t>
  </si>
  <si>
    <r>
      <rPr>
        <i/>
        <sz val="10"/>
        <rFont val="Arial"/>
        <family val="2"/>
      </rPr>
      <t>N</t>
    </r>
    <r>
      <rPr>
        <sz val="10"/>
        <rFont val="Arial"/>
        <family val="2"/>
      </rPr>
      <t>-Nitrosomorpholine</t>
    </r>
  </si>
  <si>
    <t>59-89-2</t>
  </si>
  <si>
    <t>NITROSOMORPHOLINE</t>
  </si>
  <si>
    <r>
      <rPr>
        <i/>
        <sz val="10"/>
        <rFont val="Arial"/>
        <family val="2"/>
      </rPr>
      <t>N</t>
    </r>
    <r>
      <rPr>
        <sz val="10"/>
        <rFont val="Arial"/>
        <family val="2"/>
      </rPr>
      <t>-Nitrosonornicotine</t>
    </r>
  </si>
  <si>
    <t>16543-55-8</t>
  </si>
  <si>
    <t>NITROSONORNICOTINE</t>
  </si>
  <si>
    <r>
      <rPr>
        <i/>
        <sz val="10"/>
        <rFont val="Arial"/>
        <family val="2"/>
      </rPr>
      <t>N</t>
    </r>
    <r>
      <rPr>
        <sz val="10"/>
        <rFont val="Arial"/>
        <family val="2"/>
      </rPr>
      <t>-Nitrosopiperidine</t>
    </r>
  </si>
  <si>
    <t>100-75-4</t>
  </si>
  <si>
    <t>U179</t>
  </si>
  <si>
    <t>NITROSOPIPERIDINE</t>
  </si>
  <si>
    <r>
      <rPr>
        <i/>
        <sz val="10"/>
        <rFont val="Arial"/>
        <family val="2"/>
      </rPr>
      <t>N</t>
    </r>
    <r>
      <rPr>
        <sz val="10"/>
        <rFont val="Arial"/>
        <family val="2"/>
      </rPr>
      <t>-Nitrosopyrrolidine</t>
    </r>
  </si>
  <si>
    <t>930-55-2</t>
  </si>
  <si>
    <t>U180</t>
  </si>
  <si>
    <t>NITROSOPYRROLIDINE</t>
  </si>
  <si>
    <t>Nitrotoluene</t>
  </si>
  <si>
    <t>1321-12-6</t>
  </si>
  <si>
    <t>NITROTOLUENE</t>
  </si>
  <si>
    <r>
      <rPr>
        <i/>
        <sz val="10"/>
        <rFont val="Arial"/>
        <family val="2"/>
      </rPr>
      <t>m</t>
    </r>
    <r>
      <rPr>
        <sz val="10"/>
        <rFont val="Arial"/>
        <family val="2"/>
      </rPr>
      <t>-Nitrotoluene</t>
    </r>
  </si>
  <si>
    <t>99-08-1</t>
  </si>
  <si>
    <t>NITROTOLUENE-M</t>
  </si>
  <si>
    <r>
      <rPr>
        <i/>
        <sz val="10"/>
        <rFont val="Arial"/>
        <family val="2"/>
      </rPr>
      <t>o</t>
    </r>
    <r>
      <rPr>
        <sz val="10"/>
        <rFont val="Arial"/>
        <family val="2"/>
      </rPr>
      <t>-Nitrotoluene</t>
    </r>
  </si>
  <si>
    <t>88-72-2</t>
  </si>
  <si>
    <t>NITROTOLUENE-O</t>
  </si>
  <si>
    <r>
      <rPr>
        <i/>
        <sz val="10"/>
        <rFont val="Arial"/>
        <family val="2"/>
      </rPr>
      <t>p</t>
    </r>
    <r>
      <rPr>
        <sz val="10"/>
        <rFont val="Arial"/>
        <family val="2"/>
      </rPr>
      <t>-Nitrotoluene</t>
    </r>
  </si>
  <si>
    <t>99-99-0</t>
  </si>
  <si>
    <t>NITROTOLUENE-P</t>
  </si>
  <si>
    <r>
      <t>5-Nitro-</t>
    </r>
    <r>
      <rPr>
        <i/>
        <sz val="10"/>
        <rFont val="Arial"/>
        <family val="2"/>
      </rPr>
      <t>o</t>
    </r>
    <r>
      <rPr>
        <sz val="10"/>
        <rFont val="Arial"/>
        <family val="2"/>
      </rPr>
      <t>-toluidine</t>
    </r>
  </si>
  <si>
    <t>99-55-8</t>
  </si>
  <si>
    <t>U181</t>
  </si>
  <si>
    <t>NITROTOLUIDINE</t>
  </si>
  <si>
    <t>Nitrous acid, ethyl ester</t>
  </si>
  <si>
    <t>NITROUSACIDETHYL</t>
  </si>
  <si>
    <t>1-Nonanesulfonic acid, 1,1,2,2,3,3,4,4,5,5,6,6,7,7,8,8,9,9,9-nonadecafluoro-, ammonium salt</t>
  </si>
  <si>
    <t>17202-41-4</t>
  </si>
  <si>
    <t>NONANESULFONICACIDAMMSALT</t>
  </si>
  <si>
    <t>3,6,9,12,15,18,21,24,27-Nonaoxanonacosan-1-ol, 29-(nonylphenoxy)-</t>
  </si>
  <si>
    <t>27177-08-8</t>
  </si>
  <si>
    <t>NONAOXANONACOSANOLNONYLPHENOXY</t>
  </si>
  <si>
    <t>Nonylphenol (includes only 6 chemicals)</t>
  </si>
  <si>
    <t>N530</t>
  </si>
  <si>
    <t>NONYLPHENOL</t>
  </si>
  <si>
    <t>Nonylphenol</t>
  </si>
  <si>
    <t>25154-52-3</t>
  </si>
  <si>
    <t>NONYLPHENOLB</t>
  </si>
  <si>
    <t>Nonylphenol, branched</t>
  </si>
  <si>
    <t>90481-04-2</t>
  </si>
  <si>
    <t>NONYLPHENOLBRANCHED</t>
  </si>
  <si>
    <t>4-Nonylphenol</t>
  </si>
  <si>
    <t>104-40-5</t>
  </si>
  <si>
    <t>NONYLPHENOLC4</t>
  </si>
  <si>
    <t>4-Nonylphenol, branched</t>
  </si>
  <si>
    <t>84852-15-3</t>
  </si>
  <si>
    <t>NONYLPHENOLCBRANCHED4</t>
  </si>
  <si>
    <t xml:space="preserve">Nonylphenol Ethoxylates </t>
  </si>
  <si>
    <t>N535</t>
  </si>
  <si>
    <t>NONYLPHENYLETHOXYLATES</t>
  </si>
  <si>
    <t>Norbormide</t>
  </si>
  <si>
    <t>991-42-4</t>
  </si>
  <si>
    <t>NORBORMIDE</t>
  </si>
  <si>
    <t>Norflurazon</t>
  </si>
  <si>
    <t>27314-13-2</t>
  </si>
  <si>
    <t>NORFLURAZON</t>
  </si>
  <si>
    <r>
      <t>1,2,3,4,6,7,8,9-octachlorodibenzo-</t>
    </r>
    <r>
      <rPr>
        <i/>
        <sz val="10"/>
        <rFont val="Arial"/>
        <family val="2"/>
      </rPr>
      <t>p</t>
    </r>
    <r>
      <rPr>
        <sz val="10"/>
        <rFont val="Arial"/>
        <family val="2"/>
      </rPr>
      <t>-dioxin</t>
    </r>
  </si>
  <si>
    <t>3268-87-9</t>
  </si>
  <si>
    <t>OCTACHLORODIBENZODIOXIN</t>
  </si>
  <si>
    <t>1,2,3,4,6,7,8,9-octachlorodibenzofuran</t>
  </si>
  <si>
    <t>39001-02-0</t>
  </si>
  <si>
    <t>OCTACHLORODIBENZOFURAN</t>
  </si>
  <si>
    <t>Octachloronaphthalene</t>
  </si>
  <si>
    <t>2234-13-1</t>
  </si>
  <si>
    <t>OCTACHLORONAPHTHALEN</t>
  </si>
  <si>
    <t>Octachlorostyrene</t>
  </si>
  <si>
    <t>29082-74-4</t>
  </si>
  <si>
    <t>OCTACHLOROSTYRENE</t>
  </si>
  <si>
    <t>Octadecanoic acid, pentatriacontafluoro-</t>
  </si>
  <si>
    <t>16517-11-6</t>
  </si>
  <si>
    <t>OCTADECANOICACID, PENTATRIACONTAFLUORO</t>
  </si>
  <si>
    <t>1-Octadecanol, 3,3,4,4,5,5,6,6,7,7,8,8,9,9,10,10,11,11,12,12,13,13,14,14,15,15,16,16,17,17,18,18,18-tritriacontafluoro-</t>
  </si>
  <si>
    <t>65104-67-8</t>
  </si>
  <si>
    <t>OCTADECANOLF</t>
  </si>
  <si>
    <t>1-Octanesulfonamide, N-butyl-1,1,2,2,3,3,4,4,5,5,6,6,7,7,8,8,8-heptadecafluoro-N-(2-hydroxyethyl)-</t>
  </si>
  <si>
    <t>2263-09-4</t>
  </si>
  <si>
    <t>OCTANESULFONAMIDEF1</t>
  </si>
  <si>
    <t>1-Octanesulfonamide, N-[3-(dimethyloxidoamino)propyl]-1,1,2,2,3,3,4,4,5,5,6,6,7,7,8,8,8-heptadecafluoro-, potassium salt</t>
  </si>
  <si>
    <t>178094-69-4</t>
  </si>
  <si>
    <t>OCTANESULFONAMIDEF2</t>
  </si>
  <si>
    <t>1-Octanesulfonamide, N-ethyl-1,1,2,2,3,3,4,4,5,5,6,6,7,7,8,8,8-heptadecafluoro-N-[2-(phosphonooxy)ethyl]-, diammonium salt</t>
  </si>
  <si>
    <t>67969-69-1</t>
  </si>
  <si>
    <t>OCTANESULFONAMIDEF3</t>
  </si>
  <si>
    <t>1-Octanesulfonamide, N-ethyl-1,1,2,2,3,3,4,4,5,5,6,6,7,7,8,8,8-heptadecafluoro-N-[3-(trimethoxysilyl)propyl]-</t>
  </si>
  <si>
    <t>61660-12-6</t>
  </si>
  <si>
    <t>OCTANESULFONAMIDEF4</t>
  </si>
  <si>
    <t>1-Octanesulfonic acid, 1,1,2,2,3,3,4,4,5,5,6,6,7,7,8,8,8-heptadecafluoro-, ammonium salt</t>
  </si>
  <si>
    <t>29081-56-9</t>
  </si>
  <si>
    <t>OCTANESULFONAMIDEF5</t>
  </si>
  <si>
    <t>1-Octanesulfonamide, 1,1,2,2,3,3,4,4,5,5,6,6,7,7,8,8,8-heptadecafluoro-N-(2-hydroxyethyl)-N-methyl-</t>
  </si>
  <si>
    <t>24448-09-7</t>
  </si>
  <si>
    <t>OCTANESULFONAMIDEF6</t>
  </si>
  <si>
    <t>1-Octanesulfonamide, 1,1,2,2,3,3,4,4,5,5,6,6,7,7,8,8,8-heptadecafluoro-N-methyl-</t>
  </si>
  <si>
    <t>31506-32-8</t>
  </si>
  <si>
    <t>OCTANESULFONAMIDEF7</t>
  </si>
  <si>
    <t>1-Octanesulfonic acid, 1,1,2,2,3,3,4,4,5,5,6,6,7,7,8,8,8-heptadecafluoro-, compd. with 2,2'-iminobis[ethanol] (1:1)</t>
  </si>
  <si>
    <t>70225-14-8</t>
  </si>
  <si>
    <t>OCTANESULFONAMIDEF8</t>
  </si>
  <si>
    <t>Octanoyl fluoride, pentadecafluoro-</t>
  </si>
  <si>
    <t>335-66-0</t>
  </si>
  <si>
    <t>OCTANOYLFLUORIDE, PENTADECAFLUORO</t>
  </si>
  <si>
    <t>3,6,9,12,15,18,21,24-Octaoxahexacosan-1-ol, 26-(nonylphenoxy)-</t>
  </si>
  <si>
    <t>26571-11-9</t>
  </si>
  <si>
    <t>OCTAOXAHEXACOSANOLNONYLPHENOXY</t>
  </si>
  <si>
    <t>Oleum (fuming sulfuric acid)</t>
  </si>
  <si>
    <t>8014-95-7</t>
  </si>
  <si>
    <t>OLEUM</t>
  </si>
  <si>
    <t>Organorhodium Complex (PMN-82-147)</t>
  </si>
  <si>
    <t>PMN</t>
  </si>
  <si>
    <t>ORGANORHODIUM COMPLEX (PMN-82-147)</t>
  </si>
  <si>
    <t>Oryzalin</t>
  </si>
  <si>
    <t>19044-88-3</t>
  </si>
  <si>
    <t>ORYZALIN</t>
  </si>
  <si>
    <t>Osmium oxide OsO4 (T-4)-</t>
  </si>
  <si>
    <t>20816-12-0</t>
  </si>
  <si>
    <t>P087</t>
  </si>
  <si>
    <t>OSMIUM OXIDE OSO4 (T-4)-</t>
  </si>
  <si>
    <t>Osmium tetroxide</t>
  </si>
  <si>
    <t>OSMIUMTETROXIDE</t>
  </si>
  <si>
    <t>Ouabain</t>
  </si>
  <si>
    <t>630-60-4</t>
  </si>
  <si>
    <t>OUABAIN</t>
  </si>
  <si>
    <t>Oxamyl</t>
  </si>
  <si>
    <t>23135-22-0</t>
  </si>
  <si>
    <t>P194</t>
  </si>
  <si>
    <t>OXAMYL</t>
  </si>
  <si>
    <t>Oxetane, 3,3-bis(chloromethyl)-</t>
  </si>
  <si>
    <t>78-71-7</t>
  </si>
  <si>
    <t>OXETANE, 3,3-BIS(CHLOROMETHYL)-</t>
  </si>
  <si>
    <t>Oxirane</t>
  </si>
  <si>
    <t>OXIRANE</t>
  </si>
  <si>
    <t>Oxirane, (chloromethyl)-</t>
  </si>
  <si>
    <t>OXIRANECHLOROMETHYL)-</t>
  </si>
  <si>
    <t>Oxirane, methyl-</t>
  </si>
  <si>
    <t>75-56-9</t>
  </si>
  <si>
    <t>OXIRANEMETHYL-</t>
  </si>
  <si>
    <t>Oxydemeton-methyl</t>
  </si>
  <si>
    <t>301-12-2</t>
  </si>
  <si>
    <t>OXYDEMETONMETHYL</t>
  </si>
  <si>
    <t>Oxydiazon</t>
  </si>
  <si>
    <t>19666-30-9</t>
  </si>
  <si>
    <t>OXYDIAZON</t>
  </si>
  <si>
    <t>Oxydisulfoton</t>
  </si>
  <si>
    <t>2497-07-6</t>
  </si>
  <si>
    <t>OXYDISULFOTON</t>
  </si>
  <si>
    <t>Oxyfluorfen</t>
  </si>
  <si>
    <t>42874-03-3</t>
  </si>
  <si>
    <t>OXYFLUORFEN</t>
  </si>
  <si>
    <t>Ozone</t>
  </si>
  <si>
    <t>10028-15-6</t>
  </si>
  <si>
    <t>OZONE</t>
  </si>
  <si>
    <t>Paraformaldehyde</t>
  </si>
  <si>
    <t>30525-89-4</t>
  </si>
  <si>
    <t>PARAFORMALDEHYDE</t>
  </si>
  <si>
    <t>Paraldehyde</t>
  </si>
  <si>
    <t>123-63-7</t>
  </si>
  <si>
    <t>U182</t>
  </si>
  <si>
    <t>PARALDEHYDE</t>
  </si>
  <si>
    <t>Paraquat dichloride</t>
  </si>
  <si>
    <t>1910-42-5</t>
  </si>
  <si>
    <t>PARAQUATDICHLORIDE</t>
  </si>
  <si>
    <t>Paraquat methosulfate</t>
  </si>
  <si>
    <t>2074-50-2</t>
  </si>
  <si>
    <t>PARAQUATMETHOSULFATE</t>
  </si>
  <si>
    <t>Parathion</t>
  </si>
  <si>
    <t>56-38-2</t>
  </si>
  <si>
    <t>P089</t>
  </si>
  <si>
    <t>PARATHION</t>
  </si>
  <si>
    <t>Parathion-methyl</t>
  </si>
  <si>
    <t>PARATHION-METHYL</t>
  </si>
  <si>
    <t>Paris green</t>
  </si>
  <si>
    <t>PARIS GREEN</t>
  </si>
  <si>
    <t>PCBs</t>
  </si>
  <si>
    <t>1336-36-3</t>
  </si>
  <si>
    <t>PCBS</t>
  </si>
  <si>
    <t>PCNB</t>
  </si>
  <si>
    <t>82-68-8</t>
  </si>
  <si>
    <t>U185</t>
  </si>
  <si>
    <t>PCP</t>
  </si>
  <si>
    <t>87-86-5</t>
  </si>
  <si>
    <t>Pebulate</t>
  </si>
  <si>
    <t>1114-71-2</t>
  </si>
  <si>
    <t>PEBULATE</t>
  </si>
  <si>
    <t>Pendimethalin</t>
  </si>
  <si>
    <t>40487-42-1</t>
  </si>
  <si>
    <t>PENDIMETHALIN</t>
  </si>
  <si>
    <t>Pentaborane</t>
  </si>
  <si>
    <t>19624-22-7</t>
  </si>
  <si>
    <t>PENTABORANE</t>
  </si>
  <si>
    <t>Pentachlorobenzene</t>
  </si>
  <si>
    <t>608-93-5</t>
  </si>
  <si>
    <t>U183</t>
  </si>
  <si>
    <t>PENTACHLOROBENZENE</t>
  </si>
  <si>
    <r>
      <t>1,2,3,7,8-pentachlorodibenzo-</t>
    </r>
    <r>
      <rPr>
        <i/>
        <sz val="10"/>
        <rFont val="Arial"/>
        <family val="2"/>
      </rPr>
      <t>p</t>
    </r>
    <r>
      <rPr>
        <sz val="10"/>
        <rFont val="Arial"/>
        <family val="2"/>
      </rPr>
      <t>-dioxin</t>
    </r>
  </si>
  <si>
    <t>40321-76-4</t>
  </si>
  <si>
    <t>PENTACHLORODIBENZODIOXIN</t>
  </si>
  <si>
    <t>2,3,4,7,8-pentachlorodibenzofuran</t>
  </si>
  <si>
    <t>57117-31-4</t>
  </si>
  <si>
    <t>PENTACHLORODIBENZOFURAN</t>
  </si>
  <si>
    <t>1,2,3,7,8-pentachlorodibenzofuran</t>
  </si>
  <si>
    <t>57117-41-6</t>
  </si>
  <si>
    <t>Pentachloroethane</t>
  </si>
  <si>
    <t>76-01-7</t>
  </si>
  <si>
    <t>U184</t>
  </si>
  <si>
    <t>PENTACHLOROETHANE</t>
  </si>
  <si>
    <t>Pentachloronitrobenzene</t>
  </si>
  <si>
    <t>PENTACHLORONITROBENZENE (PCNB)</t>
  </si>
  <si>
    <t>Pentachlorophenol</t>
  </si>
  <si>
    <t>PENTACHLOROPHENOLP</t>
  </si>
  <si>
    <t>Pentadecylamine</t>
  </si>
  <si>
    <t>2570-26-5</t>
  </si>
  <si>
    <t>PENTADECYLAMINE</t>
  </si>
  <si>
    <t>1,3-Pentadiene</t>
  </si>
  <si>
    <t>504-60-9</t>
  </si>
  <si>
    <t>U186</t>
  </si>
  <si>
    <t>PENTADIENE</t>
  </si>
  <si>
    <t>Pentane</t>
  </si>
  <si>
    <t>109-66-0</t>
  </si>
  <si>
    <t>PENTANE</t>
  </si>
  <si>
    <t>1-Pentanesulfonamide, 1,1,2,2,3,3,4,4,5,5,5-undecafluoro-N-(2- hydroxyethyl)-N-methyl-</t>
  </si>
  <si>
    <t>68555-74-8</t>
  </si>
  <si>
    <t>PENTANESULFONAMIDEF</t>
  </si>
  <si>
    <t>1-Pentanesulfonic acid, 1,1,2,2,3,3,4,4,5,5,5-undecafluoro-, ammonium salt</t>
  </si>
  <si>
    <t>68259-09-6</t>
  </si>
  <si>
    <t>PENTANESULFONICACID, AMMONIUMSALTF</t>
  </si>
  <si>
    <t>1-Pentanesulfonic acid, 1,1,2,2,3,3,4,4,5,5,5-undecafluoro-, compd. with 2,2'-iminobis[ethanol] (1:1)</t>
  </si>
  <si>
    <t>70225-17-1</t>
  </si>
  <si>
    <t>PENTANESULFONICACID, COMPDIMINOBISF</t>
  </si>
  <si>
    <t>1-Pentanesulfonic acid, 1,1,2,2,3,3,4,4,5,5,5-undecafluoro-, potassium salt</t>
  </si>
  <si>
    <t>3872-25-1</t>
  </si>
  <si>
    <t>PENTANESULFONICACID, POTASSIUMSALTF</t>
  </si>
  <si>
    <t>Pentanoic acid, 4,4-bis[(γ-ω-perfluoro-C8-20-alkyl)thio] derivs.</t>
  </si>
  <si>
    <t>71608-60-1</t>
  </si>
  <si>
    <t>PENTANOICACIDBISF</t>
  </si>
  <si>
    <t>1-Pentene</t>
  </si>
  <si>
    <t>109-67-1</t>
  </si>
  <si>
    <t>PENTENE</t>
  </si>
  <si>
    <t>2-Pentene, (E)-</t>
  </si>
  <si>
    <t>646-04-8</t>
  </si>
  <si>
    <t>PENTENEE</t>
  </si>
  <si>
    <t>2-Pentene, (Z)-</t>
  </si>
  <si>
    <t>627-20-3</t>
  </si>
  <si>
    <t>PENTENEZ</t>
  </si>
  <si>
    <t>Pentobarbital sodium</t>
  </si>
  <si>
    <t>57-33-0</t>
  </si>
  <si>
    <t>PENTOBARBITALSODIUM</t>
  </si>
  <si>
    <t>Peracetic acid</t>
  </si>
  <si>
    <t>PERACETICACID</t>
  </si>
  <si>
    <t>Perchloroethylene</t>
  </si>
  <si>
    <t>127-18-4</t>
  </si>
  <si>
    <t>U210</t>
  </si>
  <si>
    <t>PERCHLOROETHYLENE</t>
  </si>
  <si>
    <t>Perchloromethyl mercaptan</t>
  </si>
  <si>
    <t>PERCHLOROMETHYLMERCAPTAN</t>
  </si>
  <si>
    <t>Perfluorobutanesulfonate</t>
  </si>
  <si>
    <t>45187-15-3</t>
  </si>
  <si>
    <t>PERFLUOROBUTANESULFONATE</t>
  </si>
  <si>
    <t>Perfluorobutane sulfonic acid</t>
  </si>
  <si>
    <t>375-73-5</t>
  </si>
  <si>
    <t>PERFLUOROBUTANESULFONICACID</t>
  </si>
  <si>
    <t>Perfluorobutanoate</t>
  </si>
  <si>
    <t>45048-62-2</t>
  </si>
  <si>
    <t>PERFLUOROBUTANOATE</t>
  </si>
  <si>
    <t>Perfluorobutanoic acid</t>
  </si>
  <si>
    <t>375-22-4</t>
  </si>
  <si>
    <t>PERFLUOROBUTANOICACID</t>
  </si>
  <si>
    <t>Perfluorodecanoic acid</t>
  </si>
  <si>
    <t>335-76-2</t>
  </si>
  <si>
    <t>PERFLUORODECANOICACID</t>
  </si>
  <si>
    <t>Perfluorododecanoic acid</t>
  </si>
  <si>
    <t>307-55-1</t>
  </si>
  <si>
    <t>PERFLUORODODECANOICACID</t>
  </si>
  <si>
    <t>Perfluorohexanesulfonic acid</t>
  </si>
  <si>
    <t>355-46-4</t>
  </si>
  <si>
    <t>PERFLUOROHEXANESULFONICACID</t>
  </si>
  <si>
    <t>Perfluorohexanoic acid</t>
  </si>
  <si>
    <t>307-24-4</t>
  </si>
  <si>
    <t>PERFLUOROHEXANOICACID</t>
  </si>
  <si>
    <t>Perfluorononanoic acid</t>
  </si>
  <si>
    <t>375-95-1</t>
  </si>
  <si>
    <t>PERFLUORONONANOICACID</t>
  </si>
  <si>
    <t>Perfluorooctane sulfonic acid</t>
  </si>
  <si>
    <t>1763-23-1</t>
  </si>
  <si>
    <t>PERFLUOROOCTANESULFONICACID</t>
  </si>
  <si>
    <t>Perfluorooctane sulfonic acid, salts, &amp; structural isomers</t>
  </si>
  <si>
    <t>PERFLUOROOCTANESULFONICACIDSALTS</t>
  </si>
  <si>
    <t>Perfluorooctanoic acid</t>
  </si>
  <si>
    <t>335-67-1</t>
  </si>
  <si>
    <t>PERFLUOROOCTANOICACID</t>
  </si>
  <si>
    <t>Perfluorooctanoic acid, salts, &amp; structural isomers</t>
  </si>
  <si>
    <t>PERFLUOROOCTANOICACIDSALTS</t>
  </si>
  <si>
    <t>Perfluorooctyl Ethylene</t>
  </si>
  <si>
    <t>21652-58-4</t>
  </si>
  <si>
    <t>PERFLUOROOCTYLETHYLENE</t>
  </si>
  <si>
    <t>Perfluorooctyl iodide</t>
  </si>
  <si>
    <t>507-63-1</t>
  </si>
  <si>
    <t>PERFLUOROOCTYLIODIDE</t>
  </si>
  <si>
    <t>Perfluorooctylsulfonyl fluoride</t>
  </si>
  <si>
    <t>307-35-7</t>
  </si>
  <si>
    <t>PERFLUOROOCTYLSULFONYLFLUORIDE</t>
  </si>
  <si>
    <t>Perfluoropalmitic acid</t>
  </si>
  <si>
    <t>67905-19-5</t>
  </si>
  <si>
    <t>PERFLUOROPALMITICACID</t>
  </si>
  <si>
    <t>Perfluoropropanoic acid</t>
  </si>
  <si>
    <t>422-64-0</t>
  </si>
  <si>
    <t>PERFLUOROPROPANOICACID</t>
  </si>
  <si>
    <t>Perfluorotetradecanoic acid</t>
  </si>
  <si>
    <t>376-06-7</t>
  </si>
  <si>
    <t>PERFLUOROTETRADECANOICACID</t>
  </si>
  <si>
    <t>Permethrin</t>
  </si>
  <si>
    <t>52645-53-1</t>
  </si>
  <si>
    <t>PERMETHRIN</t>
  </si>
  <si>
    <t>Phenacetin</t>
  </si>
  <si>
    <t>62-44-2</t>
  </si>
  <si>
    <t>U187</t>
  </si>
  <si>
    <t>PHENACETIN</t>
  </si>
  <si>
    <t>Phenanthrene</t>
  </si>
  <si>
    <t>85-01-8</t>
  </si>
  <si>
    <t>PHENANTHRENE</t>
  </si>
  <si>
    <t>Phenol</t>
  </si>
  <si>
    <t>108-95-2</t>
  </si>
  <si>
    <t>U188</t>
  </si>
  <si>
    <t>PHENOL</t>
  </si>
  <si>
    <t>Phenol, 2-(1-methylethoxy)-, methylcarbamate</t>
  </si>
  <si>
    <t>114-26-1</t>
  </si>
  <si>
    <t>U411</t>
  </si>
  <si>
    <t>PHENOLMETHYLETHOXYMETHYLCARBAMATE</t>
  </si>
  <si>
    <t>Phenol, 3-(1-methylethyl)-, methylcarbamate</t>
  </si>
  <si>
    <t>64-00-6</t>
  </si>
  <si>
    <t>P202</t>
  </si>
  <si>
    <t>PHENOLMETHYLETHYL)-, METHYLCARBAMATE</t>
  </si>
  <si>
    <t>Phenolphthalein</t>
  </si>
  <si>
    <t>77-09-8</t>
  </si>
  <si>
    <t>PHENOLPHTHALEIN</t>
  </si>
  <si>
    <t>Phenol, 2,2'-thiobis[4-chloro-6-methyl-</t>
  </si>
  <si>
    <t>4418-66-0</t>
  </si>
  <si>
    <t>PHENOLTHIOBIS[4-CHLORO-6-METHYL-</t>
  </si>
  <si>
    <t>Phenothrin</t>
  </si>
  <si>
    <t>26002-80-2</t>
  </si>
  <si>
    <t>PHENOTHRIN</t>
  </si>
  <si>
    <t>Phenoxarsine, 10,10'-oxydi-</t>
  </si>
  <si>
    <t>58-36-6</t>
  </si>
  <si>
    <t>PHENOXARSINE, 10,10'-OXYDI-</t>
  </si>
  <si>
    <t>Phenyl dichloroarsine</t>
  </si>
  <si>
    <t>PHENYLDICHLOROARSINE</t>
  </si>
  <si>
    <t>1,2-Phenylenediamine</t>
  </si>
  <si>
    <t>95-54-5</t>
  </si>
  <si>
    <t>PHENYLENEDIAMINE</t>
  </si>
  <si>
    <r>
      <rPr>
        <i/>
        <sz val="10"/>
        <rFont val="Arial"/>
        <family val="2"/>
      </rPr>
      <t>p</t>
    </r>
    <r>
      <rPr>
        <sz val="10"/>
        <rFont val="Arial"/>
        <family val="2"/>
      </rPr>
      <t>-Phenylenediamine</t>
    </r>
  </si>
  <si>
    <t>106-50-3</t>
  </si>
  <si>
    <t>1,3-Phenylenediamine</t>
  </si>
  <si>
    <t>108-45-2</t>
  </si>
  <si>
    <t>1,4-Phenylenediamine dihydrochloride</t>
  </si>
  <si>
    <t>624-18-0</t>
  </si>
  <si>
    <t>PHENYLENEDIAMINEDIHYDROCHLORIDE</t>
  </si>
  <si>
    <t>1,2-Phenylenediamine dihydrochloride</t>
  </si>
  <si>
    <t>615-28-1</t>
  </si>
  <si>
    <t>1,4-Phenylene diisocyanate</t>
  </si>
  <si>
    <t>104-49-4</t>
  </si>
  <si>
    <t>PHENYLENEDIISOCYANATE</t>
  </si>
  <si>
    <t>1,3-Phenylene diisocyanate</t>
  </si>
  <si>
    <t>123-61-5</t>
  </si>
  <si>
    <t>Phenylhydrazine hydrochloride</t>
  </si>
  <si>
    <t>59-88-1</t>
  </si>
  <si>
    <t>PHENYLHYDRAZINE HYDROCHLORIDE</t>
  </si>
  <si>
    <t>Phenylmercuric acetate</t>
  </si>
  <si>
    <t>62-38-4</t>
  </si>
  <si>
    <t>P092</t>
  </si>
  <si>
    <t>PHENYLMERCURIC ACETATE</t>
  </si>
  <si>
    <t>Phenylmercury acetate</t>
  </si>
  <si>
    <t>PHENYLMERCURY ACETATE</t>
  </si>
  <si>
    <t>2-Phenylphenol</t>
  </si>
  <si>
    <t>90-43-7</t>
  </si>
  <si>
    <t>PHENYLPHENOL</t>
  </si>
  <si>
    <t>Phenylsilatrane</t>
  </si>
  <si>
    <t>2097-19-0</t>
  </si>
  <si>
    <t>PHENYLSILATRANE</t>
  </si>
  <si>
    <t>Phenylthiourea</t>
  </si>
  <si>
    <t>103-85-5</t>
  </si>
  <si>
    <t>P093</t>
  </si>
  <si>
    <t>PHENYLTHIOUREA</t>
  </si>
  <si>
    <t>Phenytoin</t>
  </si>
  <si>
    <t>57-41-0</t>
  </si>
  <si>
    <t>PHENYTOIN</t>
  </si>
  <si>
    <t>Phorate</t>
  </si>
  <si>
    <t>298-02-2</t>
  </si>
  <si>
    <t>P094</t>
  </si>
  <si>
    <t>PHORATE</t>
  </si>
  <si>
    <t>Phosacetim</t>
  </si>
  <si>
    <t>4104-14-7</t>
  </si>
  <si>
    <t>PHOSACETIM</t>
  </si>
  <si>
    <t>Phosfolan</t>
  </si>
  <si>
    <t>947-02-4</t>
  </si>
  <si>
    <t>PHOSFOLAN</t>
  </si>
  <si>
    <t>Phosgene</t>
  </si>
  <si>
    <t>PHOSGENE</t>
  </si>
  <si>
    <t>Phosphamidon</t>
  </si>
  <si>
    <t>13171-21-6</t>
  </si>
  <si>
    <t>PHOSPHAMIDON</t>
  </si>
  <si>
    <t>Phosphine</t>
  </si>
  <si>
    <t>7803-51-2</t>
  </si>
  <si>
    <t>P096</t>
  </si>
  <si>
    <t>PHOSPHINE</t>
  </si>
  <si>
    <t>Phosphinic acid, bis(perfluoro-C6-12-alkyl) derivs.</t>
  </si>
  <si>
    <t>68412-69-1</t>
  </si>
  <si>
    <t>PHOSPHINICACID, BISPERFLUORO</t>
  </si>
  <si>
    <t>Phosphonic acid, perfluoro-C6-12-alkyl derivs.</t>
  </si>
  <si>
    <t>68412-68-0</t>
  </si>
  <si>
    <t>PHOSPHINICACID, PERFLUOROC6-12</t>
  </si>
  <si>
    <t>Phosphonic acid, (2,2,2-trichloro-1-hydroxyethyl)-,dimethyl ester</t>
  </si>
  <si>
    <t>52-68-6</t>
  </si>
  <si>
    <t>PHOSPHONICACIDTRICHLORO-1-HYDROXYETHYL)-,DIMETHYL</t>
  </si>
  <si>
    <t>Phosphonothioic acid, methyl-, O-ethyl O-(4-(methylthio)phenyl) ester</t>
  </si>
  <si>
    <t>2703-13-1</t>
  </si>
  <si>
    <t>PHOSPHONOTHIOIC ACID, METHYL-, O-ETHYL O-(4-(METHY</t>
  </si>
  <si>
    <t>Phosphonothioic acid, methyl-, S-(2-(bis(1-methylethyl)amino)ethyl) O-ethyl ester</t>
  </si>
  <si>
    <t>50782-69-9</t>
  </si>
  <si>
    <t>PHOSPHONOTHIOIC ACID, METHYL-, S-(2-(BIS(1-METHYLE</t>
  </si>
  <si>
    <t>Phosphonothioic acid, methyl-, O-(4-nitrophenyl) O-phenyl ester</t>
  </si>
  <si>
    <t>2665-30-7</t>
  </si>
  <si>
    <t>PHOSPHONOTHIOIC ACID, METHYL-,O-(4-NITROPHENYL) O-</t>
  </si>
  <si>
    <t>Phosphoric acid</t>
  </si>
  <si>
    <t>7664-38-2</t>
  </si>
  <si>
    <t>PHOSPHORICACID</t>
  </si>
  <si>
    <t>Phosphoric acid, 2-dichloroethenyl dimethyl ester</t>
  </si>
  <si>
    <t>PHOSPHORICACIDDICHLOROETHENYL DIMETHYL ESTER</t>
  </si>
  <si>
    <t>Phosphoric acid, dimethyl 4-(methylthio) phenyl ester</t>
  </si>
  <si>
    <t>3254-63-5</t>
  </si>
  <si>
    <t>PHOSPHORICACIDDIMETHYL 4-(METHYLTHIO) PHENYL ES</t>
  </si>
  <si>
    <t>Phosphoric acid, γ-ω-perfluoro-C8-16-alkyl esters, compds. with diethanolamine</t>
  </si>
  <si>
    <t>74499-44-8</t>
  </si>
  <si>
    <t>PHOSPHORICACIDPERFLUORO</t>
  </si>
  <si>
    <t>Phosphorodithioic acid O-ethyl S,S-dipropyl ester</t>
  </si>
  <si>
    <t>PHOSPHORODITHIOICACIDETHYLDIPROPYL ESTER</t>
  </si>
  <si>
    <t>Phosphorothioic acid, O,O-diethyl-O-(4-nitrophenyl) ester</t>
  </si>
  <si>
    <t>PHOSPHOROTHIOICACIDDIETHYLNITROPHENYL) ESTER</t>
  </si>
  <si>
    <t>Phosphorothioic acid, O,O-dimethyl-5-(2-(methylthio)ethyl)ester</t>
  </si>
  <si>
    <t>2587-90-8</t>
  </si>
  <si>
    <t>PHOSPHOROTHIOICACIDDIMETHYLMETHYLTHIO</t>
  </si>
  <si>
    <t>Phosphorous trichloride</t>
  </si>
  <si>
    <t>7719-12-2</t>
  </si>
  <si>
    <t>PHOSPHOROUSTRICHLORIDE</t>
  </si>
  <si>
    <t>Phosphorus (yellow or white)</t>
  </si>
  <si>
    <t>12185-10-3</t>
  </si>
  <si>
    <t>PHOSPHORUS</t>
  </si>
  <si>
    <t>7723-14-0</t>
  </si>
  <si>
    <r>
      <t>X</t>
    </r>
    <r>
      <rPr>
        <sz val="10"/>
        <rFont val="Calibri"/>
        <family val="2"/>
      </rPr>
      <t>¹</t>
    </r>
  </si>
  <si>
    <t>Phosphorus</t>
  </si>
  <si>
    <t>Phosphorus oxychloride</t>
  </si>
  <si>
    <t>10025-87-3</t>
  </si>
  <si>
    <t>PHOSPHORUS OXYCHLORIDE</t>
  </si>
  <si>
    <t>Phosphorus pentachloride</t>
  </si>
  <si>
    <t>10026-13-8</t>
  </si>
  <si>
    <t>PHOSPHORUS PENTACHLORIDE</t>
  </si>
  <si>
    <t>Phosphorus trichloride</t>
  </si>
  <si>
    <t>PHOSPHORUS TRICHLORIDE</t>
  </si>
  <si>
    <t>Phosphoryl chloride</t>
  </si>
  <si>
    <t>PHOSPHORYLCHLORIDE</t>
  </si>
  <si>
    <t>Phthalate Esters</t>
  </si>
  <si>
    <t>PHTHALATE ESTERS</t>
  </si>
  <si>
    <t>Phthalic anhydride</t>
  </si>
  <si>
    <t>85-44-9</t>
  </si>
  <si>
    <t>U190</t>
  </si>
  <si>
    <t>PHTHALICANHYDRIDE</t>
  </si>
  <si>
    <t>Physostigmine</t>
  </si>
  <si>
    <t>57-47-6</t>
  </si>
  <si>
    <t>P204</t>
  </si>
  <si>
    <t>PHYSOSTIGMINE</t>
  </si>
  <si>
    <t>Physostigmine, salicylate (1:1)</t>
  </si>
  <si>
    <t>57-64-7</t>
  </si>
  <si>
    <t>P188</t>
  </si>
  <si>
    <t>PHYSOSTIGMINE, SALICYLATE (1:1)</t>
  </si>
  <si>
    <t>Picloram</t>
  </si>
  <si>
    <t>1918-02-1</t>
  </si>
  <si>
    <t>PICLORAM</t>
  </si>
  <si>
    <t>2-Picoline</t>
  </si>
  <si>
    <t>PICOLINE</t>
  </si>
  <si>
    <t>Picric acid</t>
  </si>
  <si>
    <t>88-89-1</t>
  </si>
  <si>
    <t>PICRICACID</t>
  </si>
  <si>
    <t>Picrotoxin</t>
  </si>
  <si>
    <t>124-87-8</t>
  </si>
  <si>
    <t>PICROTOXIN</t>
  </si>
  <si>
    <t>Piperidine</t>
  </si>
  <si>
    <t>110-89-4</t>
  </si>
  <si>
    <t>PIPERIDINE</t>
  </si>
  <si>
    <t>Piperonyl butoxide</t>
  </si>
  <si>
    <t>51-03-6</t>
  </si>
  <si>
    <t>PIPERONYLBUTOXIDE</t>
  </si>
  <si>
    <t>Pirimifos-ethyl</t>
  </si>
  <si>
    <t>23505-41-1</t>
  </si>
  <si>
    <t>PIRIMIFOS-ETHYL</t>
  </si>
  <si>
    <t>Pirimiphos-methyl</t>
  </si>
  <si>
    <t>29232-93-7</t>
  </si>
  <si>
    <t>PIRIMIPHOS-METHYL</t>
  </si>
  <si>
    <t>Plumbane, tetramethyl-</t>
  </si>
  <si>
    <t>75-74-1</t>
  </si>
  <si>
    <t>PLUMBANETETRAMETHYL-</t>
  </si>
  <si>
    <t>Polybrominated Biphenyls (PBBs)</t>
  </si>
  <si>
    <t>N575</t>
  </si>
  <si>
    <t>POLYBROMINATED BIPHENYLS (PBBS)</t>
  </si>
  <si>
    <t>Polychlorinated alkanes (C10 to C13)</t>
  </si>
  <si>
    <t>N583</t>
  </si>
  <si>
    <t>POLYCHLORINATED ALKANES</t>
  </si>
  <si>
    <t>Polychlorinated biphenyls</t>
  </si>
  <si>
    <t>POLYCHLORINATEDBIPH</t>
  </si>
  <si>
    <t>Polycyclic aromatic compounds (includes only 25 chemicals)</t>
  </si>
  <si>
    <t>N590</t>
  </si>
  <si>
    <t>POLYCYCLIC AROMATIC COMPOUNDS</t>
  </si>
  <si>
    <r>
      <t>Polycyclic organic matter</t>
    </r>
    <r>
      <rPr>
        <sz val="12"/>
        <rFont val="Arial"/>
        <family val="2"/>
      </rPr>
      <t xml:space="preserve"> </t>
    </r>
    <r>
      <rPr>
        <vertAlign val="superscript"/>
        <sz val="12"/>
        <rFont val="Arial"/>
        <family val="2"/>
      </rPr>
      <t>e</t>
    </r>
  </si>
  <si>
    <t>POLYCYCLICORGANICMATTER</t>
  </si>
  <si>
    <t>Poly(difluoromethylene), α-[2-(acetyloxy)-3-[(carboxymethyl)dimethylammonio]propyl]-ω-fluoro-, inner salt</t>
  </si>
  <si>
    <t>123171-68-6</t>
  </si>
  <si>
    <t>POLYDIFLUOROMETHYLENE01</t>
  </si>
  <si>
    <t>Poly(difluoromethylene), α-[2-[(2-carboxyethyl)thio]ethyl]-ω-fluoro-</t>
  </si>
  <si>
    <t>65530-83-8</t>
  </si>
  <si>
    <t>POLYDIFLUOROMETHYLENE02</t>
  </si>
  <si>
    <t>Poly(difluoromethylene), α-[2-[(2-carboxyethyl)thio]ethyl]-ω-fluoro-, lithium salt</t>
  </si>
  <si>
    <t>65530-69-0</t>
  </si>
  <si>
    <t>POLYDIFLUOROMETHYLENE03</t>
  </si>
  <si>
    <t>Poly(difluoromethylene), α-fluoro-ω-(2-hydroxyethyl)-, dihydrogen 2-hydroxy-1,2,3-propanetricarboxylate</t>
  </si>
  <si>
    <t>65605-56-3</t>
  </si>
  <si>
    <t>POLYDIFLUOROMETHYLENE04</t>
  </si>
  <si>
    <t>Poly(difluoromethylene), α-fluoro-ω-(2-hydroxyethyl)-, hydrogen 2-hydroxy-1,2,3-propanetricarboxylate</t>
  </si>
  <si>
    <t>65605-57-4</t>
  </si>
  <si>
    <t>POLYDIFLUOROMETHYLENE05</t>
  </si>
  <si>
    <t>Poly(difluoromethylene), α-fluoro-ω-(2-hydroxyethyl)-, 2-hydroxy-1,2,3-propanetricarboxylate (3:1)</t>
  </si>
  <si>
    <t>65530-59-8</t>
  </si>
  <si>
    <t>POLYDIFLUOROMETHYLENE06</t>
  </si>
  <si>
    <t>Poly(difluoromethylene), α-fluoro-ω-[2-[(2-methyl-1-oxo-2-propenyl)oxy]ethyl]-</t>
  </si>
  <si>
    <t>65530-66-7</t>
  </si>
  <si>
    <t>POLYDIFLUOROMETHYLENE07</t>
  </si>
  <si>
    <t>Poly(difluoromethylene), α-fluoro-ω-[2-[(1-oxooctadecyl)oxy]ethyl]-</t>
  </si>
  <si>
    <t>65530-65-6</t>
  </si>
  <si>
    <t>POLYDIFLUOROMETHYLENE08</t>
  </si>
  <si>
    <t>Poly(difluoromethylene), α-fluoro-ω-[2-[(1-oxo-2-propenyl)oxy]ethyl]-, homopolymer</t>
  </si>
  <si>
    <t>65605-73-4</t>
  </si>
  <si>
    <t>POLYDIFLUOROMETHYLENE09</t>
  </si>
  <si>
    <t>Poly(difluoromethylene), α-fluoro-ω-[2-(phosphonooxy)ethyl]-</t>
  </si>
  <si>
    <t>65530-61-2</t>
  </si>
  <si>
    <t>POLYDIFLUOROMETHYLENE10</t>
  </si>
  <si>
    <t>Poly(difluoromethylene), α-fluoro-ω-[2-(phosphonooxy)ethyl]-, ammonium salt</t>
  </si>
  <si>
    <t>95144-12-0</t>
  </si>
  <si>
    <t>POLYDIFLUOROMETHYLENE11</t>
  </si>
  <si>
    <t>Poly(difluoromethylene), α-fluoro-ω-[2-(phosphonooxy)ethyl]-, diammonium salt</t>
  </si>
  <si>
    <t>65530-72-5</t>
  </si>
  <si>
    <t>POLYDIFLUOROMETHYLENE12</t>
  </si>
  <si>
    <t>Poly(difluoromethylene), α-fluoro-ω-[2-(phosphonooxy)ethyl]-, monoammonium salt</t>
  </si>
  <si>
    <t>65530-71-4</t>
  </si>
  <si>
    <t>POLYDIFLUOROMETHYLENE13</t>
  </si>
  <si>
    <t>Poly(difluoromethylene), α-fluoro-ω-[2-sulphoethyl)-</t>
  </si>
  <si>
    <t>80010-37-3</t>
  </si>
  <si>
    <t>POLYDIFLUOROMETHYLENE14</t>
  </si>
  <si>
    <t>Poly(difluoromethylene), α,α'-[phosphinicobis(oxy-2,1-ethanediyl)]bis[ω-fluoro-</t>
  </si>
  <si>
    <t>65530-62-3</t>
  </si>
  <si>
    <t>POLYDIFLUOROMETHYLENE15</t>
  </si>
  <si>
    <t>Poly(difluoromethylene), α,α'-[phosphinicobis(oxy-2,1-ethanediyl)]bis[ω-fluoro-, ammonium salt</t>
  </si>
  <si>
    <t>65530-70-3</t>
  </si>
  <si>
    <t>POLYDIFLUOROMETHYLENE16</t>
  </si>
  <si>
    <t>Polymeric diphenylmethane diisocyanate</t>
  </si>
  <si>
    <t>9016-87-9</t>
  </si>
  <si>
    <t>POLYMERICDIPHENYLMETHANEDIISOCYANATE</t>
  </si>
  <si>
    <t>Polynuclear Aromatic Hydrocarbons</t>
  </si>
  <si>
    <t>POLYNUCLEAR AROMATIC HYDROCARBONS</t>
  </si>
  <si>
    <t>Poly(oxy-1,2-ethanediyl), α-[2-[ethyl[(heptadecafluorooctyl)sulfonyl]amino]ethyl]-ω-hydroxy-</t>
  </si>
  <si>
    <t>29117-08-6</t>
  </si>
  <si>
    <t>POLYOXYETHANEDIYLF1</t>
  </si>
  <si>
    <t>Poly(oxy-1,2-ethanediyl), α-[2-[ethyl[(heptadecafluorooctyl)sulfonyl]amino]ethyl]-ω-methoxy-</t>
  </si>
  <si>
    <t>68958-61-2</t>
  </si>
  <si>
    <t>POLYOXYETHANEDIYLF2</t>
  </si>
  <si>
    <t>Poly(oxy-1,2-ethanediyl), α-[2-[ethyl[(pentadecafluoroheptyl)sulfonyl]amino]ethyl]-ω-hydroxy-</t>
  </si>
  <si>
    <t>68298-81-7</t>
  </si>
  <si>
    <t>POLYOXYETHANEDIYLF3</t>
  </si>
  <si>
    <t>Poly(oxy-1,2-ethanediyl), α-[2-[ethyl[(pentadecafluoroheptyl)sulfonyl]amino]ethyl]-ω-methoxy-</t>
  </si>
  <si>
    <t>68958-60-1</t>
  </si>
  <si>
    <t>POLYOXYETHANEDIYLF4</t>
  </si>
  <si>
    <t>Poly(oxy-1,2-ethanediyl), α-[2-[ethyl[(tridecafluorohexyl)sulfonyl]amino]ethyl]-ω-hydroxy-</t>
  </si>
  <si>
    <t>56372-23-7</t>
  </si>
  <si>
    <t>POLYOXYETHANEDIYLF5</t>
  </si>
  <si>
    <t>Poly(oxy-1,2-ethanediyl), α-[2-[ethyl[(undecafluoropentyl)sulfonyl]amino]ethyl]-ω-hydroxy-</t>
  </si>
  <si>
    <t>68298-80-6</t>
  </si>
  <si>
    <t>POLYOXYETHANEDIYLF6</t>
  </si>
  <si>
    <t>Poly(oxy-1,2-ethanediyl), α-hydro-ω-hydroxy-, ether with α-fluoro-ω-(2- hydroxyethyl)poly(difluoromethylene) (1:1)</t>
  </si>
  <si>
    <t>65545-80-4</t>
  </si>
  <si>
    <t>POLYOXYETHANEDIYLF7</t>
  </si>
  <si>
    <t>Poly(oxy-1,2-ethanediyl), α-methyl-ω-hydroxy-, 2-hydroxy-3-[(γ-ω-perfluoro-C6-20-alkyl)thio]propyl ethers</t>
  </si>
  <si>
    <t>70983-59-4</t>
  </si>
  <si>
    <t>POLYOXYETHANEDIYLF8</t>
  </si>
  <si>
    <t>Poly(oxy-1,2-ethanediyl), α-(isononylphenyl)-ω-hydroxy-</t>
  </si>
  <si>
    <t>37205-87-1</t>
  </si>
  <si>
    <t>POLYOXYETHANEDIYLNONYLPHENYLHYDROXYA</t>
  </si>
  <si>
    <t>Poly(oxy-1,2-ethanediyl), α-(nonylphenyl)-ω-hydroxy-</t>
  </si>
  <si>
    <t>9016-45-9</t>
  </si>
  <si>
    <t>POLYOXYETHANEDIYLNONYLPHENYLHYDROXYB</t>
  </si>
  <si>
    <t>Poly(oxy-1,2-ethanediyl), α-(nonylphenyl)-ω-hydroxy-, branched</t>
  </si>
  <si>
    <t>68412-54-4</t>
  </si>
  <si>
    <t>POLYOXYETHANEDIYLNONYLPHENYLHYDROXYC</t>
  </si>
  <si>
    <t>Poly(oxy-1,2-ethanediyl), α-(2-nonylphenyl)-ω-hydroxy-</t>
  </si>
  <si>
    <t>51938-25-1</t>
  </si>
  <si>
    <t>POLYOXYETHANEDIYLNONYLPHENYLHYDROXYD</t>
  </si>
  <si>
    <t>Poly(oxy-1,2-ethanediyl), α-(4-nonylphenyl)-ω-hydroxy-</t>
  </si>
  <si>
    <t>26027-38-3</t>
  </si>
  <si>
    <t>POLYOXYETHANEDIYLNONYLPHENYLHYDROXYE</t>
  </si>
  <si>
    <t>Poly(oxy-1,2-ethanediyl), α-(4-nonylphenyl)-ω-hydroxy-, branched</t>
  </si>
  <si>
    <t>127087-87-0</t>
  </si>
  <si>
    <t>POLYOXYETHANEDIYLNONYLPHENYLHYDROXYF</t>
  </si>
  <si>
    <t>Poly[oxy(methyl-1,2-ethanediyl)], α-[2-[ethyl[(heptadecafluorooctyl)sulfonyl]amino]ethyl]-ω-hydroxy-</t>
  </si>
  <si>
    <t>37338-48-0</t>
  </si>
  <si>
    <t>POLYOXYMETHYLF1</t>
  </si>
  <si>
    <t>Poly[oxy(methyl-1,2-ethanediyl)], α-[2-[ethyl[(pentadecafluoroheptyl)sulfonyl]amino]ethyl]-ω-hydroxy-</t>
  </si>
  <si>
    <t>68259-39-2</t>
  </si>
  <si>
    <t>POLYOXYMETHYLF2</t>
  </si>
  <si>
    <t>Poly[oxy(methyl-1,2-ethanediyl)], α-[2-[ethyl[(tridecafluorohexyl)sulfonyl]amino]ethyl]-ω-hydroxy-</t>
  </si>
  <si>
    <t>68259-38-1</t>
  </si>
  <si>
    <t>POLYOXYMETHYLF3</t>
  </si>
  <si>
    <t>Poly[oxy(methyl-1,2-ethanediyl)], α-[2-[ethyl[(undecafluoropentyl)sulfonyl]amino]ethyl]-ω-hydroxy-</t>
  </si>
  <si>
    <t>68310-17-8</t>
  </si>
  <si>
    <t>POLYOXYMETHYLF4</t>
  </si>
  <si>
    <t>Potassium arsenate</t>
  </si>
  <si>
    <t>7784-41-0</t>
  </si>
  <si>
    <t>POTASSIUMARSENATE</t>
  </si>
  <si>
    <t>Potassium arsenite</t>
  </si>
  <si>
    <t>10124-50-2</t>
  </si>
  <si>
    <t>POTASSIUMARSENITE</t>
  </si>
  <si>
    <t>Potassium bichromate</t>
  </si>
  <si>
    <t>7778-50-9</t>
  </si>
  <si>
    <t>POTASSIUMBICHROMATE</t>
  </si>
  <si>
    <t>Potassium bromate</t>
  </si>
  <si>
    <t>7758-01-2</t>
  </si>
  <si>
    <t>POTASSIUMBROMATE</t>
  </si>
  <si>
    <t>Potassium chromate</t>
  </si>
  <si>
    <t>7789-00-6</t>
  </si>
  <si>
    <t>POTASSIUMCHROMATE</t>
  </si>
  <si>
    <t>Potassium cyanide</t>
  </si>
  <si>
    <t>151-50-8</t>
  </si>
  <si>
    <t>P098</t>
  </si>
  <si>
    <t>POTASSIUMCYANIDE</t>
  </si>
  <si>
    <t>Potassium dimethyldithiocarbamate</t>
  </si>
  <si>
    <t>128-03-0</t>
  </si>
  <si>
    <t>POTASSIUMDIMETHYLDITHIOCARBAMATE</t>
  </si>
  <si>
    <t>Potassium heptafluorobutanoate</t>
  </si>
  <si>
    <t>2966-54-3</t>
  </si>
  <si>
    <t>POTASSIUMHEPTAFLUOROBUTANOATE</t>
  </si>
  <si>
    <t>Potassium hydroxide</t>
  </si>
  <si>
    <t>1310-58-3</t>
  </si>
  <si>
    <t>POTASSIUMHYDROXIDE</t>
  </si>
  <si>
    <r>
      <t xml:space="preserve">Potassium </t>
    </r>
    <r>
      <rPr>
        <i/>
        <sz val="10"/>
        <rFont val="Arial"/>
        <family val="2"/>
      </rPr>
      <t>N</t>
    </r>
    <r>
      <rPr>
        <sz val="10"/>
        <rFont val="Arial"/>
        <family val="2"/>
      </rPr>
      <t>-methyldithiocarbamate</t>
    </r>
  </si>
  <si>
    <t>137-41-7</t>
  </si>
  <si>
    <t>POTASSIUMMETHYLDITHIOCARBAMATE</t>
  </si>
  <si>
    <t>Potassium perfluorobutane sulfonate</t>
  </si>
  <si>
    <t>29420-49-3</t>
  </si>
  <si>
    <t>POTASSIUMPERFLUOROBUTANESULFONATE</t>
  </si>
  <si>
    <t>Potassium perfluorooctanesulfonate</t>
  </si>
  <si>
    <t>2795-39-3</t>
  </si>
  <si>
    <t>POTASSIUMPERFLUOROOCTANESULFONATE</t>
  </si>
  <si>
    <t>Potassium perfluorooctanoate</t>
  </si>
  <si>
    <t>2395-00-8</t>
  </si>
  <si>
    <t>POTASSIUMPERFLUOROOCTANOATE</t>
  </si>
  <si>
    <t>Potassium permanganate</t>
  </si>
  <si>
    <t>7722-64-7</t>
  </si>
  <si>
    <t>POTASSIUMPERMANGANATE</t>
  </si>
  <si>
    <t>Potassium silver cyanide</t>
  </si>
  <si>
    <t>506-61-6</t>
  </si>
  <si>
    <t>P099</t>
  </si>
  <si>
    <t>POTASSIUMSILVERCYANIDE</t>
  </si>
  <si>
    <t>Profenofos</t>
  </si>
  <si>
    <t>41198-08-7</t>
  </si>
  <si>
    <t>PROFENOFOS</t>
  </si>
  <si>
    <t>Promecarb</t>
  </si>
  <si>
    <t>2631-37-0</t>
  </si>
  <si>
    <t>P201</t>
  </si>
  <si>
    <t>PROMECARB</t>
  </si>
  <si>
    <t>Prometryn</t>
  </si>
  <si>
    <t>7287-19-6</t>
  </si>
  <si>
    <t>PROMETRYN</t>
  </si>
  <si>
    <t>Pronamide</t>
  </si>
  <si>
    <t>PRONAMIDE</t>
  </si>
  <si>
    <t>Propachlor</t>
  </si>
  <si>
    <t>1918-16-7</t>
  </si>
  <si>
    <t>PROPACHLOR</t>
  </si>
  <si>
    <t>Propadiene</t>
  </si>
  <si>
    <t>463-49-0</t>
  </si>
  <si>
    <t>PROPADIENE</t>
  </si>
  <si>
    <t>1,2-Propadiene</t>
  </si>
  <si>
    <t>2-Propanamine</t>
  </si>
  <si>
    <t>PROPANAMINE</t>
  </si>
  <si>
    <t>Propane</t>
  </si>
  <si>
    <t>74-98-6</t>
  </si>
  <si>
    <t>PROPANE</t>
  </si>
  <si>
    <t>Propane, 2-chloro-</t>
  </si>
  <si>
    <t>PROPANECHLORO-</t>
  </si>
  <si>
    <t>Propane 1,2-dichloro-</t>
  </si>
  <si>
    <t>PROPANEDICHLORO-</t>
  </si>
  <si>
    <t>Propane, 2,2-dimethyl-</t>
  </si>
  <si>
    <t>PROPANEDIMETHYL</t>
  </si>
  <si>
    <t>Propanedioic acid, mono(γ-ω-perfluoro-C8-12-alkyl) derivs., bis[4-(ethenyloxy)butyl] esters</t>
  </si>
  <si>
    <t>238420-80-9</t>
  </si>
  <si>
    <t>PROPANEDIOICACIDMONOBISF</t>
  </si>
  <si>
    <t>Propanedioic acid, mono(γ-ω-perfluoro-C8-12-alkyl) derivs., di-me esters</t>
  </si>
  <si>
    <t>238420-68-3</t>
  </si>
  <si>
    <t>PROPANEDIOICACIDMONODIF</t>
  </si>
  <si>
    <t>1,3-Propanediol, 2,2-bis[[(γ-ω-perfluoro-C10-20-alkyl)thio]methyl] derivs., phosphates, ammonium salts</t>
  </si>
  <si>
    <t>148240-89-5</t>
  </si>
  <si>
    <t>PROPANEDIOLBISFAMMSALT</t>
  </si>
  <si>
    <t>Propane, 2-methyl</t>
  </si>
  <si>
    <t>PROPANEMETHYL</t>
  </si>
  <si>
    <t>Propanenitrile</t>
  </si>
  <si>
    <t>PROPANENITRILE</t>
  </si>
  <si>
    <t>Propanenitrile, 2-methyl-</t>
  </si>
  <si>
    <t>PROPANENITRILEMETHYL-</t>
  </si>
  <si>
    <t>1-Propanesulfonic acid, 2-methyl-, 2-[[1-oxo-3-[(γ-ω-perfluoro-C4-16-alkyl)thio]propyl]amino] derivs., sodium salts</t>
  </si>
  <si>
    <t>68187-47-3</t>
  </si>
  <si>
    <t>PROPANESULFONICACIDF</t>
  </si>
  <si>
    <t>1,3-Propane sultone</t>
  </si>
  <si>
    <t>1120-71-4</t>
  </si>
  <si>
    <t>U193</t>
  </si>
  <si>
    <t>PROPANESULTONE</t>
  </si>
  <si>
    <t>Propanil</t>
  </si>
  <si>
    <t>709-98-8</t>
  </si>
  <si>
    <t>PROPANIL</t>
  </si>
  <si>
    <t>1-Propanaminium, 3-amino-N-(carboxymethyl)-N,N-dimethyl-, N-[2-[(γ-ω-perfluoro-C4-20-alkyl)thio]acetyl] derivs., inner salts</t>
  </si>
  <si>
    <t>1078715-61-3</t>
  </si>
  <si>
    <t>PROPANIMINIUM01</t>
  </si>
  <si>
    <t>1,3-Propanediol, 2,2-bis[[(γ-ω-perfluoro-C4-10-alkyl)thio]methyl] derivs., phosphates, ammonium salts</t>
  </si>
  <si>
    <t>148240-85-1</t>
  </si>
  <si>
    <t>PROPANIMINIUM02</t>
  </si>
  <si>
    <t>1,3-Propanediol, 2,2-bis[[(γ-ω-perfluoro-C6-12-alkyl)thio]methyl] derivs., phosphates, ammonium salts</t>
  </si>
  <si>
    <t>148240-87-3</t>
  </si>
  <si>
    <t>PROPANIMINIUM03</t>
  </si>
  <si>
    <t>1,3-Propanediol, 2,2-bis[[(γ-ω-perfluoro-C6-12-alkyl)thio]methyl] derivs., polymers with 2,2-bis[[(γ-ω-perfluoro-C10-20-alkyl)thio]methyl]-1,3-propanediol, 1,6-diisocyanato-2,2,4(or 2,4,4)-trimethylhexane, 2-heptyl-3,4-bis(9-isocyanatononyl)-1-pentylcyclohexane and 2,2'-(methylimino)bis[ethanol]</t>
  </si>
  <si>
    <t>1078142-10-5</t>
  </si>
  <si>
    <t>PROPANIMINIUM04</t>
  </si>
  <si>
    <t>1-Propanaminium, 3-[[(heptadecafluorooctyl)sulfonyl]amino]-N,N,N- trimethyl-, chloride</t>
  </si>
  <si>
    <t>38006-74-5</t>
  </si>
  <si>
    <t>PROPANIMINIUM05</t>
  </si>
  <si>
    <t>1-Propanaminium, 2-hydroxy-N,N,N-trimethyl-, 3-[(γ-ω-perfluoro-C6-20-alkyl)thio] derivs., chlorides</t>
  </si>
  <si>
    <t>70983-60-7</t>
  </si>
  <si>
    <t>PROPANIMINIUM06</t>
  </si>
  <si>
    <t>1-Propanaminium, N,N,N-trimethyl-3-[[(pentadecafluoroheptyl)sulfonyl]amino]-, chloride</t>
  </si>
  <si>
    <t>68555-81-7</t>
  </si>
  <si>
    <t>PROPANIMINIUM07</t>
  </si>
  <si>
    <t>1-Propanaminium, N,N,N-trimethyl-3-[[(pentadecafluoroheptyl)sulfonyl]amino]-, iodide</t>
  </si>
  <si>
    <t>67584-58-1</t>
  </si>
  <si>
    <t>PROPANIMINIUM08</t>
  </si>
  <si>
    <t>1-Propanaminium, N,N,N-trimethyl-3-[[(tridecafluorohexyl)sulfonyl]amino]-, chloride</t>
  </si>
  <si>
    <t>52166-82-2</t>
  </si>
  <si>
    <t>PROPANIMINIUM09</t>
  </si>
  <si>
    <t>1-Propanaminium, N,N,N-trimethyl-3-[[(tridecafluorohexyl)sulfonyl]amino]-, iodide</t>
  </si>
  <si>
    <t>68957-58-4</t>
  </si>
  <si>
    <t>PROPANIMINIUM10</t>
  </si>
  <si>
    <t>1-Propanaminium, N,N,N-trimethyl-3-[[(undecafluoropentyl)sulfonyl]amino]-, chloride</t>
  </si>
  <si>
    <t>68957-55-1</t>
  </si>
  <si>
    <t>PROPANIMINIUM11</t>
  </si>
  <si>
    <t>1-Propanaminium, N,N,N-trimethyl-3-[[(undecafluoropentyl)sulfonyl]amino]-, iodide</t>
  </si>
  <si>
    <t>68957-57-3</t>
  </si>
  <si>
    <t>PROPANIMINIUM12</t>
  </si>
  <si>
    <t>Propargite</t>
  </si>
  <si>
    <t>2312-35-8</t>
  </si>
  <si>
    <t>PROPARGITE</t>
  </si>
  <si>
    <t>Propargyl alcohol</t>
  </si>
  <si>
    <t>107-19-7</t>
  </si>
  <si>
    <t>P102</t>
  </si>
  <si>
    <t>PROPARGYL ALCOHOL</t>
  </si>
  <si>
    <t>Propargyl bromide</t>
  </si>
  <si>
    <t>106-96-7</t>
  </si>
  <si>
    <t>PROPARGYL BROMIDE</t>
  </si>
  <si>
    <t>2-Propenal</t>
  </si>
  <si>
    <t>PROPENAL</t>
  </si>
  <si>
    <t>2-Propen-1-amine</t>
  </si>
  <si>
    <t>PROPENAMINE</t>
  </si>
  <si>
    <t>Propene</t>
  </si>
  <si>
    <t>115-07-1</t>
  </si>
  <si>
    <t>PROPENE</t>
  </si>
  <si>
    <t>1-Propene</t>
  </si>
  <si>
    <t>PROPENE1</t>
  </si>
  <si>
    <t>1-Propene, 1-chloro-</t>
  </si>
  <si>
    <t>PROPENECHLORO-1</t>
  </si>
  <si>
    <t>1-Propene, 2-chloro-</t>
  </si>
  <si>
    <t>PROPENECHLORO-2</t>
  </si>
  <si>
    <t>1-Propene, 2-methyl-</t>
  </si>
  <si>
    <t>PROPENEMETHYL-</t>
  </si>
  <si>
    <t>2-Propenenitrile</t>
  </si>
  <si>
    <t>PROPENENITRILE</t>
  </si>
  <si>
    <t>2-Propenenitrile, 2-methyl-</t>
  </si>
  <si>
    <t>PROPENENITRILEMETHYL-</t>
  </si>
  <si>
    <t>2-Propenoic acid, butyl ester, telomer with 2-[[(heptadecafluorooctyl)sulfonyl]methylamino]ethyl 2-propenoate, 2-[methyl[(nonafluorobutyl)sulfonyl]amino]ethyl 2-propenoate, α-(2- methyl-1-oxo-2-propenyl)-ω-hydroxypoly(oxy-1,4-butanediyl), α-(2- methyl-1-oxo-2-propenyl)-ω-[(2-methyl-1-oxo-2- propenyl)oxy]poly(oxy-1,4-butanediyl), 2-[methyl [(pentadecafluoroheptyl)sulfonyl]amino]ethyl 2-propenoate, 2-
[methyl[(tridecafluorohexyl)sulfonyl]amino]ethyl 2-propenoate, 2-[methyl[(undecafluoropentyl)sulfonyl]amino]ethyl 2-propenoate and 1-octanethiol</t>
  </si>
  <si>
    <t>68227-96-3</t>
  </si>
  <si>
    <t>PROPENOIC ACIDBUTYLESTERF</t>
  </si>
  <si>
    <t>2-Propenoic acid, 2-[butyl[(heptadecafluorooctyl)sulfonyl]amino]ethyl ester, telomer with 2-[butyl[(pentadecafluoroheptyl)sulfonyl]amino]ethyl 2-propenoate, methyloxirane polymer with oxirane di-2-propenoate,
methyloxirane polymer with oxirane mono-2-propenoate and 1-octanethiol</t>
  </si>
  <si>
    <t>68298-62-4</t>
  </si>
  <si>
    <t>PROPENOIC ACIDBUTYLHEPTADECAFLUOROOCTYL</t>
  </si>
  <si>
    <t>2-Propenoic acid, esters, 2-methyl-, dodecyl ester, polymer with α-fluoro-ω-[2-[(2-methyl-1-oxo-2-propen-1-yl)oxy]ethyl]poly(difluoromethylene)</t>
  </si>
  <si>
    <t>65605-58-5</t>
  </si>
  <si>
    <t>PROPENOIC ACIDESTERSF</t>
  </si>
  <si>
    <t>2-Propenoic acid, 2-[ethyl[(pentadecafluoroheptyl)sulfonyl]amino]ethyl ester</t>
  </si>
  <si>
    <t>59071-10-2</t>
  </si>
  <si>
    <t>PROPENOIC ACIDETHYLPENTADECAFLUOROHEPTYL</t>
  </si>
  <si>
    <t>2-Propenoic acid, 2-[[(heptadecafluorooctyl)sulfonyl]methylamino]ethyl ester, polymer with 2-[methyl [(nonafluorobutyl)sulfonyl]amino]ethyl 2- propenoate, 2-[methyl[(pentadecafluoroheptyl)sulfonyl]amino]ethyl 2-
propenoate, 2-[methyl[(tridecafluorohexyl)sulfonyl]amino]ethyl 2-
propenoate, 2-[methyl[(undecafluoropentyl)sulfonyl]amino]ethyl 2- propenoate and α-(1-oxo-2-propenyl)-ω-methoxypoly(oxy-1,2-ethanediyl)</t>
  </si>
  <si>
    <t>68867-60-7</t>
  </si>
  <si>
    <t>PROPENOIC ACIDHEPTADECAFLUOROOCTYL</t>
  </si>
  <si>
    <t>2-Propenoic acid, 2-methyl-, 2-(dimethylamino)ethyl ester, polymers with Bu acrylate, γ-ω-perfluoro-C8-14-alkyl acrylate and polyethylene glycol monomethacrylate, 2,2'-azobis[2,4-dimethylpentanenitrile]- initiated</t>
  </si>
  <si>
    <t>150135-57-2</t>
  </si>
  <si>
    <t>PROPENOIC ACIDMETHYLF01</t>
  </si>
  <si>
    <t>2-Propenoic acid, 2-methyl-, 2-(dimethylamino)ethyl ester, polymers with γ-ω-perfluoro-C10-16-alkyl acrylate and vinyl acetate, acetates</t>
  </si>
  <si>
    <t>196316-34-4</t>
  </si>
  <si>
    <t>PROPENOIC ACIDMETHYLF02</t>
  </si>
  <si>
    <t>2-Propenoic acid, 2-methyl-, dodecyl ester, polymer with α-fluoro-ω-[2-[(2-methyl-1-oxo-2-propen-1-yl)oxy]ethyl]poly(difluoromethylene) and N-(hydroxymethyl)-2-propenamide</t>
  </si>
  <si>
    <t>65605-59-6</t>
  </si>
  <si>
    <t>PROPENOIC ACIDMETHYLF03</t>
  </si>
  <si>
    <t>2-Propenoic acid, 2-methyl-, 2-[ethyl[(heptadecafluorooctyl)sulfonyl]amino]ethyl ester, polymer with 2-[ethyl[(nonafluorobutyl)sulfonyl]amino]ethyl-methyl-2-propenoate, 2-[ethyl[(pentadecafluoroheptyl)sulfonyl]amino]ethyl 2-methyl-2-propenoate, 2-[ethyl[(tridecafluorohexyl)sulfonyl]amino]ethyl 2-methyl-
2-propenoate, 2-[ethyl[(undecafluoropentyl)sulfonyl]amino]ethyl 2-methyl-2-propenoate and octadecyl 2-methyl-2-propenoate</t>
  </si>
  <si>
    <t>68555-91-9</t>
  </si>
  <si>
    <t>PROPENOIC ACIDMETHYLF04</t>
  </si>
  <si>
    <t>2-Propenoic acid, 2-methyl-, 2-ethylhexyl ester, polymer with α-fluoro-ω-[2-[(2-methyl-1-oxo-2-propen-1- yl)oxy]ethyl]poly(difluoromethylene), 2-hydroxyethyl 2-methyl-2-propenoate and N-(hydroxymethyl)-2-propenamide</t>
  </si>
  <si>
    <t>68239-43-0</t>
  </si>
  <si>
    <t>PROPENOIC ACIDMETHYLF05</t>
  </si>
  <si>
    <t>2-Propenoic acid, 2-methyl-, 3,3,4,4,5,5,6,6,7,7,8,8,9,9,10,10,11,11,12,12,12-heneicosafluorododecyl ester</t>
  </si>
  <si>
    <t>2144-54-9</t>
  </si>
  <si>
    <t>PROPENOIC ACIDMETHYLF06</t>
  </si>
  <si>
    <t>2-Propenoic acid, 2-methyl-, 3,3,4,4,5,5,6,6,7,7,8,8,9,9,10,10,11,11,12,12,12-heneicosafluorododecyl ester, polymer with 3,3,4,4,5,5,6,6,7,7,8,8,9,9,10,10,10-heptadecafluorodecyl 2-methyl-2-propenoate, methyl 2-methyl-2-propenoate, 3,3,4,4,5,5,6,6,7,7,8,8,9,9,10,10,11,11,12,12,13,13,14,14,14-pentacosafluorotetradecyl 2-methyl-2-propenoate and 3,3,4,4,5,5,6,6,7,7,8,8,8-tridecafluorooctyl 2-methyl-2-propenoate</t>
  </si>
  <si>
    <t>65104-45-2</t>
  </si>
  <si>
    <t>PROPENOIC ACIDMETHYLF07</t>
  </si>
  <si>
    <t>2-Propenoic acid, 2-methyl-, 3,3,4,4,5,5,6,6,7,7,8,8,9,9,10,10,10-heptadecafluorodecyl ester</t>
  </si>
  <si>
    <t>1996-88-9</t>
  </si>
  <si>
    <t>PROPENOIC ACIDMETHYLF08</t>
  </si>
  <si>
    <t>2-Propenoic acid, 2-methyl-, hexadecyl ester, polymers with 2-hydroxyethyl methacrylate, γ-ω-perfluoro-C10-16-alkyl acrylate and stearyl methacrylate</t>
  </si>
  <si>
    <t>203743-03-7</t>
  </si>
  <si>
    <t>PROPENOIC ACIDMETHYLF09</t>
  </si>
  <si>
    <t>2-Propenoic acid, 2-methyl-, 3,3,4,4,5,5,6,6,7,7,8,8,9,9,10,10,11,11,12,12,13,13,14,14,15,15,16,16,16-
nonacosafluorohexadecyl ester</t>
  </si>
  <si>
    <t>4980-53-4</t>
  </si>
  <si>
    <t>PROPENOIC ACIDMETHYLF10</t>
  </si>
  <si>
    <t>2-Propenoic acid, 2-methyl-, octadecyl ester, polymer with 3,3,4,4,5,5,6,6,7,7,8,8,9,9,10,10,11,11,12,12,12-heneicosafluorododecyl 2-propenoate, 3,3,4,4,5,5,6,6,7,7,8,8,9,9,10,10,10-heptadecafluorodecyl 2-propenoate and 3,3,4,4,5,5,6,6,7,7,8,8,9,9,10,10,11,11,12,12,13,13,14,14,14-pentacosafluorotetradecyl 2-propenoate</t>
  </si>
  <si>
    <t>142636-88-2</t>
  </si>
  <si>
    <t>PROPENOIC ACIDMETHYLF11</t>
  </si>
  <si>
    <t>2-Propenoic acid, 2-methyl-, 3,3,4,4,5,5,6,6,7,7,8,8,9,9,10,10,11,11,12,12,13,13,14,14,14-pentacosafluorotetradecyl ester</t>
  </si>
  <si>
    <t>6014-75-1</t>
  </si>
  <si>
    <t>PROPENOIC ACIDMETHYLF12</t>
  </si>
  <si>
    <t>2-Propenoic acid, 2- [methyl[(pentadecafluoroheptyl)sulfonyl]amino]ethyl ester</t>
  </si>
  <si>
    <t>68084-62-8</t>
  </si>
  <si>
    <t>PROPENOIC ACIDMETHYLF13</t>
  </si>
  <si>
    <t>2-Propenoic acid, 2-methyl-, polymer with butyl 2-methyl-2-propenoate, 3,3,4,4,5,5,6,6,7,7,8,8,9,9,10,10,10-heptadecafluorodecyl 2-propenoate, 2-hydroxyethyl 2-methyl-2-propenoate and methyl 2-methyl-2-propenoate</t>
  </si>
  <si>
    <t>200513-42-4</t>
  </si>
  <si>
    <t>PROPENOIC ACIDMETHYLF14</t>
  </si>
  <si>
    <t>2-Propenoic acid, 2-[methyl[(tridecafluorohexyl)sulfonyl]amino]ethyl ester</t>
  </si>
  <si>
    <t>67584-57-0</t>
  </si>
  <si>
    <t>PROPENOIC ACIDMETHYLF15</t>
  </si>
  <si>
    <t>2-Propenoic acid, 2-[methyl[(undecafluoropentyl)sulfonyl]amino]ethyl ester</t>
  </si>
  <si>
    <t>67584-56-9</t>
  </si>
  <si>
    <t>PROPENOIC ACIDMETHYLF16</t>
  </si>
  <si>
    <t>2-Propen-1-ol</t>
  </si>
  <si>
    <t>PROPENOL</t>
  </si>
  <si>
    <t>2-Propenoyl chloride</t>
  </si>
  <si>
    <t>PROPENOYLCHLORIDE</t>
  </si>
  <si>
    <t>Propetamphos</t>
  </si>
  <si>
    <t>31218-83-4</t>
  </si>
  <si>
    <t>PROPETAMPHOS</t>
  </si>
  <si>
    <t>Propham</t>
  </si>
  <si>
    <t>122-42-9</t>
  </si>
  <si>
    <t>U373</t>
  </si>
  <si>
    <t>PROPHAM</t>
  </si>
  <si>
    <t>Propiconazole</t>
  </si>
  <si>
    <t>60207-90-1</t>
  </si>
  <si>
    <t>PROPICONAZOLE</t>
  </si>
  <si>
    <t>beta-Propiolactone</t>
  </si>
  <si>
    <t>57-57-8</t>
  </si>
  <si>
    <t>PROPIOLACTONE</t>
  </si>
  <si>
    <t>Propionaldehyde</t>
  </si>
  <si>
    <t>123-38-6</t>
  </si>
  <si>
    <t>PROPIONALDEHYDE</t>
  </si>
  <si>
    <t>Propionic acid</t>
  </si>
  <si>
    <t>79-09-4</t>
  </si>
  <si>
    <t>PROPIONICACID</t>
  </si>
  <si>
    <t>Propionic anhydride</t>
  </si>
  <si>
    <t>123-62-6</t>
  </si>
  <si>
    <t>PROPIONICANHYDRIDE</t>
  </si>
  <si>
    <t>Propionitrile</t>
  </si>
  <si>
    <t>PROPIONITRILE</t>
  </si>
  <si>
    <t>Propionitrile, 3-chloro-</t>
  </si>
  <si>
    <t>PROPIONITRILE, 3-CHLORO-</t>
  </si>
  <si>
    <t>Propiophenone, 4'-amino</t>
  </si>
  <si>
    <t>70-69-9</t>
  </si>
  <si>
    <t>PROPIOPHENONE,4-AMINO</t>
  </si>
  <si>
    <t>Propoxur</t>
  </si>
  <si>
    <t>PROPOXUR</t>
  </si>
  <si>
    <t>n-Propylamine</t>
  </si>
  <si>
    <t>107-10-8</t>
  </si>
  <si>
    <t>U194</t>
  </si>
  <si>
    <t>PROPYLAMINE</t>
  </si>
  <si>
    <t>Propyl chloroformate</t>
  </si>
  <si>
    <t>PROPYLCHLOROFORMATE</t>
  </si>
  <si>
    <t>Propylene</t>
  </si>
  <si>
    <t>PROPYLENE</t>
  </si>
  <si>
    <t>Propyleneimine</t>
  </si>
  <si>
    <t>PROPYLENEIMINE</t>
  </si>
  <si>
    <t>Propylene oxide</t>
  </si>
  <si>
    <t>PROPYLENEOXIDE</t>
  </si>
  <si>
    <t>Propyne</t>
  </si>
  <si>
    <t>74-99-7</t>
  </si>
  <si>
    <t>PROPYNE</t>
  </si>
  <si>
    <t>1-Propyne</t>
  </si>
  <si>
    <t>Prothoate</t>
  </si>
  <si>
    <t>2275-18-5</t>
  </si>
  <si>
    <t>PROTHOATE</t>
  </si>
  <si>
    <t>Pyrene</t>
  </si>
  <si>
    <t>129-00-0</t>
  </si>
  <si>
    <t>PYRENE</t>
  </si>
  <si>
    <t>Pyrethrins</t>
  </si>
  <si>
    <t>121-21-1</t>
  </si>
  <si>
    <t>PYRETHRINS</t>
  </si>
  <si>
    <t>121-29-9</t>
  </si>
  <si>
    <t>1i</t>
  </si>
  <si>
    <t>8003-34-7</t>
  </si>
  <si>
    <t>Pyridine</t>
  </si>
  <si>
    <t>110-86-1</t>
  </si>
  <si>
    <t>U196</t>
  </si>
  <si>
    <t>PYRIDINE</t>
  </si>
  <si>
    <t>Pyridine, 4-amino-</t>
  </si>
  <si>
    <t>PYRIDINEAMINO-</t>
  </si>
  <si>
    <t>Pyridine, 3-(1-methyl-2-pyrrolidinyl)-,(S)- , &amp; salts</t>
  </si>
  <si>
    <t>PYRIDINEMETHYLPYRROLIDINYL(S)-</t>
  </si>
  <si>
    <t>Pyridine, 2-methyl-5-vinyl-</t>
  </si>
  <si>
    <t>140-76-1</t>
  </si>
  <si>
    <t>PYRIDINEMETHYLVINYL-</t>
  </si>
  <si>
    <t>Pyridine, 4-nitro-, 1-oxide</t>
  </si>
  <si>
    <t>1124-33-0</t>
  </si>
  <si>
    <t>PYRIDINENITROOXIDE</t>
  </si>
  <si>
    <t>Pyridinium, 1-(3,3,4,4,5,5,6,6,7,7,8,8,9,9,10,10,10-heptadecafluorodecyl)-, salt with 4-methylbenzenesulfonic acid (1:1)</t>
  </si>
  <si>
    <t>61798-68-3</t>
  </si>
  <si>
    <t>PYRIDINIUM, HEPTADECAFLUOROOCTYL</t>
  </si>
  <si>
    <t>Pyriminil</t>
  </si>
  <si>
    <t>53558-25-1</t>
  </si>
  <si>
    <t>PYRIMINIL</t>
  </si>
  <si>
    <t>Quinoline</t>
  </si>
  <si>
    <t>91-22-5</t>
  </si>
  <si>
    <t>QUINOLINE</t>
  </si>
  <si>
    <t>Quinone</t>
  </si>
  <si>
    <t>QUINONE</t>
  </si>
  <si>
    <t>Quintozene</t>
  </si>
  <si>
    <t>QUINTOZENE</t>
  </si>
  <si>
    <t>Quizalofop-ethyl</t>
  </si>
  <si>
    <t>76578-14-8</t>
  </si>
  <si>
    <t>QUIZALOFOPETHYL</t>
  </si>
  <si>
    <t>Radionuclides (including Radon)</t>
  </si>
  <si>
    <t>§</t>
  </si>
  <si>
    <t>RADIONUCLIDES</t>
  </si>
  <si>
    <t>Reserpine</t>
  </si>
  <si>
    <t>50-55-5</t>
  </si>
  <si>
    <t>U200</t>
  </si>
  <si>
    <t>RESERPINE</t>
  </si>
  <si>
    <t>Resmethrin</t>
  </si>
  <si>
    <t>10453-86-8</t>
  </si>
  <si>
    <t>RESMETHRIN</t>
  </si>
  <si>
    <t>Resorcinol</t>
  </si>
  <si>
    <t>108-46-3</t>
  </si>
  <si>
    <t>U201</t>
  </si>
  <si>
    <t>RESORCINOL</t>
  </si>
  <si>
    <t>Saccharin (manufacturing)</t>
  </si>
  <si>
    <t>81-07-2</t>
  </si>
  <si>
    <t>U202</t>
  </si>
  <si>
    <t>SACCHARIN</t>
  </si>
  <si>
    <t>Saccharin and salts</t>
  </si>
  <si>
    <t>SACCHARIN AND SALTS</t>
  </si>
  <si>
    <t>Safrole</t>
  </si>
  <si>
    <t>94-59-7</t>
  </si>
  <si>
    <t>U203</t>
  </si>
  <si>
    <t>SAFROLE</t>
  </si>
  <si>
    <t>Salcomine</t>
  </si>
  <si>
    <t>14167-18-1</t>
  </si>
  <si>
    <t>SALCOMINE</t>
  </si>
  <si>
    <t>Sarin</t>
  </si>
  <si>
    <t>107-44-8</t>
  </si>
  <si>
    <t>SARIN</t>
  </si>
  <si>
    <t>Selenious acid</t>
  </si>
  <si>
    <t>7783-00-8</t>
  </si>
  <si>
    <t>U204</t>
  </si>
  <si>
    <t>SELENIOUS ACID</t>
  </si>
  <si>
    <t>Selenious acid, dithallium(1+) salt</t>
  </si>
  <si>
    <t>12039-52-0</t>
  </si>
  <si>
    <t>P114</t>
  </si>
  <si>
    <t>SELENIOUS ACID, DITHALLIUM(1+) SALT</t>
  </si>
  <si>
    <t>Selenium ††</t>
  </si>
  <si>
    <t>7782-49-2</t>
  </si>
  <si>
    <t>SELENIUM</t>
  </si>
  <si>
    <t>Selenium Compounds</t>
  </si>
  <si>
    <t>N725</t>
  </si>
  <si>
    <t>SELENIUMCOMPOUNDS</t>
  </si>
  <si>
    <t>Selenium dioxide</t>
  </si>
  <si>
    <t>7446-08-4</t>
  </si>
  <si>
    <t>SELENIUMDIOXIDE</t>
  </si>
  <si>
    <t>Selenium oxychloride</t>
  </si>
  <si>
    <t>7791-23-3</t>
  </si>
  <si>
    <t>SELENIUMOXYCHLORIDE</t>
  </si>
  <si>
    <t>Selenium sulfide</t>
  </si>
  <si>
    <t>7488-56-4</t>
  </si>
  <si>
    <t>U205</t>
  </si>
  <si>
    <t>SELENIUMSULFIDE</t>
  </si>
  <si>
    <t>Selenourea</t>
  </si>
  <si>
    <t>630-10-4</t>
  </si>
  <si>
    <t>P103</t>
  </si>
  <si>
    <t>SELENOUREA</t>
  </si>
  <si>
    <t>Semicarbazide hydrochloride</t>
  </si>
  <si>
    <t>563-41-7</t>
  </si>
  <si>
    <t>SEMICARBAZIDE HYDROCHLORIDE</t>
  </si>
  <si>
    <t>Sethoxydim</t>
  </si>
  <si>
    <t>74051-80-2</t>
  </si>
  <si>
    <t>SETHOXYDIM</t>
  </si>
  <si>
    <t>Silane</t>
  </si>
  <si>
    <t>7803-62-5</t>
  </si>
  <si>
    <t>SILANE</t>
  </si>
  <si>
    <t>Silane, (4-aminobutyl)diethoxymethyl-</t>
  </si>
  <si>
    <t>3037-72-7</t>
  </si>
  <si>
    <t>SILANE, (4-AMINOBUTYL)DIETHOXYMETHYL-</t>
  </si>
  <si>
    <t>Silane, (3,3,4,4,5,5,6,6,7,7,8,8,9,9,10,10,10-heptadecafluorodecyl)trimethoxy-</t>
  </si>
  <si>
    <t>83048-65-1</t>
  </si>
  <si>
    <t>SILANE, HEPTADECAFLUORODECYLTRIMETHOXY</t>
  </si>
  <si>
    <t>Silane, trichloro(3,3,4,4,5,5,6,6,7,7,8,8,9,9,10,10,10-heptadecafluorodecyl)-</t>
  </si>
  <si>
    <t>78560-44-8</t>
  </si>
  <si>
    <t>SILANE, TRICHLORO</t>
  </si>
  <si>
    <t>Silane, chlorotrimethyl-</t>
  </si>
  <si>
    <t>75-77-4</t>
  </si>
  <si>
    <t>SILANECHLOROTRIMETHYL-</t>
  </si>
  <si>
    <t>Silane, dichloro-</t>
  </si>
  <si>
    <t>SILANEDICHLORO-</t>
  </si>
  <si>
    <t>Silane, dichlorodimethyl-</t>
  </si>
  <si>
    <t>SILANEDICHLORODIMETHYL-</t>
  </si>
  <si>
    <t>Silane, tetramethyl-</t>
  </si>
  <si>
    <t>75-76-3</t>
  </si>
  <si>
    <t>SILANETETRAMETHYL-</t>
  </si>
  <si>
    <t>Silane, trichloro-</t>
  </si>
  <si>
    <t>10025-78-2</t>
  </si>
  <si>
    <t>SILANETRICHLORO-</t>
  </si>
  <si>
    <t>Silane, trichloromethyl-</t>
  </si>
  <si>
    <t>SILANETRICHLOROMETHYL-</t>
  </si>
  <si>
    <t>Silicic acid (H4SiO4), disodium salt, reaction products with chlorotrimethylsilane and 3,3,4,4,5,5,6,6,7,7,8,8,9,9,10,10,10-
heptadecafluoro-1-decanol</t>
  </si>
  <si>
    <t>125476-71-3</t>
  </si>
  <si>
    <t>SILICICACID, DISODIUMSALTF</t>
  </si>
  <si>
    <t>Siloxanes and Silicones, (3,3,4,4,5,5,6,6,7,7,8,8,9,9,10,10,10-heptadecafluorodecyl)oxy Me, hydroxy Me, Me octyl, ethers with polyethylene glycol mono-Me ether</t>
  </si>
  <si>
    <t>143372-54-7</t>
  </si>
  <si>
    <t>SILOXANESANDSILICONESF</t>
  </si>
  <si>
    <t>Silver ††</t>
  </si>
  <si>
    <t>7440-22-4</t>
  </si>
  <si>
    <t>SILVER</t>
  </si>
  <si>
    <t>Silver Compounds</t>
  </si>
  <si>
    <t>N740</t>
  </si>
  <si>
    <t>SILVER AND COMPOUNDS</t>
  </si>
  <si>
    <t>Silver cyanide</t>
  </si>
  <si>
    <t>506-64-9</t>
  </si>
  <si>
    <t>P104</t>
  </si>
  <si>
    <t>SILVERCYANIDE</t>
  </si>
  <si>
    <t>Silver nitrate</t>
  </si>
  <si>
    <t>7761-88-8</t>
  </si>
  <si>
    <t>SILVERNITRATE</t>
  </si>
  <si>
    <t>Silver(I) perfluorooctanoate</t>
  </si>
  <si>
    <t>335-93-3</t>
  </si>
  <si>
    <t>SILVERPERFLUOROOCTANOATE</t>
  </si>
  <si>
    <t>Silvex (2,4,5-TP)</t>
  </si>
  <si>
    <t>93-72-1</t>
  </si>
  <si>
    <t>SILVEX (2,4,5-TP)</t>
  </si>
  <si>
    <t>Simazine</t>
  </si>
  <si>
    <t>122-34-9</t>
  </si>
  <si>
    <t>SIMAZINE</t>
  </si>
  <si>
    <t>Sodium</t>
  </si>
  <si>
    <t>7440-23-5</t>
  </si>
  <si>
    <t>SODIUM</t>
  </si>
  <si>
    <t>Sodium arsenate</t>
  </si>
  <si>
    <t>7631-89-2</t>
  </si>
  <si>
    <t>SODIUM ARSENATE</t>
  </si>
  <si>
    <t>Sodium arsenite</t>
  </si>
  <si>
    <t>7784-46-5</t>
  </si>
  <si>
    <t>SODIUM ARSENITE</t>
  </si>
  <si>
    <t>Sodium azide (Na(N3))</t>
  </si>
  <si>
    <t>26628-22-8</t>
  </si>
  <si>
    <t>P105</t>
  </si>
  <si>
    <t>SODIUM AZIDE (Na(N3))</t>
  </si>
  <si>
    <t>Sodium bichromate</t>
  </si>
  <si>
    <t>10588-01-9</t>
  </si>
  <si>
    <t>SODIUM BICHROMATE</t>
  </si>
  <si>
    <t>Sodium bifluoride</t>
  </si>
  <si>
    <t>1333-83-1</t>
  </si>
  <si>
    <t>SODIUM BIFLUORIDE</t>
  </si>
  <si>
    <t>Sodium bisulfite</t>
  </si>
  <si>
    <t>7631-90-5</t>
  </si>
  <si>
    <t>SODIUM BISULFITE</t>
  </si>
  <si>
    <t>Sodium cacodylate</t>
  </si>
  <si>
    <t>124-65-2</t>
  </si>
  <si>
    <t>SODIUM CACODYLATE</t>
  </si>
  <si>
    <t>Sodium chromate</t>
  </si>
  <si>
    <t>7775-11-3</t>
  </si>
  <si>
    <t>SODIUM CHROMATE</t>
  </si>
  <si>
    <t>Sodium cyanide (Na(CN))</t>
  </si>
  <si>
    <t>143-33-9</t>
  </si>
  <si>
    <t>P106</t>
  </si>
  <si>
    <t>SODIUM CYANIDE (Na(CN))</t>
  </si>
  <si>
    <t>Sodium dicamba</t>
  </si>
  <si>
    <t>1982-69-0</t>
  </si>
  <si>
    <t>SODIUM DICAMBA</t>
  </si>
  <si>
    <t>Sodium dimethyldithiocarbamate</t>
  </si>
  <si>
    <t>128-04-1</t>
  </si>
  <si>
    <t>SODIUM DIMETHYLDITHIOCARBAMATE</t>
  </si>
  <si>
    <t>Sodium dodecylbenzenesulfonate</t>
  </si>
  <si>
    <t>25155-30-0</t>
  </si>
  <si>
    <t>SODIUM DODECYLBENZENESULFONATE</t>
  </si>
  <si>
    <t>Sodium fluoride</t>
  </si>
  <si>
    <t>7681-49-4</t>
  </si>
  <si>
    <t>SODIUM FLUORIDE</t>
  </si>
  <si>
    <t>Sodium fluoroacetate</t>
  </si>
  <si>
    <t>SODIUM FLUOROACETATE</t>
  </si>
  <si>
    <t>Sodium hydrosulfide</t>
  </si>
  <si>
    <t>16721-80-5</t>
  </si>
  <si>
    <t>SODIUM HYDROSULFIDE</t>
  </si>
  <si>
    <t>Sodium hydroxide</t>
  </si>
  <si>
    <t>1310-73-2</t>
  </si>
  <si>
    <t>SODIUM HYDROXIDE</t>
  </si>
  <si>
    <t>Sodium hypochlorite</t>
  </si>
  <si>
    <t>7681-52-9</t>
  </si>
  <si>
    <t>SODIUM HYPOCHLORITE</t>
  </si>
  <si>
    <t>10022-70-5</t>
  </si>
  <si>
    <t>Sodium methylate</t>
  </si>
  <si>
    <t>124-41-4</t>
  </si>
  <si>
    <t>SODIUM METHYLATE</t>
  </si>
  <si>
    <t>Sodium nitrite</t>
  </si>
  <si>
    <t>7632-00-0</t>
  </si>
  <si>
    <t>SODIUM NITRITE</t>
  </si>
  <si>
    <t>Sodium pentachlorophenate</t>
  </si>
  <si>
    <t>131-52-2</t>
  </si>
  <si>
    <t>SODIUM PENTACHLOROPHENATE</t>
  </si>
  <si>
    <r>
      <t xml:space="preserve">Sodium </t>
    </r>
    <r>
      <rPr>
        <i/>
        <sz val="10"/>
        <rFont val="Arial"/>
        <family val="2"/>
      </rPr>
      <t>o</t>
    </r>
    <r>
      <rPr>
        <sz val="10"/>
        <rFont val="Arial"/>
        <family val="2"/>
      </rPr>
      <t>-phenylphenoxide</t>
    </r>
  </si>
  <si>
    <t>132-27-4</t>
  </si>
  <si>
    <t>SODIUM PHENYLPHENOXIDE</t>
  </si>
  <si>
    <t>Sodium phosphate, dibasic</t>
  </si>
  <si>
    <t>7558-79-4</t>
  </si>
  <si>
    <t>SODIUM PHOSPHATE, DIBASIC</t>
  </si>
  <si>
    <t>10039-32-4</t>
  </si>
  <si>
    <t>10140-65-5</t>
  </si>
  <si>
    <t>Sodium phosphate, tribasic</t>
  </si>
  <si>
    <t>7601-54-9</t>
  </si>
  <si>
    <t>SODIUM PHOSPHATE, TRIBASIC</t>
  </si>
  <si>
    <t>10101-89-0</t>
  </si>
  <si>
    <t>10361-89-4</t>
  </si>
  <si>
    <t>Sodium selenate</t>
  </si>
  <si>
    <t>13410-01-0</t>
  </si>
  <si>
    <t>SODIUM SELENATE</t>
  </si>
  <si>
    <t>Sodium selenite</t>
  </si>
  <si>
    <t>7782-82-3</t>
  </si>
  <si>
    <t>SODIUM SELENITE</t>
  </si>
  <si>
    <t>10102-18-8</t>
  </si>
  <si>
    <t>Sodium tellurite</t>
  </si>
  <si>
    <t>10102-20-2</t>
  </si>
  <si>
    <t>SODIUM TELLURITE</t>
  </si>
  <si>
    <t>Sodium perfluorobutanoate</t>
  </si>
  <si>
    <t>2218-54-4</t>
  </si>
  <si>
    <t>SODIUMPERFLUOROBUTANOATE</t>
  </si>
  <si>
    <t>Sodium perfluorohexanoate</t>
  </si>
  <si>
    <t>2923-26-4</t>
  </si>
  <si>
    <t>SODIUMPERFLUOROHEXANOATE</t>
  </si>
  <si>
    <t>Sodium perfluorooctanoate</t>
  </si>
  <si>
    <t>335-95-5</t>
  </si>
  <si>
    <t>SODIUMPERFLUOROOCTANOATE</t>
  </si>
  <si>
    <t>2,4-D sodium salt</t>
  </si>
  <si>
    <t>2702-72-9</t>
  </si>
  <si>
    <t>SODIUMSALT2,4D</t>
  </si>
  <si>
    <t>Stannane, acetoxytriphenyl-</t>
  </si>
  <si>
    <t>900-95-8</t>
  </si>
  <si>
    <t>STANNANE,ACETOXYTRIPHENYL-</t>
  </si>
  <si>
    <t>Streptozotocin</t>
  </si>
  <si>
    <t>18883-66-4</t>
  </si>
  <si>
    <t>U206</t>
  </si>
  <si>
    <t>STREPTOZOTOCIN</t>
  </si>
  <si>
    <t>Strontium chromate</t>
  </si>
  <si>
    <t>7789-06-2</t>
  </si>
  <si>
    <t>STRONTIUM CHROMATE</t>
  </si>
  <si>
    <t>Strychnine and salts</t>
  </si>
  <si>
    <t>N746</t>
  </si>
  <si>
    <t>STRYCHNINE</t>
  </si>
  <si>
    <t>Strychnine</t>
  </si>
  <si>
    <t>57-24-9</t>
  </si>
  <si>
    <t>P108</t>
  </si>
  <si>
    <t>Strychnine, and salts</t>
  </si>
  <si>
    <t>STRYCHNINE, AND SALTS</t>
  </si>
  <si>
    <t>Strychnine, sulfate</t>
  </si>
  <si>
    <t>60-41-3</t>
  </si>
  <si>
    <t>STRYCHNINE, SULFATE</t>
  </si>
  <si>
    <t>Styrene</t>
  </si>
  <si>
    <t>100-42-5</t>
  </si>
  <si>
    <t>STYRENEMONOMER</t>
  </si>
  <si>
    <t>Styrene oxide</t>
  </si>
  <si>
    <t>96-09-3</t>
  </si>
  <si>
    <t>STYRENEOXIDE</t>
  </si>
  <si>
    <t>Sulfluramid</t>
  </si>
  <si>
    <t>4151-50-2</t>
  </si>
  <si>
    <t>SULFLURAMID</t>
  </si>
  <si>
    <t>Sulfonic acids, C6-12-alkane, γ-ω-perfluoro, ammonium salts</t>
  </si>
  <si>
    <t>180582-79-0</t>
  </si>
  <si>
    <t>SULFONICACIDS, C6-12F</t>
  </si>
  <si>
    <t>Sulfotep</t>
  </si>
  <si>
    <t>3689-24-5</t>
  </si>
  <si>
    <t>P109</t>
  </si>
  <si>
    <t>SULFOTEP</t>
  </si>
  <si>
    <t>Sulfoxide, 3-chloropropyl octyl</t>
  </si>
  <si>
    <t>3569-57-1</t>
  </si>
  <si>
    <t>SULFOXIDE, 3-CHLOROPROPYL OCTYL</t>
  </si>
  <si>
    <t>Sulfur dioxide (anhydrous)</t>
  </si>
  <si>
    <t>7446-09-5</t>
  </si>
  <si>
    <t>SULFURDIOXIDE</t>
  </si>
  <si>
    <t>Sulfur dioxide</t>
  </si>
  <si>
    <t>Sulfur fluoride (SF4), (T-4)-</t>
  </si>
  <si>
    <t>7783-60-0</t>
  </si>
  <si>
    <t>SULFURFLUORIDE (SF4), (T-4)-</t>
  </si>
  <si>
    <t>Sulfuric acid (aerosol forms only)</t>
  </si>
  <si>
    <t>7664-93-9</t>
  </si>
  <si>
    <t>SULFURICACID</t>
  </si>
  <si>
    <t>Sulfuric acid</t>
  </si>
  <si>
    <t>Sulfuric acid (fuming)</t>
  </si>
  <si>
    <t>SULFURICACID (FUMING)</t>
  </si>
  <si>
    <t>Sulfuric acid, mixture with sulfur trioxide</t>
  </si>
  <si>
    <t>SULFURICACIDMIXTURE WITH SULFUR TRIOXIDE</t>
  </si>
  <si>
    <r>
      <t xml:space="preserve">Sulfur monochloride </t>
    </r>
    <r>
      <rPr>
        <vertAlign val="superscript"/>
        <sz val="12"/>
        <rFont val="Arial"/>
        <family val="2"/>
      </rPr>
      <t>(1)</t>
    </r>
  </si>
  <si>
    <t>12771-08-3</t>
  </si>
  <si>
    <t>SULFURMONOCHLORIDE</t>
  </si>
  <si>
    <t>10025-67-9</t>
  </si>
  <si>
    <t>Sulfur phosphide</t>
  </si>
  <si>
    <t>1314-80-3</t>
  </si>
  <si>
    <t>U189</t>
  </si>
  <si>
    <t>SULFURPHOSPHIDE</t>
  </si>
  <si>
    <t>Sulfur tetrafluoride</t>
  </si>
  <si>
    <t>SULFURTETRAFLUORIDE</t>
  </si>
  <si>
    <t>Sulfur trioxide</t>
  </si>
  <si>
    <t>7446-11-9</t>
  </si>
  <si>
    <t>SULFURTRIOXIDE</t>
  </si>
  <si>
    <t>Sulfuryl fluoride</t>
  </si>
  <si>
    <t>2699-79-8</t>
  </si>
  <si>
    <t>SULFURYLFLUORIDE</t>
  </si>
  <si>
    <t>Sulprofos</t>
  </si>
  <si>
    <t>35400-43-2</t>
  </si>
  <si>
    <t>SULPROFOS</t>
  </si>
  <si>
    <t>2,4,5-T acid</t>
  </si>
  <si>
    <t>93-76-5</t>
  </si>
  <si>
    <t>T ACID</t>
  </si>
  <si>
    <t>2,4,5-T amines</t>
  </si>
  <si>
    <t>6369-97-7</t>
  </si>
  <si>
    <t>T AMINES</t>
  </si>
  <si>
    <t>1319-72-8</t>
  </si>
  <si>
    <t>2008-46-0</t>
  </si>
  <si>
    <t>3813-14-7</t>
  </si>
  <si>
    <t>6369-96-6</t>
  </si>
  <si>
    <t>2,4,5-T esters</t>
  </si>
  <si>
    <t>1928-47-8</t>
  </si>
  <si>
    <t>T ESTERS</t>
  </si>
  <si>
    <t>93-79-8</t>
  </si>
  <si>
    <t>2545-59-7</t>
  </si>
  <si>
    <t>25168-15-4</t>
  </si>
  <si>
    <t>61792-07-2</t>
  </si>
  <si>
    <t>2,4,5-T salts</t>
  </si>
  <si>
    <t>13560-99-1</t>
  </si>
  <si>
    <t>T SALTS</t>
  </si>
  <si>
    <t>Tabun</t>
  </si>
  <si>
    <t>77-81-6</t>
  </si>
  <si>
    <t>TABUN</t>
  </si>
  <si>
    <t>Tebuthiuron</t>
  </si>
  <si>
    <t>34014-18-1</t>
  </si>
  <si>
    <t>TEBUTHIURON</t>
  </si>
  <si>
    <t>Tellurium hexafluoride</t>
  </si>
  <si>
    <t>7783-80-4</t>
  </si>
  <si>
    <t>TELLURIUM HEXAFLUORIDE</t>
  </si>
  <si>
    <t>Temephos</t>
  </si>
  <si>
    <t>3383-96-8</t>
  </si>
  <si>
    <t>TEMEPHOS</t>
  </si>
  <si>
    <t>TEPP</t>
  </si>
  <si>
    <t>107-49-3</t>
  </si>
  <si>
    <t>P111</t>
  </si>
  <si>
    <t>Terbacil</t>
  </si>
  <si>
    <t>5902-51-2</t>
  </si>
  <si>
    <t>TERBACIL</t>
  </si>
  <si>
    <t>Terbufos</t>
  </si>
  <si>
    <t>13071-79-9</t>
  </si>
  <si>
    <t>TERBUFOS</t>
  </si>
  <si>
    <t>Tetrabromobisphenol A</t>
  </si>
  <si>
    <t>79-94-7</t>
  </si>
  <si>
    <t>TETRABROMOBISPHENOLA</t>
  </si>
  <si>
    <t>1,2,4,5-Tetrachlorobenzene</t>
  </si>
  <si>
    <t>95-94-3</t>
  </si>
  <si>
    <t>U207</t>
  </si>
  <si>
    <t>TETRACHLOROBENZENE</t>
  </si>
  <si>
    <t>2,3,7,8-Tetrachlorodibenzofuran</t>
  </si>
  <si>
    <t>51207-31-9</t>
  </si>
  <si>
    <t>TETRACHLORODIBENZOFURAN</t>
  </si>
  <si>
    <t>2,3,7,8-Tetrachlorodibenzo-p-dioxin (TCDD)</t>
  </si>
  <si>
    <t>1746-01-6</t>
  </si>
  <si>
    <t>TETRACHLORODIBENZO-P-DIOXIN (TCDD)</t>
  </si>
  <si>
    <t>1,1,2,2-Tetrachloroethane</t>
  </si>
  <si>
    <t>79-34-5</t>
  </si>
  <si>
    <t>U209</t>
  </si>
  <si>
    <t>TETRACHLOROETHANE</t>
  </si>
  <si>
    <t>1,1,1,2-Tetrachloroethane</t>
  </si>
  <si>
    <t>Tetrachloroethylene</t>
  </si>
  <si>
    <t>TETRACHLOROETHYLENE</t>
  </si>
  <si>
    <t>1,1,2,2-Tetrachloro-1-fluoroethane</t>
  </si>
  <si>
    <t>TETRACHLOROFLUOROETHANE (HCFC-121)</t>
  </si>
  <si>
    <t>1,1,1,2-Tetrachloro-2-fluoroethane</t>
  </si>
  <si>
    <t>TETRACHLOROFLUOROETHANE (HCFC-121A)</t>
  </si>
  <si>
    <t>2,3,4,6-Tetrachlorophenol</t>
  </si>
  <si>
    <t>58-90-2</t>
  </si>
  <si>
    <t>TETRACHLOROPHENOL</t>
  </si>
  <si>
    <t>Tetrachlorvinphos</t>
  </si>
  <si>
    <t>961-11-5</t>
  </si>
  <si>
    <t>TETRACHLORVINPHOS</t>
  </si>
  <si>
    <t>Tetracycline hydrochloride</t>
  </si>
  <si>
    <t>64-75-5</t>
  </si>
  <si>
    <t>TETRACYCLINEHYDROCHLORIDE</t>
  </si>
  <si>
    <t>Tetradecane, 1,1,1,2,2,3,3,4,4,5,5,6,6,7,7,8,8,9,9,10,10,11,11,12,12-pentacosafluoro-14-iodo-</t>
  </si>
  <si>
    <t>30046-31-2</t>
  </si>
  <si>
    <t>TETRADECANE, PENTACOSAFLUORO14IODO</t>
  </si>
  <si>
    <t>1-Tetradecanesulfonyl chloride, 3,3,4,4,5,5,6,6,7,7,8,8,9,9,10,10,11,11,12,12,13,13,14,14,14-pentacosafluoro-</t>
  </si>
  <si>
    <t>68758-57-6</t>
  </si>
  <si>
    <t>TETRADECANESULFONYLCHLORIDEF</t>
  </si>
  <si>
    <t>1-Tetradecanol, 3,3,4,4,5,5,6,6,7,7,8,8,9,9,10,10,11,11,12,12,13,13,14,14,14-pentacosafluoro-</t>
  </si>
  <si>
    <t>39239-77-5</t>
  </si>
  <si>
    <t>TETRADECANOL, PENTACOSAFLUORO</t>
  </si>
  <si>
    <t>Tetraethyldithiopyrophosphate</t>
  </si>
  <si>
    <t>TETRAETHYLDITHIOPYROPHOSPHATE</t>
  </si>
  <si>
    <t>Tetraethyl lead</t>
  </si>
  <si>
    <t>78-00-2</t>
  </si>
  <si>
    <t>P110</t>
  </si>
  <si>
    <t>TETRAETHYLLEAD</t>
  </si>
  <si>
    <t>Tetraethyl pyrophosphate</t>
  </si>
  <si>
    <t>TETRAETHYLPYROPHOSPHATE</t>
  </si>
  <si>
    <t>Tetraethyltin</t>
  </si>
  <si>
    <t>597-64-8</t>
  </si>
  <si>
    <t>TETRAETHYLTIN</t>
  </si>
  <si>
    <t>Tetrafluoroethylene</t>
  </si>
  <si>
    <t>TETRAFLUOROETHYLENE</t>
  </si>
  <si>
    <t>1,1,2,2-Tetrahydroperfluorodecyl acrylate</t>
  </si>
  <si>
    <t>27905-45-9</t>
  </si>
  <si>
    <t>TETRAHYDROPERFLUORODECYLACRYLATE</t>
  </si>
  <si>
    <t>1,1,2,2-Tetrahydroperfluorododecyl acrylate</t>
  </si>
  <si>
    <t>17741-60-5</t>
  </si>
  <si>
    <t>TETRAHYDROPERFLUORODODECYLACRYLATE</t>
  </si>
  <si>
    <t>1,1,2,2-Tetrahydroperfluorohexadecyl acrylate</t>
  </si>
  <si>
    <t>34362-49-7</t>
  </si>
  <si>
    <t>TETRAHYDROPERFLUOROHEXADECYLACRYLATE</t>
  </si>
  <si>
    <t>1,1,2,2-Tetrahydroperfluorotetradecyl acrylate</t>
  </si>
  <si>
    <t>34395-24-9</t>
  </si>
  <si>
    <t>TETRAHYDROPERFLUOROTETRADECYLACRYLATE</t>
  </si>
  <si>
    <t>Tetramethrin</t>
  </si>
  <si>
    <t>7696-12-0</t>
  </si>
  <si>
    <t>TETRAMETHRIN</t>
  </si>
  <si>
    <t>p-(1,1,3,3-Tetramethylbutyl)phenol</t>
  </si>
  <si>
    <t>140-66-9</t>
  </si>
  <si>
    <t>TETRAMETHYLBUTYLPHENOL</t>
  </si>
  <si>
    <t>Tetramethyllead</t>
  </si>
  <si>
    <t>TETRAMETHYLLEAD</t>
  </si>
  <si>
    <t>Tetramethylsilane</t>
  </si>
  <si>
    <t>TETRAMETHYLSILANE</t>
  </si>
  <si>
    <t>Tetranitromethane</t>
  </si>
  <si>
    <t>TETRANITROMETHANE</t>
  </si>
  <si>
    <t>Thallic oxide</t>
  </si>
  <si>
    <t>1314-32-5</t>
  </si>
  <si>
    <t>P113</t>
  </si>
  <si>
    <t>THALLIC OXIDE</t>
  </si>
  <si>
    <t>Thallium ††</t>
  </si>
  <si>
    <t>7440-28-0</t>
  </si>
  <si>
    <t>THALLIUM</t>
  </si>
  <si>
    <t>Thallium(I) acetate</t>
  </si>
  <si>
    <t>563-68-8</t>
  </si>
  <si>
    <t>U214</t>
  </si>
  <si>
    <t>THALLIUMACETATE</t>
  </si>
  <si>
    <t>Thallium(I) carbonate</t>
  </si>
  <si>
    <t>6533-73-9</t>
  </si>
  <si>
    <t>U215</t>
  </si>
  <si>
    <t>THALLIUMCARBONATE</t>
  </si>
  <si>
    <t>Thallium chloride TlCl</t>
  </si>
  <si>
    <t>7791-12-0</t>
  </si>
  <si>
    <t>U216</t>
  </si>
  <si>
    <t>THALLIUMCHLORIDE TICI</t>
  </si>
  <si>
    <t>Thallium Compounds</t>
  </si>
  <si>
    <t>N760</t>
  </si>
  <si>
    <t>THALLIUMCOMPOUNDS</t>
  </si>
  <si>
    <t>Thallium(I) nitrate</t>
  </si>
  <si>
    <t>10102-45-1</t>
  </si>
  <si>
    <t>U217</t>
  </si>
  <si>
    <t>THALLIUMNITRATE</t>
  </si>
  <si>
    <t>Thallium(I) sulfate</t>
  </si>
  <si>
    <t>7446-18-6</t>
  </si>
  <si>
    <t>P115</t>
  </si>
  <si>
    <t>THALLIUMSULFATE</t>
  </si>
  <si>
    <t>Thallium sulfate</t>
  </si>
  <si>
    <t>10031-59-1</t>
  </si>
  <si>
    <t>Thallous carbonate</t>
  </si>
  <si>
    <t>THALLOUS CARBONATE</t>
  </si>
  <si>
    <t>Thallous chloride</t>
  </si>
  <si>
    <t>THALLOUS CHLORIDE</t>
  </si>
  <si>
    <t>Thallous malonate</t>
  </si>
  <si>
    <t>2757-18-8</t>
  </si>
  <si>
    <t>THALLOUS MALONATE</t>
  </si>
  <si>
    <t>Thallous sulfate</t>
  </si>
  <si>
    <t>THALLOUS SULFATE</t>
  </si>
  <si>
    <t>Thiabendazole</t>
  </si>
  <si>
    <t>148-79-8</t>
  </si>
  <si>
    <t>THIABENDAZOLE</t>
  </si>
  <si>
    <t>Thioacetamide</t>
  </si>
  <si>
    <t>62-55-5</t>
  </si>
  <si>
    <t>U218</t>
  </si>
  <si>
    <t>THIOACETAMIDE</t>
  </si>
  <si>
    <t>Thiobencarb</t>
  </si>
  <si>
    <t>28249-77-6</t>
  </si>
  <si>
    <t>THIOBENCARB</t>
  </si>
  <si>
    <t>Thiocarbazide</t>
  </si>
  <si>
    <t>2231-57-4</t>
  </si>
  <si>
    <t>THIOCARBAZIDE</t>
  </si>
  <si>
    <t>Thiocyanic acid, γ-ω-perfluoro-C4-20-alkyl esters</t>
  </si>
  <si>
    <t>97553-95-2</t>
  </si>
  <si>
    <t>THIOCYANIC ACID, C4-20F</t>
  </si>
  <si>
    <t>Thiocyanic acid, methyl ester</t>
  </si>
  <si>
    <t>THIOCYANICACIDMETHYLESTER</t>
  </si>
  <si>
    <t>4,4'-Thiodianiline</t>
  </si>
  <si>
    <t>139-65-1</t>
  </si>
  <si>
    <t>THIODIANILINE</t>
  </si>
  <si>
    <t>Thiodicarb</t>
  </si>
  <si>
    <t>59669-26-0</t>
  </si>
  <si>
    <t>U410</t>
  </si>
  <si>
    <t>THIODICARB</t>
  </si>
  <si>
    <t>Thiofanox</t>
  </si>
  <si>
    <t>39196-18-4</t>
  </si>
  <si>
    <t>P045</t>
  </si>
  <si>
    <t>THIOFANOX</t>
  </si>
  <si>
    <t>Thiols, C4-10, γ-ω-perfluoro</t>
  </si>
  <si>
    <t>68140-18-1</t>
  </si>
  <si>
    <t>THIOLS, C04-10F</t>
  </si>
  <si>
    <t>Thiols, C4-20, γ-ω-perfluoro, telomers with acrylamide and acrylic acid, sodium salts</t>
  </si>
  <si>
    <t>1078712-88-5</t>
  </si>
  <si>
    <t>THIOLS, C04-20F</t>
  </si>
  <si>
    <t>Thiols, C6-12, γ-ω-perfluoro</t>
  </si>
  <si>
    <t>68140-20-5</t>
  </si>
  <si>
    <t>THIOLS, C06-12F</t>
  </si>
  <si>
    <t>Thiols, C8-20, γ-ω-perfluoro, telomers with acrylamide</t>
  </si>
  <si>
    <t>70969-47-0</t>
  </si>
  <si>
    <t>THIOLS, C08-20F</t>
  </si>
  <si>
    <t>Thiols, C10-20, γ-ω-perfluoro</t>
  </si>
  <si>
    <t>68140-21-6</t>
  </si>
  <si>
    <t>THIOLS, C10-20F</t>
  </si>
  <si>
    <t>Thiomethanol</t>
  </si>
  <si>
    <t>THIOMETHANOL</t>
  </si>
  <si>
    <t>Thionazin</t>
  </si>
  <si>
    <t>THIONAZIN</t>
  </si>
  <si>
    <t>Thiophanate-ethyl</t>
  </si>
  <si>
    <t>23564-06-9</t>
  </si>
  <si>
    <t>THIOPHANATEETHYL</t>
  </si>
  <si>
    <t>Thiophanate-methyl</t>
  </si>
  <si>
    <t>23564-05-8</t>
  </si>
  <si>
    <t>U409</t>
  </si>
  <si>
    <t>THIOPHANATEMETHYL</t>
  </si>
  <si>
    <t>Thiophenol</t>
  </si>
  <si>
    <t>THIOPHENOL</t>
  </si>
  <si>
    <t>Thiosemicarbazide</t>
  </si>
  <si>
    <t>79-19-6</t>
  </si>
  <si>
    <t>P116</t>
  </si>
  <si>
    <t>THIOSEMICARBAZIDE</t>
  </si>
  <si>
    <t>Thiourea</t>
  </si>
  <si>
    <t>62-56-6</t>
  </si>
  <si>
    <t>U219</t>
  </si>
  <si>
    <t>THIOUREA</t>
  </si>
  <si>
    <t>Thiourea, (2-chlorophenyl)-</t>
  </si>
  <si>
    <t>5344-82-1</t>
  </si>
  <si>
    <t>P026</t>
  </si>
  <si>
    <t>THIOUREA, (2-CHLOROPHENYL)-</t>
  </si>
  <si>
    <t>Thiourea, (2-methylphenyl)-</t>
  </si>
  <si>
    <t>614-78-8</t>
  </si>
  <si>
    <t>THIOUREA, (2-METHYLPHENYL)-</t>
  </si>
  <si>
    <t>Thiourea, 1-naphthalenyl-</t>
  </si>
  <si>
    <t>THIOUREANAPHTHALENYL-</t>
  </si>
  <si>
    <t>Thiram</t>
  </si>
  <si>
    <t>137-26-8</t>
  </si>
  <si>
    <t>U244</t>
  </si>
  <si>
    <t>THIRAM</t>
  </si>
  <si>
    <t>Thorium dioxide</t>
  </si>
  <si>
    <t>1314-20-1</t>
  </si>
  <si>
    <t>THORIUMDIOXIDE</t>
  </si>
  <si>
    <t>Titanium chloride (TiCl4) (T-4)-</t>
  </si>
  <si>
    <t>7550-45-0</t>
  </si>
  <si>
    <t>TITANIUMCHLORIDE (TICL4) (T-4)-</t>
  </si>
  <si>
    <t>Titanium tetrachloride</t>
  </si>
  <si>
    <t>TITANIUMTETRACHLOR</t>
  </si>
  <si>
    <r>
      <rPr>
        <i/>
        <sz val="10"/>
        <rFont val="Arial"/>
        <family val="2"/>
      </rPr>
      <t>o</t>
    </r>
    <r>
      <rPr>
        <sz val="10"/>
        <rFont val="Arial"/>
        <family val="2"/>
      </rPr>
      <t>-Tolidine</t>
    </r>
  </si>
  <si>
    <t>TOLIDINE</t>
  </si>
  <si>
    <t>Toluene</t>
  </si>
  <si>
    <t>108-88-3</t>
  </si>
  <si>
    <t>U220</t>
  </si>
  <si>
    <t>TOLUENE</t>
  </si>
  <si>
    <t>Toluenediamine</t>
  </si>
  <si>
    <t>TOLUENEDIAMINE</t>
  </si>
  <si>
    <t>Toluene-2,4-diisocyanate</t>
  </si>
  <si>
    <t>TOLUENEDIISOCYANATEA</t>
  </si>
  <si>
    <t>Toluene-2,6-diisocyanate</t>
  </si>
  <si>
    <t>TOLUENEDIISOCYANATEB</t>
  </si>
  <si>
    <t>Toluenediisocyanate (mixed isomers)</t>
  </si>
  <si>
    <t>TOLUENEDIISOCYANATEM</t>
  </si>
  <si>
    <t>Toluene diisocyanate (unspecified isomer)</t>
  </si>
  <si>
    <t>TOLUENEDIISOCYANATEU</t>
  </si>
  <si>
    <r>
      <rPr>
        <i/>
        <sz val="10"/>
        <rFont val="Arial"/>
        <family val="2"/>
      </rPr>
      <t>o</t>
    </r>
    <r>
      <rPr>
        <sz val="10"/>
        <rFont val="Arial"/>
        <family val="2"/>
      </rPr>
      <t>-Toluidine</t>
    </r>
  </si>
  <si>
    <t>95-53-4</t>
  </si>
  <si>
    <t>U328</t>
  </si>
  <si>
    <t>TOLUIDINE</t>
  </si>
  <si>
    <r>
      <rPr>
        <i/>
        <sz val="10"/>
        <rFont val="Arial"/>
        <family val="2"/>
      </rPr>
      <t>p</t>
    </r>
    <r>
      <rPr>
        <sz val="10"/>
        <rFont val="Arial"/>
        <family val="2"/>
      </rPr>
      <t>-Toluidine</t>
    </r>
  </si>
  <si>
    <t>106-49-0</t>
  </si>
  <si>
    <t>U353</t>
  </si>
  <si>
    <t>o-Toluidine hydrochloride</t>
  </si>
  <si>
    <t>636-21-5</t>
  </si>
  <si>
    <t>U222</t>
  </si>
  <si>
    <t>TOLUIDINEHYDROCHL</t>
  </si>
  <si>
    <t>Toxaphene</t>
  </si>
  <si>
    <t>TOXAPHENE</t>
  </si>
  <si>
    <t>2,4,5-TP esters</t>
  </si>
  <si>
    <t>32534-95-5</t>
  </si>
  <si>
    <t>TP ESTERS</t>
  </si>
  <si>
    <t>Triadimefon</t>
  </si>
  <si>
    <t>43121-43-3</t>
  </si>
  <si>
    <t>TRIADIMEFON</t>
  </si>
  <si>
    <t>Triallate</t>
  </si>
  <si>
    <t>2303-17-5</t>
  </si>
  <si>
    <t>U389</t>
  </si>
  <si>
    <t>TRIALLATE</t>
  </si>
  <si>
    <t>Triamiphos</t>
  </si>
  <si>
    <t>1031-47-6</t>
  </si>
  <si>
    <t>TRIAMIPHOS</t>
  </si>
  <si>
    <t>Triaziquone</t>
  </si>
  <si>
    <t>68-76-8</t>
  </si>
  <si>
    <t>TRIAZIQUONE</t>
  </si>
  <si>
    <t>Triazofos</t>
  </si>
  <si>
    <t>24017-47-8</t>
  </si>
  <si>
    <t>TRIAZOFOS</t>
  </si>
  <si>
    <t>Tribenuron-methyl</t>
  </si>
  <si>
    <t>101200-48-0</t>
  </si>
  <si>
    <t>TRIBENURON-METHYL</t>
  </si>
  <si>
    <t>Tribromomethane</t>
  </si>
  <si>
    <t>TRIBROMOMETHANE</t>
  </si>
  <si>
    <t>Tributyltin fluoride</t>
  </si>
  <si>
    <t>1983-10-4</t>
  </si>
  <si>
    <t>TRIBUTYLTINFLUORIDE</t>
  </si>
  <si>
    <t>Tributyltin methacrylate</t>
  </si>
  <si>
    <t>2155-70-6</t>
  </si>
  <si>
    <t>TRIBUTYLTINMETHACRYLATE</t>
  </si>
  <si>
    <r>
      <rPr>
        <i/>
        <sz val="10"/>
        <rFont val="Arial"/>
        <family val="2"/>
      </rPr>
      <t>S,S,S</t>
    </r>
    <r>
      <rPr>
        <sz val="10"/>
        <rFont val="Arial"/>
        <family val="2"/>
      </rPr>
      <t>-Tributyltrithiophosphate</t>
    </r>
  </si>
  <si>
    <t>78-48-8</t>
  </si>
  <si>
    <t>TRIBUTYLTRITHIOPHOSPHATE (DEF)</t>
  </si>
  <si>
    <t>Trichlorfon</t>
  </si>
  <si>
    <t>TRICHLORFON</t>
  </si>
  <si>
    <t>Trichloroacetyl chloride</t>
  </si>
  <si>
    <t>76-02-8</t>
  </si>
  <si>
    <t>TRICHLOROACETYL CHLORIDE</t>
  </si>
  <si>
    <t>1,2,3-Trichlorobenzene</t>
  </si>
  <si>
    <t>87-61-6</t>
  </si>
  <si>
    <t>TRICHLOROBENZENE123</t>
  </si>
  <si>
    <t>1,2,4-Trichlorobenzene</t>
  </si>
  <si>
    <t>120-82-1</t>
  </si>
  <si>
    <t>TRICHLOROBENZENE124</t>
  </si>
  <si>
    <t>Trichloro(chloromethyl)silane</t>
  </si>
  <si>
    <t>1558-25-4</t>
  </si>
  <si>
    <t>TRICHLOROCHLOROMETHYL)SILANE</t>
  </si>
  <si>
    <t>Trichloro(dichlorophenyl)silane</t>
  </si>
  <si>
    <t>27137-85-5</t>
  </si>
  <si>
    <t>TRICHLORODICHLOROPHENYL)SILANE</t>
  </si>
  <si>
    <t>1,1,1-Trichloroethane</t>
  </si>
  <si>
    <t>TRICHLOROETHANEA</t>
  </si>
  <si>
    <t>1,1,2-Trichloroethane</t>
  </si>
  <si>
    <t>79-00-5</t>
  </si>
  <si>
    <t>U227</t>
  </si>
  <si>
    <t>TRICHLOROETHANEB</t>
  </si>
  <si>
    <t>Trichloroethylene</t>
  </si>
  <si>
    <t>79-01-6</t>
  </si>
  <si>
    <t>U228</t>
  </si>
  <si>
    <t>TRICHLOROETHYLENE</t>
  </si>
  <si>
    <t>Trichloroethylsilane</t>
  </si>
  <si>
    <t>115-21-9</t>
  </si>
  <si>
    <t>TRICHLOROETHYLSILANE</t>
  </si>
  <si>
    <t>Trichlorofluoromethane</t>
  </si>
  <si>
    <t>TRICHLOROFLUOROMETHANE</t>
  </si>
  <si>
    <t>Trichloromethanesulfenyl chloride</t>
  </si>
  <si>
    <t>TRICHLOROMETHANESULFENYL CHLORIDE</t>
  </si>
  <si>
    <t>Trichloromonofluoromethane</t>
  </si>
  <si>
    <t>TRICHLOROMONOFLUOROMETHANE</t>
  </si>
  <si>
    <t>Trichloronate</t>
  </si>
  <si>
    <t>327-98-0</t>
  </si>
  <si>
    <t>TRICHLORONATE</t>
  </si>
  <si>
    <t>Trichlorophenol</t>
  </si>
  <si>
    <t>25167-82-2</t>
  </si>
  <si>
    <t>TRICHLOROPHENOL</t>
  </si>
  <si>
    <t>2,3,4-Trichlorophenol</t>
  </si>
  <si>
    <t>15950-66-0</t>
  </si>
  <si>
    <t>TRICHLOROPHENOL-A</t>
  </si>
  <si>
    <t>2,3,5-Trichlorophenol</t>
  </si>
  <si>
    <t>933-78-8</t>
  </si>
  <si>
    <t>TRICHLOROPHENOL-B</t>
  </si>
  <si>
    <t>2,3,6-Trichlorophenol</t>
  </si>
  <si>
    <t>933-75-5</t>
  </si>
  <si>
    <t>TRICHLOROPHENOL-C</t>
  </si>
  <si>
    <t>2,4,5-Trichlorophenol</t>
  </si>
  <si>
    <t>95-95-4</t>
  </si>
  <si>
    <t>TRICHLOROPHENOL-D</t>
  </si>
  <si>
    <t>2,4,6-Trichlorophenol</t>
  </si>
  <si>
    <t>88-06-2</t>
  </si>
  <si>
    <t>10i</t>
  </si>
  <si>
    <t>TRICHLOROPHENOL-E</t>
  </si>
  <si>
    <t>3,4,5-Trichlorophenol</t>
  </si>
  <si>
    <t>609-19-8</t>
  </si>
  <si>
    <t>TRICHLOROPHENOL-F</t>
  </si>
  <si>
    <t>Trichlorophenylsilane</t>
  </si>
  <si>
    <t>98-13-5</t>
  </si>
  <si>
    <t>TRICHLOROPHENYLSILANE</t>
  </si>
  <si>
    <t>1,2,3-Trichloropropane</t>
  </si>
  <si>
    <t>96-18-4</t>
  </si>
  <si>
    <t>TRICHLOROPROPANE</t>
  </si>
  <si>
    <t>Trichlorosilane</t>
  </si>
  <si>
    <t>TRICHLOROSILANE</t>
  </si>
  <si>
    <t>Triclopyr-triethylammonium salt</t>
  </si>
  <si>
    <t>57213-69-1</t>
  </si>
  <si>
    <t>TRICLOPYRTRIETHYLAMMONIUM SALT</t>
  </si>
  <si>
    <t>Triethanolamine dodecylbenzene sulfonate</t>
  </si>
  <si>
    <t>27323-41-7</t>
  </si>
  <si>
    <t>TRIETHANOLAMINE DODECYLBENZENE SULFONATE</t>
  </si>
  <si>
    <t>Triethoxysilane</t>
  </si>
  <si>
    <t>998-30-1</t>
  </si>
  <si>
    <t>TRIETHOXYSILANE</t>
  </si>
  <si>
    <t>Triethylamine</t>
  </si>
  <si>
    <t>121-44-8</t>
  </si>
  <si>
    <t>U404</t>
  </si>
  <si>
    <t>TRIETHYLAMINE</t>
  </si>
  <si>
    <t>Trifluorochloroethylene</t>
  </si>
  <si>
    <t>TRIFLUOROCHLOROETHYL</t>
  </si>
  <si>
    <t>Trifluralin</t>
  </si>
  <si>
    <t>TRIFLURALIN</t>
  </si>
  <si>
    <t>Triforine</t>
  </si>
  <si>
    <t>26644-46-2</t>
  </si>
  <si>
    <t>TRIFORINE</t>
  </si>
  <si>
    <t>Triglycidyl isocyanurate</t>
  </si>
  <si>
    <t>2451-62-9</t>
  </si>
  <si>
    <t>TRIGLYCIDYLISOCYANURATE</t>
  </si>
  <si>
    <t>Trimethylamine</t>
  </si>
  <si>
    <t>TRIMETHYLAMINE</t>
  </si>
  <si>
    <t>1,2,4-Trimethylbenzene</t>
  </si>
  <si>
    <t>95-63-6</t>
  </si>
  <si>
    <t>TRIMETHYLBENZ</t>
  </si>
  <si>
    <t>Trimethylchlorosilane</t>
  </si>
  <si>
    <t>TRIMETHYLCHLOROSILANE</t>
  </si>
  <si>
    <t>2,4,4-Trimethylhexamethylene diisocyanate</t>
  </si>
  <si>
    <t>15646-96-5</t>
  </si>
  <si>
    <t>TRIMETHYLHEXAMETHYLENEDIISOCYANATE</t>
  </si>
  <si>
    <t>2,2,4-Trimethylhexamethylene diisocyanate</t>
  </si>
  <si>
    <t>16938-22-0</t>
  </si>
  <si>
    <t>Trimethylolpropane phosphite</t>
  </si>
  <si>
    <t>824-11-3</t>
  </si>
  <si>
    <t>TRIMETHYLOLPROPANE PHOSPHITE</t>
  </si>
  <si>
    <t>2,2,4-Trimethylpentane</t>
  </si>
  <si>
    <t>540-84-1</t>
  </si>
  <si>
    <t>TRIMETHYLPENTANE</t>
  </si>
  <si>
    <t>2,3,5-Trimethylphenyl methylcarbamate</t>
  </si>
  <si>
    <t>2655-15-4</t>
  </si>
  <si>
    <t>TRIMETHYLPHENYLMETHYLCARBAMATE</t>
  </si>
  <si>
    <t>Trimethyltin chloride</t>
  </si>
  <si>
    <t>1066-45-1</t>
  </si>
  <si>
    <t>TRIMETHYLTIN CHLORIDE</t>
  </si>
  <si>
    <t>1,3,5-Trinitrobenzene</t>
  </si>
  <si>
    <t>99-35-4</t>
  </si>
  <si>
    <t>U234</t>
  </si>
  <si>
    <t>TRINITROBENZENE</t>
  </si>
  <si>
    <t>Triphenyltin chloride</t>
  </si>
  <si>
    <t>639-58-7</t>
  </si>
  <si>
    <t>TRIPHENYLTIN CHLORIDE</t>
  </si>
  <si>
    <t>Triphenyltin hydroxide</t>
  </si>
  <si>
    <t>76-87-9</t>
  </si>
  <si>
    <t>TRIPHENYLTINHYDROXIDE</t>
  </si>
  <si>
    <t>Tris(2-chloroethyl)amine</t>
  </si>
  <si>
    <t>555-77-1</t>
  </si>
  <si>
    <t>TRIS(2-CHLOROETHYL)AMINE</t>
  </si>
  <si>
    <t>Tris(2-chloroethyl) phosphate</t>
  </si>
  <si>
    <t>115-96-8</t>
  </si>
  <si>
    <t>TRISCHLOROETHYLPHOSPHATE</t>
  </si>
  <si>
    <t>Tris(2,3-dibromopropyl) phosphate</t>
  </si>
  <si>
    <t>126-72-7</t>
  </si>
  <si>
    <t>U235</t>
  </si>
  <si>
    <t>TRISDIBROMOPROP</t>
  </si>
  <si>
    <t>Tris(1,3-dichloro-2-propyl) phosphate</t>
  </si>
  <si>
    <t>13674-87-8</t>
  </si>
  <si>
    <t>TRISDICHLOROPROPYLPHOSPHATE</t>
  </si>
  <si>
    <t>Trypan blue</t>
  </si>
  <si>
    <t>72-57-1</t>
  </si>
  <si>
    <t>U236</t>
  </si>
  <si>
    <t>TRYPAN BLUE</t>
  </si>
  <si>
    <t>Tris(dimethylphenol) phosphate</t>
  </si>
  <si>
    <t>25155-23-1</t>
  </si>
  <si>
    <t>TTRISDIMETHYLPHENOLPHOSPHATE</t>
  </si>
  <si>
    <t>Uracil mustard</t>
  </si>
  <si>
    <t>66-75-1</t>
  </si>
  <si>
    <t>U237</t>
  </si>
  <si>
    <t>URACIL MUSTARD</t>
  </si>
  <si>
    <t>Uranyl acetate</t>
  </si>
  <si>
    <t>541-09-3</t>
  </si>
  <si>
    <t>URANYL ACETATE</t>
  </si>
  <si>
    <t>Uranyl nitrate</t>
  </si>
  <si>
    <t>10102-06-4</t>
  </si>
  <si>
    <t>URANYL NITRATE</t>
  </si>
  <si>
    <t>36478-76-9</t>
  </si>
  <si>
    <t>Urethane</t>
  </si>
  <si>
    <t>URETHANE</t>
  </si>
  <si>
    <t>Valinomycin</t>
  </si>
  <si>
    <t>2001-95-8</t>
  </si>
  <si>
    <t>VALINOMYCIN</t>
  </si>
  <si>
    <t>Vanadium (except when contained in an alloy)</t>
  </si>
  <si>
    <t>7440-62-2</t>
  </si>
  <si>
    <t>VANADIUM</t>
  </si>
  <si>
    <t>Vanadium Compounds</t>
  </si>
  <si>
    <t>N770</t>
  </si>
  <si>
    <t>VANADIUM COMPOUNDS</t>
  </si>
  <si>
    <t>Vanadium pentoxide</t>
  </si>
  <si>
    <t>1314-62-1</t>
  </si>
  <si>
    <t>P120</t>
  </si>
  <si>
    <t>VANADIUM PENTOXIDE</t>
  </si>
  <si>
    <t>Vanadyl sulfate</t>
  </si>
  <si>
    <t>27774-13-6</t>
  </si>
  <si>
    <t>VANADYL SULFATE</t>
  </si>
  <si>
    <t>Vinclozolin</t>
  </si>
  <si>
    <t>50471-44-8</t>
  </si>
  <si>
    <t>VINCLOZOLIN</t>
  </si>
  <si>
    <t>Vinyl acetate</t>
  </si>
  <si>
    <t>VINYLACETATE</t>
  </si>
  <si>
    <t>Vinyl acetate monomer</t>
  </si>
  <si>
    <t>VINYLACETATEMONOMER</t>
  </si>
  <si>
    <t>Vinyl acetylene</t>
  </si>
  <si>
    <t>VINYLACETYLENE</t>
  </si>
  <si>
    <t>Vinyl bromide</t>
  </si>
  <si>
    <t>593-60-2</t>
  </si>
  <si>
    <t>VINYLBROMIDE</t>
  </si>
  <si>
    <t>Vinyl chloride</t>
  </si>
  <si>
    <t>VINYLCHLORIDE</t>
  </si>
  <si>
    <t>Vinyl ethyl ether</t>
  </si>
  <si>
    <t>VINYLETHYLETHER</t>
  </si>
  <si>
    <t>Vinyl fluoride</t>
  </si>
  <si>
    <t>VINYLFLUORIDE</t>
  </si>
  <si>
    <t>Vinylidene chloride</t>
  </si>
  <si>
    <t>VINYLIDENECHLORIDE</t>
  </si>
  <si>
    <t>Vinylidene fluoride</t>
  </si>
  <si>
    <t>VINYLIDENEFLUORIDE</t>
  </si>
  <si>
    <t>Vinyl methyl ether</t>
  </si>
  <si>
    <t>VINYLMETHYLETHER</t>
  </si>
  <si>
    <t>Warfarin</t>
  </si>
  <si>
    <t>81-81-2</t>
  </si>
  <si>
    <t>X 313c</t>
  </si>
  <si>
    <t>P001</t>
  </si>
  <si>
    <t>WARFARIN</t>
  </si>
  <si>
    <t>Warfarin and salts</t>
  </si>
  <si>
    <t>N874</t>
  </si>
  <si>
    <t>WARFARIN AND SALTS</t>
  </si>
  <si>
    <t>Warfarin, &amp; salts, conc.&gt;0.3%</t>
  </si>
  <si>
    <t>WARFARIN SALTS, WHEN PRESENT AT CONCENTRATIONS</t>
  </si>
  <si>
    <t>Warfarin sodium</t>
  </si>
  <si>
    <t>129-06-6</t>
  </si>
  <si>
    <t>WARFARIN SODIUM</t>
  </si>
  <si>
    <r>
      <rPr>
        <i/>
        <sz val="10"/>
        <rFont val="Arial"/>
        <family val="2"/>
      </rPr>
      <t>m</t>
    </r>
    <r>
      <rPr>
        <sz val="10"/>
        <rFont val="Arial"/>
        <family val="2"/>
      </rPr>
      <t>-Xylene</t>
    </r>
  </si>
  <si>
    <t>XYLENEA</t>
  </si>
  <si>
    <r>
      <rPr>
        <i/>
        <sz val="10"/>
        <rFont val="Arial"/>
        <family val="2"/>
      </rPr>
      <t>o</t>
    </r>
    <r>
      <rPr>
        <sz val="10"/>
        <rFont val="Arial"/>
        <family val="2"/>
      </rPr>
      <t>-Xylene</t>
    </r>
  </si>
  <si>
    <t>XYLENEB</t>
  </si>
  <si>
    <r>
      <rPr>
        <i/>
        <sz val="10"/>
        <rFont val="Arial"/>
        <family val="2"/>
      </rPr>
      <t>p</t>
    </r>
    <r>
      <rPr>
        <sz val="10"/>
        <rFont val="Arial"/>
        <family val="2"/>
      </rPr>
      <t>-Xylene</t>
    </r>
  </si>
  <si>
    <t>XYLENEC</t>
  </si>
  <si>
    <t>Xylene (mixed isomers)</t>
  </si>
  <si>
    <t>1330-20-7</t>
  </si>
  <si>
    <t>XYLENEMIXEDISOMER</t>
  </si>
  <si>
    <t>Xylenol</t>
  </si>
  <si>
    <t>1300-71-6</t>
  </si>
  <si>
    <t>XYLENOL</t>
  </si>
  <si>
    <t>2,6-Xylidine</t>
  </si>
  <si>
    <t>87-62-7</t>
  </si>
  <si>
    <t>XYLIDINE</t>
  </si>
  <si>
    <t>Xylylene dichloride</t>
  </si>
  <si>
    <t>28347-13-9</t>
  </si>
  <si>
    <t>XYLYLENE DICHLORIDE</t>
  </si>
  <si>
    <t>Zinc ††</t>
  </si>
  <si>
    <t>7440-66-6</t>
  </si>
  <si>
    <t>ZINC</t>
  </si>
  <si>
    <t>Zinc (fume or dust)</t>
  </si>
  <si>
    <t>Zinc acetate</t>
  </si>
  <si>
    <t>557-34-6</t>
  </si>
  <si>
    <t>ZINCACETATE</t>
  </si>
  <si>
    <t>Zinc ammonium chloride</t>
  </si>
  <si>
    <t>52628-25-8</t>
  </si>
  <si>
    <t>ZINCAMMONIUM CHLORIDE</t>
  </si>
  <si>
    <t>14639-97-5</t>
  </si>
  <si>
    <t>14639-98-6</t>
  </si>
  <si>
    <t>Zinc borate</t>
  </si>
  <si>
    <t>1332-07-6</t>
  </si>
  <si>
    <t>ZINCBORATE</t>
  </si>
  <si>
    <t>Zinc bromide</t>
  </si>
  <si>
    <t>7699-45-8</t>
  </si>
  <si>
    <t>ZINCBROMIDE</t>
  </si>
  <si>
    <t>Zinc carbonate</t>
  </si>
  <si>
    <t>3486-35-9</t>
  </si>
  <si>
    <t>ZINCCARBONATE</t>
  </si>
  <si>
    <t>Zinc chloride</t>
  </si>
  <si>
    <t>7646-85-7</t>
  </si>
  <si>
    <t>ZINCCHLORIDE</t>
  </si>
  <si>
    <t>Zinc Compounds</t>
  </si>
  <si>
    <t>N982</t>
  </si>
  <si>
    <t>ZINCCOMPOUNDS</t>
  </si>
  <si>
    <t>Zinc cyanide</t>
  </si>
  <si>
    <t>557-21-1</t>
  </si>
  <si>
    <t>P121</t>
  </si>
  <si>
    <t>ZINCCYANIDE</t>
  </si>
  <si>
    <t>Zinc, dichloro(4,4-dimethyl-5((((methylamino)carbonyl)oxy)imino)pentanenitrile)-, (T-4)-</t>
  </si>
  <si>
    <t>58270-08-9</t>
  </si>
  <si>
    <t>ZINCDICHLORO(4,4-DIMETHYL-5((((METHYLAMINO) CARB</t>
  </si>
  <si>
    <t>Zinc fluoride</t>
  </si>
  <si>
    <t>7783-49-5</t>
  </si>
  <si>
    <t>ZINCFLUORIDE</t>
  </si>
  <si>
    <t>Zinc formate</t>
  </si>
  <si>
    <t>557-41-5</t>
  </si>
  <si>
    <t>ZINCFORMATE</t>
  </si>
  <si>
    <t>Zinc hydrosulfite</t>
  </si>
  <si>
    <t>7779-86-4</t>
  </si>
  <si>
    <t>ZINCHYDROSULFITE</t>
  </si>
  <si>
    <t>Zinc nitrate</t>
  </si>
  <si>
    <t>7779-88-6</t>
  </si>
  <si>
    <t>ZINCNITRATE</t>
  </si>
  <si>
    <t>Zinc phenolsulfonate</t>
  </si>
  <si>
    <t>127-82-2</t>
  </si>
  <si>
    <t>ZINCPHENOLSULFONATE</t>
  </si>
  <si>
    <t>Zinc phosphide (conc. &gt; 10%)</t>
  </si>
  <si>
    <t>1314-84-7</t>
  </si>
  <si>
    <t>P122</t>
  </si>
  <si>
    <t>ZINCPHOSPHIDE</t>
  </si>
  <si>
    <t>Zinc phosphide (conc. &lt;= 10%)</t>
  </si>
  <si>
    <t>U249</t>
  </si>
  <si>
    <t>Zinc phosphide</t>
  </si>
  <si>
    <t>Zinc silicofluoride</t>
  </si>
  <si>
    <t>16871-71-9</t>
  </si>
  <si>
    <t>ZINCSILICOFLUORIDE</t>
  </si>
  <si>
    <t>Zinc sulfate</t>
  </si>
  <si>
    <t>7733-02-0</t>
  </si>
  <si>
    <t>ZINCSULFATE</t>
  </si>
  <si>
    <t>Zineb</t>
  </si>
  <si>
    <t>12122-67-7</t>
  </si>
  <si>
    <t>ZINEB</t>
  </si>
  <si>
    <t>Ziram</t>
  </si>
  <si>
    <t>137-30-4</t>
  </si>
  <si>
    <t>P205</t>
  </si>
  <si>
    <t>ZIRAM</t>
  </si>
  <si>
    <t>Zirconium nitrate</t>
  </si>
  <si>
    <t>13746-89-9</t>
  </si>
  <si>
    <t>ZIRCONIUMNITRATE</t>
  </si>
  <si>
    <t>Zirconium potassium fluoride</t>
  </si>
  <si>
    <t>16923-95-8</t>
  </si>
  <si>
    <t>ZIRCONIUMPOTASSIUM FLUORIDE</t>
  </si>
  <si>
    <t>Zirconium sulfate</t>
  </si>
  <si>
    <t>14644-61-2</t>
  </si>
  <si>
    <t>ZIRCONIUMSULFATE</t>
  </si>
  <si>
    <t>Zirconium tetrachloride</t>
  </si>
  <si>
    <t>10026-11-6</t>
  </si>
  <si>
    <t>ZIRCONIUMTETRACHLORIDE</t>
  </si>
  <si>
    <t>Codes in CERCLA RQ column:</t>
  </si>
  <si>
    <r>
      <rPr>
        <b/>
        <sz val="10"/>
        <rFont val="Arial"/>
        <family val="2"/>
      </rPr>
      <t>PMN</t>
    </r>
    <r>
      <rPr>
        <sz val="10"/>
        <rFont val="Arial"/>
        <family val="2"/>
      </rPr>
      <t xml:space="preserve">  This EHS chemical was identified from a Premanufacture Review Notice (PMN) submitted to EPA. The submitter has claimed certain information on the submission to be confidential, including specific chemical identity.  </t>
    </r>
  </si>
  <si>
    <r>
      <rPr>
        <b/>
        <sz val="10"/>
        <rFont val="Arial"/>
        <family val="2"/>
      </rPr>
      <t>&amp;</t>
    </r>
    <r>
      <rPr>
        <sz val="10"/>
        <rFont val="Arial"/>
        <family val="2"/>
      </rPr>
      <t xml:space="preserve">  Indicates that no RQ is assigned to this generic or broad class, although the class is a CERCLA hazardous substance. See 50 Federal Register 13456 (April 4, 1985).   </t>
    </r>
  </si>
  <si>
    <r>
      <rPr>
        <b/>
        <sz val="10"/>
        <rFont val="Arial"/>
        <family val="2"/>
      </rPr>
      <t>@</t>
    </r>
    <r>
      <rPr>
        <sz val="10"/>
        <rFont val="Arial"/>
        <family val="2"/>
      </rPr>
      <t xml:space="preserve">  Releases in amounts less than 1,000 pounds per 24 hours of nitrogen oxide or nitrogen dioxide to the air that are the result of combustion and combustion related activities are exempt from the notification requirements of EPCRA section 304 and CERCLA. A1806</t>
    </r>
  </si>
  <si>
    <r>
      <rPr>
        <b/>
        <sz val="10"/>
        <rFont val="Arial"/>
        <family val="2"/>
      </rPr>
      <t xml:space="preserve">§ </t>
    </r>
    <r>
      <rPr>
        <sz val="10"/>
        <rFont val="Arial"/>
        <family val="2"/>
      </rPr>
      <t>The adjusted RQs for radionuclides may be found in worksheet “Radionuclides” this Excel file.</t>
    </r>
  </si>
  <si>
    <t>Codes in Name column:</t>
  </si>
  <si>
    <r>
      <rPr>
        <b/>
        <sz val="10"/>
        <rFont val="Arial"/>
        <family val="2"/>
      </rPr>
      <t>1</t>
    </r>
    <r>
      <rPr>
        <b/>
        <vertAlign val="superscript"/>
        <sz val="10"/>
        <rFont val="Arial"/>
        <family val="2"/>
      </rPr>
      <t xml:space="preserve"> </t>
    </r>
    <r>
      <rPr>
        <sz val="10"/>
        <rFont val="Arial"/>
        <family val="2"/>
      </rPr>
      <t xml:space="preserve"> Sulfur monochloride (formula S</t>
    </r>
    <r>
      <rPr>
        <vertAlign val="subscript"/>
        <sz val="10"/>
        <rFont val="Arial"/>
        <family val="2"/>
      </rPr>
      <t>2</t>
    </r>
    <r>
      <rPr>
        <sz val="10"/>
        <rFont val="Arial"/>
        <family val="2"/>
      </rPr>
      <t>Cl</t>
    </r>
    <r>
      <rPr>
        <vertAlign val="subscript"/>
        <sz val="10"/>
        <rFont val="Arial"/>
        <family val="2"/>
      </rPr>
      <t>2</t>
    </r>
    <r>
      <rPr>
        <sz val="10"/>
        <rFont val="Arial"/>
        <family val="2"/>
      </rPr>
      <t xml:space="preserve">) is listed with an incorrect CAS number of 12771-08-3, which is found on the CERCLA Hazardous Substances list. The correct CAS number should be 10025-67-9 according to the Chemical Abstract Services.  However, the List of Lists has sulfur monochloride with both CAS numbers because CAS number 12771-08-3 has not been changed on the CERCLA list. </t>
    </r>
  </si>
  <si>
    <r>
      <rPr>
        <b/>
        <sz val="10"/>
        <rFont val="Arial"/>
        <family val="2"/>
      </rPr>
      <t>2</t>
    </r>
    <r>
      <rPr>
        <sz val="10"/>
        <rFont val="Arial"/>
        <family val="2"/>
      </rPr>
      <t xml:space="preserve"> Cupric oxalate is listed with an incorrect CAS number of 5893-66-3 on the 116.4 list. The correct CAS number should be 10025-67-9.</t>
    </r>
  </si>
  <si>
    <r>
      <rPr>
        <b/>
        <sz val="10"/>
        <rFont val="Arial"/>
        <family val="2"/>
      </rPr>
      <t>3</t>
    </r>
    <r>
      <rPr>
        <sz val="10"/>
        <rFont val="Arial"/>
        <family val="2"/>
      </rPr>
      <t xml:space="preserve"> Acetyl chloride is listed with an incorrect CAS number of 79-36-7 on the 116.4 list. The correct CAS number should be 75-36-5.</t>
    </r>
  </si>
  <si>
    <r>
      <rPr>
        <b/>
        <sz val="10"/>
        <rFont val="Arial"/>
        <family val="2"/>
      </rPr>
      <t xml:space="preserve">4 </t>
    </r>
    <r>
      <rPr>
        <sz val="10"/>
        <rFont val="Arial"/>
        <family val="2"/>
      </rPr>
      <t>Arsenic disulfide is listed with an incorrect CAS number of 1303-32-8 on the 116.4 list. The correct CAS number should be 12044-79-0</t>
    </r>
  </si>
  <si>
    <r>
      <rPr>
        <b/>
        <sz val="10"/>
        <rFont val="Arial"/>
        <family val="2"/>
      </rPr>
      <t>5</t>
    </r>
    <r>
      <rPr>
        <sz val="10"/>
        <rFont val="Arial"/>
        <family val="2"/>
      </rPr>
      <t xml:space="preserve"> Chlorine is listed with an incorrect CAS number of 75-00-3 on the 116.4 list. The correct CAS number should be 7782-50-5</t>
    </r>
  </si>
  <si>
    <r>
      <rPr>
        <b/>
        <sz val="10"/>
        <rFont val="Arial"/>
        <family val="2"/>
      </rPr>
      <t xml:space="preserve">6 </t>
    </r>
    <r>
      <rPr>
        <sz val="10"/>
        <rFont val="Arial"/>
        <family val="2"/>
      </rPr>
      <t>Chromic acid is listed with an incorrect CAS number of 11115-74-5 on the 116.4 list. The correct CAS number should be 7738-94-5.</t>
    </r>
  </si>
  <si>
    <r>
      <rPr>
        <b/>
        <sz val="10"/>
        <rFont val="Arial"/>
        <family val="2"/>
      </rPr>
      <t>7</t>
    </r>
    <r>
      <rPr>
        <sz val="10"/>
        <rFont val="Arial"/>
        <family val="2"/>
      </rPr>
      <t xml:space="preserve"> Dinitrophenol is listed with an incorrect CAS number of 51-28-5 on the 116.4 list. The correct CAS number should be 25550-58-7.</t>
    </r>
  </si>
  <si>
    <r>
      <t xml:space="preserve">8 </t>
    </r>
    <r>
      <rPr>
        <sz val="10"/>
        <rFont val="Arial"/>
        <family val="2"/>
      </rPr>
      <t>The (2,4-) dinitrophenol isomer is missing its CAS number on the 116.4 list. The correct CAS number should be 51-28-5.</t>
    </r>
  </si>
  <si>
    <r>
      <t xml:space="preserve">9 </t>
    </r>
    <r>
      <rPr>
        <sz val="10"/>
        <rFont val="Arial"/>
        <family val="2"/>
      </rPr>
      <t>Mercaptodimethur is listed with an incorrect CAS number of 203-65-7 on the116.4 list. The correct CAS number should be 2032-65-7.</t>
    </r>
  </si>
  <si>
    <r>
      <rPr>
        <b/>
        <sz val="10"/>
        <rFont val="Arial"/>
        <family val="2"/>
      </rPr>
      <t>††</t>
    </r>
    <r>
      <rPr>
        <sz val="10"/>
        <rFont val="Arial"/>
        <family val="2"/>
      </rPr>
      <t xml:space="preserve"> No reporting of releases of this CERCLA hazardous substance is required under CERCLA if the diameter of the pieces of the solid metal released is larger than 100 micrometers (0.004 inches).</t>
    </r>
  </si>
  <si>
    <r>
      <rPr>
        <b/>
        <sz val="10"/>
        <rFont val="Arial"/>
        <family val="2"/>
      </rPr>
      <t>†††</t>
    </r>
    <r>
      <rPr>
        <sz val="10"/>
        <rFont val="Arial"/>
        <family val="2"/>
      </rPr>
      <t xml:space="preserve"> The RQ for asbestos is limited to friable forms only.</t>
    </r>
  </si>
  <si>
    <r>
      <rPr>
        <b/>
        <sz val="10"/>
        <rFont val="Arial"/>
        <family val="2"/>
      </rPr>
      <t xml:space="preserve">a </t>
    </r>
    <r>
      <rPr>
        <sz val="10"/>
        <rFont val="Arial"/>
        <family val="2"/>
      </rPr>
      <t xml:space="preserve"> Benzene was already a CERCLA hazardous substance prior to the CAA Amendments of 1990 and received an adjusted 10-pound RQ based on potential carcinogenicity in an August 14, 1989, final rule (54 FR 33418). The CAA Amendments specify that “benzene (including benzene from gasoline)” is a hazardous air pollutant and, thus, a CERCLA hazardous substance.</t>
    </r>
  </si>
  <si>
    <r>
      <rPr>
        <b/>
        <sz val="10"/>
        <rFont val="Arial"/>
        <family val="2"/>
      </rPr>
      <t>b</t>
    </r>
    <r>
      <rPr>
        <sz val="10"/>
        <rFont val="Arial"/>
        <family val="2"/>
      </rPr>
      <t xml:space="preserve">  The CAA Amendments of 1990 list DDE (3547-04-4) as a CAA hazardous air pollutant. The CAS number, 3547-04-4, is for the chemical, p,p′dichlorodiphenylethane. DDE or p,p′-dichlorodiphenyldichloroethylene, CAS number 72-55-9, is already listed in Table 302.4 with a final RQ of 1 pound. The substance identified by the CAS number 3547-04-4 has been evaluated and listed as DDE to be consistent with the CAA section 112 listing, as amended.</t>
    </r>
  </si>
  <si>
    <r>
      <rPr>
        <b/>
        <sz val="10"/>
        <rFont val="Arial"/>
        <family val="2"/>
      </rPr>
      <t xml:space="preserve">c </t>
    </r>
    <r>
      <rPr>
        <sz val="10"/>
        <rFont val="Arial"/>
        <family val="2"/>
      </rPr>
      <t xml:space="preserve"> Includes mineral fiber emissions from facilities manufacturing or processing glass, rock, or slag fibers (or other mineral derived fibers) of average diameter 1 micrometer or less.</t>
    </r>
  </si>
  <si>
    <r>
      <rPr>
        <b/>
        <sz val="10"/>
        <rFont val="Arial"/>
        <family val="2"/>
      </rPr>
      <t>d</t>
    </r>
    <r>
      <rPr>
        <sz val="10"/>
        <rFont val="Arial"/>
        <family val="2"/>
      </rPr>
      <t xml:space="preserve">  For CERCLA hazardous substances, includes mono- and di-ethers of ethylene glycol, diethylene glycol, and triethylene glycol R-(OCH2CH2)n-OR′ where:   n = 1, 2, or 3;  R = alkyl C7 or less; or R = phenyl or alkyl substituted phenyl; R′= H or alkyl C7 or less; or OR′ consisting of carboxylic acid ester, sulfate, phosphate, nitrate, or sulfonate.  Note: the phrase “mono- and di-ethers of ethylene glycol, diethylene glycol, and triethylene glycol” is not included the TRI definition, but the defined formula is the same for the CERCLA and TRI listing and by formula definition would cover ““mono- and di-ethers of ethylene glycol, diethylene glycol, and triethylene glycol.”</t>
    </r>
  </si>
  <si>
    <r>
      <rPr>
        <b/>
        <sz val="10"/>
        <rFont val="Arial"/>
        <family val="2"/>
      </rPr>
      <t>e</t>
    </r>
    <r>
      <rPr>
        <sz val="10"/>
        <rFont val="Arial"/>
        <family val="2"/>
      </rPr>
      <t xml:space="preserve">  Includes organic compounds with more than one benzene ring, and which have a boiling point greater than or equal to 100 °C.</t>
    </r>
  </si>
  <si>
    <t>Codes in Section 313 column</t>
  </si>
  <si>
    <t>¹ Phosphorus (yellow or white) is listed on EPCRA section 313 under CAS number 12185-10-3</t>
  </si>
  <si>
    <t>c Although not listed by name and CAS number, this chemical is reportable under one or more of the EPCRA section 313 chemical categories.</t>
  </si>
  <si>
    <t xml:space="preserve">N120 Member of the EPCRA section 313 Diisocyanate category. </t>
  </si>
  <si>
    <t>N125 Member of the EPCRA section 313 Diisononyl phthalates category</t>
  </si>
  <si>
    <t xml:space="preserve">N150 Member of the EPCRA section 313 Dioxin and dioxin-like compounds category. </t>
  </si>
  <si>
    <t>N270 Member of the EPCRA section 313 Hexabromocyclododecane category.</t>
  </si>
  <si>
    <t>N530 Member of the EPCRA section 313 Nonylphenol category.</t>
  </si>
  <si>
    <t>N535 Member of the EPCRA section 313 Nonylphenol ethoxylates category.</t>
  </si>
  <si>
    <t>N590 Member of the EPCRA section 313 PAC category.</t>
  </si>
  <si>
    <t xml:space="preserve">s Indicates that this chemical is currently under an administrative stay of the EPCRA section 313 reporting requirements, therefore, no TRI reports are required until the stay is removed. </t>
  </si>
  <si>
    <t>X Indicates that this is a second name for an EPCRA section 313 chemical already included on this consolidated list. May also indicate that the same chemical with the same CAS number appears on another list with a different chemical name.</t>
  </si>
  <si>
    <t>Code in CWA 311(j)(5) HS TQ column</t>
  </si>
  <si>
    <r>
      <rPr>
        <b/>
        <sz val="10"/>
        <rFont val="Arial"/>
        <family val="2"/>
      </rPr>
      <t xml:space="preserve">® </t>
    </r>
    <r>
      <rPr>
        <sz val="10"/>
        <rFont val="Arial"/>
        <family val="2"/>
      </rPr>
      <t>Indicates a structural isomer to the chemical listed in CFR 117.3</t>
    </r>
  </si>
  <si>
    <t>Radionuclides listed under CERCLA</t>
  </si>
  <si>
    <t>Radionuclide name</t>
  </si>
  <si>
    <t>Atomic number</t>
  </si>
  <si>
    <t>Final RQ Curies (Bq)</t>
  </si>
  <si>
    <t>Radionuclides@</t>
  </si>
  <si>
    <t>1 &amp; (3.7E 10)</t>
  </si>
  <si>
    <t>Actinium-224</t>
  </si>
  <si>
    <t>100 (3.7E 12)</t>
  </si>
  <si>
    <t>Actinium-225</t>
  </si>
  <si>
    <t>1 (3.7E 10)</t>
  </si>
  <si>
    <t>Actinium-226</t>
  </si>
  <si>
    <t>10 (3.7E 11)</t>
  </si>
  <si>
    <t>Actinium-227</t>
  </si>
  <si>
    <t>0.001 (3.7E 7)</t>
  </si>
  <si>
    <t>Actinium-228</t>
  </si>
  <si>
    <t>Aluminum-26</t>
  </si>
  <si>
    <t>Americium-237</t>
  </si>
  <si>
    <t>1000 (3.7E 13)</t>
  </si>
  <si>
    <t>Americium-238</t>
  </si>
  <si>
    <t>Americium-239</t>
  </si>
  <si>
    <t>Americium-240</t>
  </si>
  <si>
    <t>Americium-241</t>
  </si>
  <si>
    <t>0.01 (3.7E 8)</t>
  </si>
  <si>
    <t>Americium-242m</t>
  </si>
  <si>
    <t>Americium-242</t>
  </si>
  <si>
    <t>Americium-243</t>
  </si>
  <si>
    <t>Americium-244m</t>
  </si>
  <si>
    <t>Americium-244</t>
  </si>
  <si>
    <t>Americium-245</t>
  </si>
  <si>
    <t>Americium-246m</t>
  </si>
  <si>
    <t>Americium-246</t>
  </si>
  <si>
    <t>Antimony-115</t>
  </si>
  <si>
    <t>Antimony-116m</t>
  </si>
  <si>
    <t>Antimony-116</t>
  </si>
  <si>
    <t>Antimony-117</t>
  </si>
  <si>
    <t>Antimony-118m</t>
  </si>
  <si>
    <t>Antimony-119</t>
  </si>
  <si>
    <t>Antimony-120 (16 min)</t>
  </si>
  <si>
    <t>Antimony-120 (5.76 day)</t>
  </si>
  <si>
    <t>Antimony-122</t>
  </si>
  <si>
    <t>Antimony-124m</t>
  </si>
  <si>
    <t>Antimony-124</t>
  </si>
  <si>
    <t>Antimony-125</t>
  </si>
  <si>
    <t>Antimony-126m</t>
  </si>
  <si>
    <t>Antimony-126</t>
  </si>
  <si>
    <t>Antimony-127</t>
  </si>
  <si>
    <t>Antimony-128 (10.4 min)</t>
  </si>
  <si>
    <t>Antimony-128 (9.01 hr)</t>
  </si>
  <si>
    <t>Antimony-129</t>
  </si>
  <si>
    <t>Antimony-130</t>
  </si>
  <si>
    <t>Antimony-131</t>
  </si>
  <si>
    <t>Argon-39</t>
  </si>
  <si>
    <t>Argon-41</t>
  </si>
  <si>
    <t>Arsenic-69</t>
  </si>
  <si>
    <t>Arsenic-70</t>
  </si>
  <si>
    <t>Arsenic-71</t>
  </si>
  <si>
    <t>Arsenic-72</t>
  </si>
  <si>
    <t>Arsenic-73</t>
  </si>
  <si>
    <t>Arsenic-74</t>
  </si>
  <si>
    <t>Arsenic-76</t>
  </si>
  <si>
    <t>Arsenic-77</t>
  </si>
  <si>
    <t>Arsenic-78</t>
  </si>
  <si>
    <t>Astatine-207</t>
  </si>
  <si>
    <t>Astatine-211</t>
  </si>
  <si>
    <t>Barium-126</t>
  </si>
  <si>
    <t>Barium-128</t>
  </si>
  <si>
    <t>Barium-131m</t>
  </si>
  <si>
    <t>Barium-131</t>
  </si>
  <si>
    <t>Barium-133m</t>
  </si>
  <si>
    <t>Barium-133</t>
  </si>
  <si>
    <t>Barium-135m</t>
  </si>
  <si>
    <t>Barium-139</t>
  </si>
  <si>
    <t>Barium-140</t>
  </si>
  <si>
    <t>Barium-141</t>
  </si>
  <si>
    <t>Barium-142</t>
  </si>
  <si>
    <t>Berkelium-245</t>
  </si>
  <si>
    <t>Berkelium-246</t>
  </si>
  <si>
    <t>Berkelium-247</t>
  </si>
  <si>
    <t>Berkelium-249</t>
  </si>
  <si>
    <t>Berkelium-250</t>
  </si>
  <si>
    <t>Beryllium-7</t>
  </si>
  <si>
    <t>Beryllium-10</t>
  </si>
  <si>
    <t>Bismuth-200</t>
  </si>
  <si>
    <t>Bismuth-201</t>
  </si>
  <si>
    <t>Bismuth-202</t>
  </si>
  <si>
    <t>Bismuth-203</t>
  </si>
  <si>
    <t>Bismuth-205</t>
  </si>
  <si>
    <t>Bismuth-206</t>
  </si>
  <si>
    <t>Bismuth-207</t>
  </si>
  <si>
    <t>Bismuth-210m</t>
  </si>
  <si>
    <t>0.1 (3.7E 9)</t>
  </si>
  <si>
    <t>Bismuth-210</t>
  </si>
  <si>
    <t>Bismuth-212</t>
  </si>
  <si>
    <t>Bismuth-213</t>
  </si>
  <si>
    <t>Bismuth-214</t>
  </si>
  <si>
    <t>Bromine-74m</t>
  </si>
  <si>
    <t>Bromine-74</t>
  </si>
  <si>
    <t>Bromine-75</t>
  </si>
  <si>
    <t>Bromine-76</t>
  </si>
  <si>
    <t>Bromine-77</t>
  </si>
  <si>
    <t>Bromine-80m</t>
  </si>
  <si>
    <t>Bromine-80</t>
  </si>
  <si>
    <t>Bromine-82</t>
  </si>
  <si>
    <t>Bromine-83</t>
  </si>
  <si>
    <t>Bromine-84</t>
  </si>
  <si>
    <t>Cadmium-104</t>
  </si>
  <si>
    <t>Cadmium-107</t>
  </si>
  <si>
    <t>Cadmium-109</t>
  </si>
  <si>
    <t>Cadmium-113m</t>
  </si>
  <si>
    <t>Cadmium-113</t>
  </si>
  <si>
    <t>Cadmium-115m</t>
  </si>
  <si>
    <t>Cadmium-115</t>
  </si>
  <si>
    <t>Cadmium-117m</t>
  </si>
  <si>
    <t>Cadmium-117</t>
  </si>
  <si>
    <t>Calcium-41</t>
  </si>
  <si>
    <t>Calcium-45</t>
  </si>
  <si>
    <t>Calcium-47</t>
  </si>
  <si>
    <t>Californium-244</t>
  </si>
  <si>
    <t>Californium-246</t>
  </si>
  <si>
    <t>Californium-248</t>
  </si>
  <si>
    <t>Californium-249</t>
  </si>
  <si>
    <t>Californium-250</t>
  </si>
  <si>
    <t>Californium-251</t>
  </si>
  <si>
    <t>Californium-252</t>
  </si>
  <si>
    <t>Californium-253</t>
  </si>
  <si>
    <t>Californium-254</t>
  </si>
  <si>
    <t>Carbon-11</t>
  </si>
  <si>
    <t>Carbon-14</t>
  </si>
  <si>
    <t>Cerium-134</t>
  </si>
  <si>
    <t>Cerium-135</t>
  </si>
  <si>
    <t>Cerium-137m</t>
  </si>
  <si>
    <t>Cerium-137</t>
  </si>
  <si>
    <t>Cerium-139</t>
  </si>
  <si>
    <t>Cerium-141</t>
  </si>
  <si>
    <t>Cerium-143</t>
  </si>
  <si>
    <t>Cerium-144</t>
  </si>
  <si>
    <t>Cesium-125</t>
  </si>
  <si>
    <t>Cesium-127</t>
  </si>
  <si>
    <t>Cesium-129</t>
  </si>
  <si>
    <t>Cesium-130</t>
  </si>
  <si>
    <t>Cesium-131</t>
  </si>
  <si>
    <t>Cesium-132</t>
  </si>
  <si>
    <t>Cesium-134m</t>
  </si>
  <si>
    <t>Cesium-134</t>
  </si>
  <si>
    <t>Cesium-135m</t>
  </si>
  <si>
    <t>Cesium-135</t>
  </si>
  <si>
    <t>Cesium-136</t>
  </si>
  <si>
    <t>Cesium-137</t>
  </si>
  <si>
    <t>Cesium-138</t>
  </si>
  <si>
    <t>Chlorine-36</t>
  </si>
  <si>
    <t>Chlorine-38</t>
  </si>
  <si>
    <t>Chlorine-39</t>
  </si>
  <si>
    <t>Chromium-48</t>
  </si>
  <si>
    <t>Chromium-49</t>
  </si>
  <si>
    <t>Chromium-51</t>
  </si>
  <si>
    <t>Cobalt-55</t>
  </si>
  <si>
    <t>Cobalt-56</t>
  </si>
  <si>
    <t>Cobalt-57</t>
  </si>
  <si>
    <t>Cobalt-58m</t>
  </si>
  <si>
    <t>Cobalt-58</t>
  </si>
  <si>
    <t>Cobalt-60m</t>
  </si>
  <si>
    <t>Cobalt-60</t>
  </si>
  <si>
    <t>Cobalt-61</t>
  </si>
  <si>
    <t>Cobalt-62m</t>
  </si>
  <si>
    <t>Copper-60</t>
  </si>
  <si>
    <t>Copper-61</t>
  </si>
  <si>
    <t>Copper-64</t>
  </si>
  <si>
    <t>Copper-67</t>
  </si>
  <si>
    <t>Curium-238</t>
  </si>
  <si>
    <t>Curium-240</t>
  </si>
  <si>
    <t>Curium-241</t>
  </si>
  <si>
    <t>Curium-242</t>
  </si>
  <si>
    <t>Curium-243</t>
  </si>
  <si>
    <t>Curium-244</t>
  </si>
  <si>
    <t>Curium-245</t>
  </si>
  <si>
    <t>Curium-246</t>
  </si>
  <si>
    <t>Curium-247</t>
  </si>
  <si>
    <t>Curium-248</t>
  </si>
  <si>
    <t>Curium-249</t>
  </si>
  <si>
    <t>Dysprosium-155</t>
  </si>
  <si>
    <t>Dysprosium-157</t>
  </si>
  <si>
    <t>Dysprosium-159</t>
  </si>
  <si>
    <t>Dysprosium-165</t>
  </si>
  <si>
    <t>Dysprosium-166</t>
  </si>
  <si>
    <t>Einsteinium-250</t>
  </si>
  <si>
    <t>Einsteinium-251</t>
  </si>
  <si>
    <t>Einsteinium-253</t>
  </si>
  <si>
    <t>Einsteinium-254m</t>
  </si>
  <si>
    <t>Einsteinium-254</t>
  </si>
  <si>
    <t>Erbium-161</t>
  </si>
  <si>
    <t>Erbium-165</t>
  </si>
  <si>
    <t>Erbium-169</t>
  </si>
  <si>
    <t>Erbium-171</t>
  </si>
  <si>
    <t>Erbium-172</t>
  </si>
  <si>
    <t>Europium-145</t>
  </si>
  <si>
    <t>Europium-146</t>
  </si>
  <si>
    <t>Europium-147</t>
  </si>
  <si>
    <t>Europium-148</t>
  </si>
  <si>
    <t>Europium-149</t>
  </si>
  <si>
    <t>Europium-150 (12.6 hr)</t>
  </si>
  <si>
    <t>Europium-150 (34.2 yr)</t>
  </si>
  <si>
    <t>Europium-152m</t>
  </si>
  <si>
    <t>Europium-152</t>
  </si>
  <si>
    <t>Europium-154</t>
  </si>
  <si>
    <t>Europium-155</t>
  </si>
  <si>
    <t>Europium-156</t>
  </si>
  <si>
    <t>Europium-157</t>
  </si>
  <si>
    <t>Europium-158</t>
  </si>
  <si>
    <t>Fermium-252</t>
  </si>
  <si>
    <t>Fermium-253</t>
  </si>
  <si>
    <t>Fermium-254</t>
  </si>
  <si>
    <t>Fermium-255</t>
  </si>
  <si>
    <t>Fermium-257</t>
  </si>
  <si>
    <t>Fluorine-18</t>
  </si>
  <si>
    <t>Francium-222</t>
  </si>
  <si>
    <t>Francium-223</t>
  </si>
  <si>
    <t>Gadolinium-145</t>
  </si>
  <si>
    <t>Gadolinium-146</t>
  </si>
  <si>
    <t>Gadolinium-147</t>
  </si>
  <si>
    <t>Gadolinium-148</t>
  </si>
  <si>
    <t>0.001 (3.7E7)</t>
  </si>
  <si>
    <t>Gadolinium-149</t>
  </si>
  <si>
    <t>Gadolinium-151</t>
  </si>
  <si>
    <t>Gadolinium-152</t>
  </si>
  <si>
    <t>Gadolinium-153</t>
  </si>
  <si>
    <t>Gadolinium-159</t>
  </si>
  <si>
    <t>Gallium-65</t>
  </si>
  <si>
    <t>Gallium-66</t>
  </si>
  <si>
    <t>Gallium-67</t>
  </si>
  <si>
    <t>Gallium-68</t>
  </si>
  <si>
    <t>Gallium-70</t>
  </si>
  <si>
    <t>Gallium-72</t>
  </si>
  <si>
    <t>Gallium-73</t>
  </si>
  <si>
    <t>Germanium-66</t>
  </si>
  <si>
    <t>Germanium-67</t>
  </si>
  <si>
    <t>Germanium-68</t>
  </si>
  <si>
    <t>Germanium-69</t>
  </si>
  <si>
    <t>Germanium-71</t>
  </si>
  <si>
    <t>Germanium-75</t>
  </si>
  <si>
    <t>Germanium-77</t>
  </si>
  <si>
    <t>Germanium-78</t>
  </si>
  <si>
    <t>Gold-193</t>
  </si>
  <si>
    <t>Gold-194</t>
  </si>
  <si>
    <t>Gold-195</t>
  </si>
  <si>
    <t>Gold-198m</t>
  </si>
  <si>
    <t>Gold-198</t>
  </si>
  <si>
    <t>Gold-199</t>
  </si>
  <si>
    <t>Gold-200m</t>
  </si>
  <si>
    <t>Gold-200</t>
  </si>
  <si>
    <t>Gold-201</t>
  </si>
  <si>
    <t>Hafnium-170</t>
  </si>
  <si>
    <t>Hafnium-172</t>
  </si>
  <si>
    <t>Hafnium-173</t>
  </si>
  <si>
    <t>Hafnium-175</t>
  </si>
  <si>
    <t>Hafnium-177m</t>
  </si>
  <si>
    <t>Hafnium-178m</t>
  </si>
  <si>
    <t>Hafnium-179m</t>
  </si>
  <si>
    <t>Hafnium-180m</t>
  </si>
  <si>
    <t>Hafnium-181</t>
  </si>
  <si>
    <t>Hafnium-182m</t>
  </si>
  <si>
    <t>Hafnium-182</t>
  </si>
  <si>
    <t>Hafnium-183</t>
  </si>
  <si>
    <t>Hafnium-184</t>
  </si>
  <si>
    <t>Holmium-155</t>
  </si>
  <si>
    <t>Holmium-157</t>
  </si>
  <si>
    <t>Holmium-159</t>
  </si>
  <si>
    <t>Holmium-161</t>
  </si>
  <si>
    <t>Holmium-162m</t>
  </si>
  <si>
    <t>Holmium-162</t>
  </si>
  <si>
    <t>Holmium-164m</t>
  </si>
  <si>
    <t>Holmium-164</t>
  </si>
  <si>
    <t>Holmium-166m</t>
  </si>
  <si>
    <t>Holmium-166</t>
  </si>
  <si>
    <t>Holmium-167</t>
  </si>
  <si>
    <t>Hydrogen-3</t>
  </si>
  <si>
    <t>Indium-109</t>
  </si>
  <si>
    <t>Indium-110 (69.1 min)</t>
  </si>
  <si>
    <t>Indium-110 (4.9 hr)</t>
  </si>
  <si>
    <t>Indium-111</t>
  </si>
  <si>
    <t>Indium-112</t>
  </si>
  <si>
    <t>Indium-113m</t>
  </si>
  <si>
    <t>Indium-114m</t>
  </si>
  <si>
    <t>Indium-115m</t>
  </si>
  <si>
    <t>Indium-115</t>
  </si>
  <si>
    <t>Indium-116m</t>
  </si>
  <si>
    <t>Indium-117m</t>
  </si>
  <si>
    <t>Indium-117</t>
  </si>
  <si>
    <t>Indium-119m</t>
  </si>
  <si>
    <t>Iodine-120m</t>
  </si>
  <si>
    <t>Iodine-120</t>
  </si>
  <si>
    <t>Iodine-121</t>
  </si>
  <si>
    <t>Iodine-123</t>
  </si>
  <si>
    <t>Iodine-124</t>
  </si>
  <si>
    <t>Iodine-125</t>
  </si>
  <si>
    <t>Iodine-126</t>
  </si>
  <si>
    <t>Iodine-128</t>
  </si>
  <si>
    <t>Iodine-129</t>
  </si>
  <si>
    <t>Iodine-130</t>
  </si>
  <si>
    <t>Iodine-131</t>
  </si>
  <si>
    <t>Iodine-132m</t>
  </si>
  <si>
    <t>Iodine-132</t>
  </si>
  <si>
    <t>Iodine-133</t>
  </si>
  <si>
    <t>Iodine-134</t>
  </si>
  <si>
    <t>Iodine-135</t>
  </si>
  <si>
    <t>Iridium-182</t>
  </si>
  <si>
    <t>Iridium-184</t>
  </si>
  <si>
    <t>Iridium-185</t>
  </si>
  <si>
    <t>Iridium-186</t>
  </si>
  <si>
    <t>Iridium-187</t>
  </si>
  <si>
    <t>Iridium-188</t>
  </si>
  <si>
    <t>Iridium-189</t>
  </si>
  <si>
    <t>Iridium-190m</t>
  </si>
  <si>
    <t>Iridium-190</t>
  </si>
  <si>
    <t>Iridium-192m</t>
  </si>
  <si>
    <t>Iridium-192</t>
  </si>
  <si>
    <t>Iridium-194m</t>
  </si>
  <si>
    <t>Iridium-194</t>
  </si>
  <si>
    <t>Iridium-195m</t>
  </si>
  <si>
    <t>Iridium-195</t>
  </si>
  <si>
    <t>Iron-52</t>
  </si>
  <si>
    <t>Iron-55</t>
  </si>
  <si>
    <t>Iron-59</t>
  </si>
  <si>
    <t>Iron-60</t>
  </si>
  <si>
    <t>Krypton-74</t>
  </si>
  <si>
    <t>Krypton-76</t>
  </si>
  <si>
    <t>Krypton-77</t>
  </si>
  <si>
    <t>Krypton-79</t>
  </si>
  <si>
    <t>Krypton-81</t>
  </si>
  <si>
    <t>Krypton-83m</t>
  </si>
  <si>
    <t>Krypton-85m</t>
  </si>
  <si>
    <t>Krypton-85</t>
  </si>
  <si>
    <t>Krypton-87</t>
  </si>
  <si>
    <t>Krypton-88</t>
  </si>
  <si>
    <t>Lanthanum-131</t>
  </si>
  <si>
    <t>Lanthanum-132</t>
  </si>
  <si>
    <t>Lanthanum-135</t>
  </si>
  <si>
    <t>Lanthanum-137</t>
  </si>
  <si>
    <t>Lanthanum-138</t>
  </si>
  <si>
    <t>Lanthanum-140</t>
  </si>
  <si>
    <t>Lanthanum-141</t>
  </si>
  <si>
    <t>Lanthanum-142</t>
  </si>
  <si>
    <t>Lanthanum-143</t>
  </si>
  <si>
    <t>Lead-195m</t>
  </si>
  <si>
    <t>Lead-198</t>
  </si>
  <si>
    <t>Lead-199</t>
  </si>
  <si>
    <t>Lead-200</t>
  </si>
  <si>
    <t>Lead-201</t>
  </si>
  <si>
    <t>Lead-202m</t>
  </si>
  <si>
    <t>Lead-202</t>
  </si>
  <si>
    <t>Lead-203</t>
  </si>
  <si>
    <t>Lead-205</t>
  </si>
  <si>
    <t>Lead-209</t>
  </si>
  <si>
    <t>Lead-210</t>
  </si>
  <si>
    <t>Lead-211</t>
  </si>
  <si>
    <t>Lead-212</t>
  </si>
  <si>
    <t>Lead-214</t>
  </si>
  <si>
    <t>Lutetium-169</t>
  </si>
  <si>
    <t>Lutetium-170</t>
  </si>
  <si>
    <t>Lutetium-171</t>
  </si>
  <si>
    <t>Lutetium-172</t>
  </si>
  <si>
    <t>Lutetium-173</t>
  </si>
  <si>
    <t>Lutetium-174m</t>
  </si>
  <si>
    <t>Lutetium-174</t>
  </si>
  <si>
    <t>Lutetium-176m</t>
  </si>
  <si>
    <t>Lutetium-176</t>
  </si>
  <si>
    <t>Lutetium-177m</t>
  </si>
  <si>
    <t>Lutetium-177</t>
  </si>
  <si>
    <t>Lutetium-178m</t>
  </si>
  <si>
    <t>Lutetium-178</t>
  </si>
  <si>
    <t>Lutetium-179</t>
  </si>
  <si>
    <t>Magnesium-28</t>
  </si>
  <si>
    <t>Manganese-51</t>
  </si>
  <si>
    <t>Manganese-52m</t>
  </si>
  <si>
    <t>Manganese-52</t>
  </si>
  <si>
    <t>Manganese-53</t>
  </si>
  <si>
    <t>Manganese-54</t>
  </si>
  <si>
    <t>Manganese-56</t>
  </si>
  <si>
    <t>Mendelevium-257</t>
  </si>
  <si>
    <t>Mendelevium-258</t>
  </si>
  <si>
    <t>Mercury-193m</t>
  </si>
  <si>
    <t>Mercury-193</t>
  </si>
  <si>
    <t>Mercury-194</t>
  </si>
  <si>
    <t>Mercury-195m</t>
  </si>
  <si>
    <t>Mercury-195</t>
  </si>
  <si>
    <t>Mercury-197m</t>
  </si>
  <si>
    <t>Mercury-197</t>
  </si>
  <si>
    <t>Mercury-199m</t>
  </si>
  <si>
    <t>Mercury-203</t>
  </si>
  <si>
    <t>Molybdenum-90</t>
  </si>
  <si>
    <t>Molybdenum-93m</t>
  </si>
  <si>
    <t>Molybdenum-93</t>
  </si>
  <si>
    <t>Molybdenum-99</t>
  </si>
  <si>
    <t>Molybdenum-101</t>
  </si>
  <si>
    <t>Neodymium-136</t>
  </si>
  <si>
    <t>Neodymium-138</t>
  </si>
  <si>
    <t>Neodymium-139m</t>
  </si>
  <si>
    <t>Neodymium-139</t>
  </si>
  <si>
    <t>Neodymium-141</t>
  </si>
  <si>
    <t>Neodymium-147</t>
  </si>
  <si>
    <t>Neodymium-149</t>
  </si>
  <si>
    <t>Neodymium-151</t>
  </si>
  <si>
    <t>Neptunium-232</t>
  </si>
  <si>
    <t>Neptunium-233</t>
  </si>
  <si>
    <t>Neptunium-234</t>
  </si>
  <si>
    <t>Neptunium-235</t>
  </si>
  <si>
    <t>Neptunium-236 (1.2 E 5 yr)</t>
  </si>
  <si>
    <t>Neptunium-236 (22.5 hr)</t>
  </si>
  <si>
    <t>Neptunium-237</t>
  </si>
  <si>
    <t>Neptunium-238</t>
  </si>
  <si>
    <t>Neptunium-239</t>
  </si>
  <si>
    <t>Neptunium-240</t>
  </si>
  <si>
    <t>Nickel-56</t>
  </si>
  <si>
    <t>Nickel-57</t>
  </si>
  <si>
    <t>Nickel-59</t>
  </si>
  <si>
    <t>Nickel-63</t>
  </si>
  <si>
    <t>Nickel-65</t>
  </si>
  <si>
    <t>Nickel-66</t>
  </si>
  <si>
    <t>Niobium-88</t>
  </si>
  <si>
    <t>Niobium-89 (66 min)</t>
  </si>
  <si>
    <t>Niobium-89 (122 min)</t>
  </si>
  <si>
    <t>Niobium-90</t>
  </si>
  <si>
    <t>Niobium-93m</t>
  </si>
  <si>
    <t>Niobium-94</t>
  </si>
  <si>
    <t>Niobium-95m</t>
  </si>
  <si>
    <t>Niobium-95</t>
  </si>
  <si>
    <t>Niobium-96</t>
  </si>
  <si>
    <t>Niobium-97</t>
  </si>
  <si>
    <t>Niobium-98</t>
  </si>
  <si>
    <t>Osmium-180</t>
  </si>
  <si>
    <t>Osmium-181</t>
  </si>
  <si>
    <t>Osmium-182</t>
  </si>
  <si>
    <t>Osmium-185</t>
  </si>
  <si>
    <t>Osmium-189m</t>
  </si>
  <si>
    <t>Osmium-191m</t>
  </si>
  <si>
    <t>Osmium-191</t>
  </si>
  <si>
    <t>Osmium-193</t>
  </si>
  <si>
    <t>Osmium-194</t>
  </si>
  <si>
    <t>Palladium-100</t>
  </si>
  <si>
    <t>Palladium-101</t>
  </si>
  <si>
    <t>Palladium-103</t>
  </si>
  <si>
    <t>Palladium-107</t>
  </si>
  <si>
    <t>Palladium-109</t>
  </si>
  <si>
    <t>Phosphorus-32</t>
  </si>
  <si>
    <t>Phosphorus-33</t>
  </si>
  <si>
    <t>Platinum-186</t>
  </si>
  <si>
    <t>Platinum-188</t>
  </si>
  <si>
    <t>Platinum-189</t>
  </si>
  <si>
    <t>Platinum-191</t>
  </si>
  <si>
    <t>Platinum-193m</t>
  </si>
  <si>
    <t>Platinum-193</t>
  </si>
  <si>
    <t>Platinum-195m</t>
  </si>
  <si>
    <t>Platinum-197m</t>
  </si>
  <si>
    <t>Platinum-197</t>
  </si>
  <si>
    <t>Platinum-199</t>
  </si>
  <si>
    <t>Platinum-200</t>
  </si>
  <si>
    <t>Plutonium-234</t>
  </si>
  <si>
    <t>Plutonium-235</t>
  </si>
  <si>
    <t>Plutonium-236</t>
  </si>
  <si>
    <t>Plutonium-237</t>
  </si>
  <si>
    <t>Plutonium-238</t>
  </si>
  <si>
    <t>Plutonium-239</t>
  </si>
  <si>
    <t>Plutonium-240</t>
  </si>
  <si>
    <t>Plutonium-241</t>
  </si>
  <si>
    <t>Plutonium-242</t>
  </si>
  <si>
    <t>Plutonium-243</t>
  </si>
  <si>
    <t>Plutonium-244</t>
  </si>
  <si>
    <t>Plutonium-245</t>
  </si>
  <si>
    <t>Polonium-203</t>
  </si>
  <si>
    <t>Polonium-205</t>
  </si>
  <si>
    <t>Polonium-207</t>
  </si>
  <si>
    <t>Polonium-210</t>
  </si>
  <si>
    <t>Potassium-40</t>
  </si>
  <si>
    <t>Potassium-42</t>
  </si>
  <si>
    <t>Potassium-43</t>
  </si>
  <si>
    <t>Potassium-44</t>
  </si>
  <si>
    <t>Potassium-45</t>
  </si>
  <si>
    <t>Praseodymium-136</t>
  </si>
  <si>
    <t>Praseodymium-137</t>
  </si>
  <si>
    <t>Praseodymium-138m</t>
  </si>
  <si>
    <t>Praseodymium-139</t>
  </si>
  <si>
    <t>Praseodymium-142m</t>
  </si>
  <si>
    <t>Praseodymium-142</t>
  </si>
  <si>
    <t>Praseodymium-143</t>
  </si>
  <si>
    <t>Praseodymium-144</t>
  </si>
  <si>
    <t>Praseodymium-145</t>
  </si>
  <si>
    <t>Praseodymium-147</t>
  </si>
  <si>
    <t>Promethium-141</t>
  </si>
  <si>
    <t>Promethium-143</t>
  </si>
  <si>
    <t>Promethium-144</t>
  </si>
  <si>
    <t>Promethium-145</t>
  </si>
  <si>
    <t>Promethium-146</t>
  </si>
  <si>
    <t>Promethium-147</t>
  </si>
  <si>
    <t>Promethium-148m</t>
  </si>
  <si>
    <t>Promethium-148</t>
  </si>
  <si>
    <t>Promethium-149</t>
  </si>
  <si>
    <t>Promethium-150</t>
  </si>
  <si>
    <t>Promethium-151</t>
  </si>
  <si>
    <t>Protactinium-227</t>
  </si>
  <si>
    <t>Protactinium-228</t>
  </si>
  <si>
    <t>Protactinium-230</t>
  </si>
  <si>
    <t>Protactinium-231</t>
  </si>
  <si>
    <t>Protactinium-232</t>
  </si>
  <si>
    <t>Protactinium-233</t>
  </si>
  <si>
    <t>Protactinium-234</t>
  </si>
  <si>
    <t>Radium-223</t>
  </si>
  <si>
    <t>Radium-224</t>
  </si>
  <si>
    <t>Radium-225</t>
  </si>
  <si>
    <t>Radium-226Φ</t>
  </si>
  <si>
    <t>Radium-227</t>
  </si>
  <si>
    <t>Radium-228</t>
  </si>
  <si>
    <t>Radon-220</t>
  </si>
  <si>
    <t>Radon-222</t>
  </si>
  <si>
    <t>Rhenium-177</t>
  </si>
  <si>
    <t>Rhenium-178</t>
  </si>
  <si>
    <t>Rhenium-181</t>
  </si>
  <si>
    <t>Rhenium-182 (12.7 hr)</t>
  </si>
  <si>
    <t>Rhenium-182 (64.0 hr)</t>
  </si>
  <si>
    <t>Rhenium-184m</t>
  </si>
  <si>
    <t>Rhenium-184</t>
  </si>
  <si>
    <t>Rhenium-186m</t>
  </si>
  <si>
    <t>Rhenium-186</t>
  </si>
  <si>
    <t>Rhenium-187</t>
  </si>
  <si>
    <t>Rhenium-188m</t>
  </si>
  <si>
    <t>Rhenium-188</t>
  </si>
  <si>
    <t>Rhenium-189</t>
  </si>
  <si>
    <t>Rhodium-99m</t>
  </si>
  <si>
    <t>Rhodium-99</t>
  </si>
  <si>
    <t>Rhodium-100</t>
  </si>
  <si>
    <t>Rhodium-101m</t>
  </si>
  <si>
    <t>Rhodium-101</t>
  </si>
  <si>
    <t>Rhodium-102m</t>
  </si>
  <si>
    <t>Rhodium-102</t>
  </si>
  <si>
    <t>Rhodium-103m</t>
  </si>
  <si>
    <t>Rhodium-105</t>
  </si>
  <si>
    <t>Rhodium-106m</t>
  </si>
  <si>
    <t>Rhodium-107</t>
  </si>
  <si>
    <t>Rubidium-79</t>
  </si>
  <si>
    <t>Rubidium-81m</t>
  </si>
  <si>
    <t>Rubidium-81</t>
  </si>
  <si>
    <t>Rubidium-82m</t>
  </si>
  <si>
    <t>Rubidium-83</t>
  </si>
  <si>
    <t>Rubidium-84</t>
  </si>
  <si>
    <t>Rubidium-86</t>
  </si>
  <si>
    <t>Rubidium-88</t>
  </si>
  <si>
    <t>Rubidium-89</t>
  </si>
  <si>
    <t>Rubidium-87</t>
  </si>
  <si>
    <t>Ruthenium-94</t>
  </si>
  <si>
    <t>Ruthenium-97</t>
  </si>
  <si>
    <t>Ruthenium-103</t>
  </si>
  <si>
    <t>Ruthenium-105</t>
  </si>
  <si>
    <t>Ruthenium-106</t>
  </si>
  <si>
    <t>Samarium-141m</t>
  </si>
  <si>
    <t>Samarium-141</t>
  </si>
  <si>
    <t>Samarium-142</t>
  </si>
  <si>
    <t>Samarium-145</t>
  </si>
  <si>
    <t>Samarium-146</t>
  </si>
  <si>
    <t>Samarium-147</t>
  </si>
  <si>
    <t>Samarium-151</t>
  </si>
  <si>
    <t>Samarium-153</t>
  </si>
  <si>
    <t>Samarium-155</t>
  </si>
  <si>
    <t>Samarium-156</t>
  </si>
  <si>
    <t>Scandium-43</t>
  </si>
  <si>
    <t>Scandium-44m</t>
  </si>
  <si>
    <t>Scandium-44</t>
  </si>
  <si>
    <t>Scandium-46</t>
  </si>
  <si>
    <t>Scandium-47</t>
  </si>
  <si>
    <t>Scandium-48</t>
  </si>
  <si>
    <t>Scandium-49</t>
  </si>
  <si>
    <t>Selenium-70</t>
  </si>
  <si>
    <t>Selenium-73m</t>
  </si>
  <si>
    <t>Selenium-73</t>
  </si>
  <si>
    <t>Selenium-75</t>
  </si>
  <si>
    <t>Selenium-79</t>
  </si>
  <si>
    <t>Selenium-81m</t>
  </si>
  <si>
    <t>Selenium-81</t>
  </si>
  <si>
    <t>Selenium-83</t>
  </si>
  <si>
    <t>Silicon-31</t>
  </si>
  <si>
    <t>Silicon-32</t>
  </si>
  <si>
    <t>Silver-102</t>
  </si>
  <si>
    <t>Silver-103</t>
  </si>
  <si>
    <t>Silver-104m</t>
  </si>
  <si>
    <t>Silver-104</t>
  </si>
  <si>
    <t>Silver-105</t>
  </si>
  <si>
    <t>Silver-106m</t>
  </si>
  <si>
    <t>Silver-106</t>
  </si>
  <si>
    <t>Silver-108m</t>
  </si>
  <si>
    <t>Silver-110m</t>
  </si>
  <si>
    <t>Silver-111</t>
  </si>
  <si>
    <t>Silver-112</t>
  </si>
  <si>
    <t>Silver-115</t>
  </si>
  <si>
    <t>Sodium-22</t>
  </si>
  <si>
    <t>Sodium-24</t>
  </si>
  <si>
    <t>Strontium-80</t>
  </si>
  <si>
    <t>Strontium-81</t>
  </si>
  <si>
    <t>Strontium-83</t>
  </si>
  <si>
    <t>Strontium-85m</t>
  </si>
  <si>
    <t>Strontium-85</t>
  </si>
  <si>
    <t>Strontium-87m</t>
  </si>
  <si>
    <t>Strontium-89</t>
  </si>
  <si>
    <t>Strontium-90</t>
  </si>
  <si>
    <t>Strontium-91</t>
  </si>
  <si>
    <t>Strontium-92</t>
  </si>
  <si>
    <t>Sulfur-35</t>
  </si>
  <si>
    <t>Tantalum-172</t>
  </si>
  <si>
    <t>Tantalum-173</t>
  </si>
  <si>
    <t>Tantalum-174</t>
  </si>
  <si>
    <t>Tantalum-175</t>
  </si>
  <si>
    <t>Tantalum-176</t>
  </si>
  <si>
    <t>Tantalum-177</t>
  </si>
  <si>
    <t>Tantalum-178</t>
  </si>
  <si>
    <t>Tantalum-179</t>
  </si>
  <si>
    <t>Tantalum-180m</t>
  </si>
  <si>
    <t>Tantalum-180</t>
  </si>
  <si>
    <t>Tantalum-182m</t>
  </si>
  <si>
    <t>Tantalum-182</t>
  </si>
  <si>
    <t>Tantalum-183</t>
  </si>
  <si>
    <t>Tantalum-184</t>
  </si>
  <si>
    <t>Tantalum-185</t>
  </si>
  <si>
    <t>Tantalum-186</t>
  </si>
  <si>
    <t>Technetium-93m</t>
  </si>
  <si>
    <t>Technetium-93</t>
  </si>
  <si>
    <t>Technetium-94m</t>
  </si>
  <si>
    <t>Technetium-94</t>
  </si>
  <si>
    <t>Technetium-96m</t>
  </si>
  <si>
    <t>Technetium-96</t>
  </si>
  <si>
    <t>Technetium-97m</t>
  </si>
  <si>
    <t>Technetium-97</t>
  </si>
  <si>
    <t>Technetium-98</t>
  </si>
  <si>
    <t>Technetium-99m</t>
  </si>
  <si>
    <t>Technetium-99</t>
  </si>
  <si>
    <t>Technetium-101</t>
  </si>
  <si>
    <t>Technetium-104</t>
  </si>
  <si>
    <t>Tellurium-116</t>
  </si>
  <si>
    <t>Tellurium-121m</t>
  </si>
  <si>
    <t>Tellurium-121</t>
  </si>
  <si>
    <t>Tellurium-123m</t>
  </si>
  <si>
    <t>Tellurium-123</t>
  </si>
  <si>
    <t>Tellurium-125m</t>
  </si>
  <si>
    <t>Tellurium-127m</t>
  </si>
  <si>
    <t>Tellurium-127</t>
  </si>
  <si>
    <t>Tellurium-129m</t>
  </si>
  <si>
    <t>Tellurium-129</t>
  </si>
  <si>
    <t>Tellurium-131m</t>
  </si>
  <si>
    <t>Tellurium-131</t>
  </si>
  <si>
    <t>Tellurium-132</t>
  </si>
  <si>
    <t>Tellurium-133m</t>
  </si>
  <si>
    <t>Tellurium-133</t>
  </si>
  <si>
    <t>Tellurium-134</t>
  </si>
  <si>
    <t>Terbium-147</t>
  </si>
  <si>
    <t>Terbium-149</t>
  </si>
  <si>
    <t>Terbium-150</t>
  </si>
  <si>
    <t>Terbium-151</t>
  </si>
  <si>
    <t>Terbium-153</t>
  </si>
  <si>
    <t>Terbium-154</t>
  </si>
  <si>
    <t>Terbium-155</t>
  </si>
  <si>
    <t>Terbium-156m (5.0 hr)</t>
  </si>
  <si>
    <t>Terbium-156m (24.4 hr)</t>
  </si>
  <si>
    <t>Terbium-156</t>
  </si>
  <si>
    <t>Terbium-157</t>
  </si>
  <si>
    <t>Terbium-158</t>
  </si>
  <si>
    <t>Terbium-160</t>
  </si>
  <si>
    <t>Terbium-161</t>
  </si>
  <si>
    <t>Thallium-194m</t>
  </si>
  <si>
    <t>Thallium-194</t>
  </si>
  <si>
    <t>Thallium-195</t>
  </si>
  <si>
    <t>Thallium-197</t>
  </si>
  <si>
    <t>Thallium-198m</t>
  </si>
  <si>
    <t>Thallium-198</t>
  </si>
  <si>
    <t>Thallium-199</t>
  </si>
  <si>
    <t>Thallium-200</t>
  </si>
  <si>
    <t>Thallium-201</t>
  </si>
  <si>
    <t>Thallium-202</t>
  </si>
  <si>
    <t>Thallium-204</t>
  </si>
  <si>
    <t>Thorium-226</t>
  </si>
  <si>
    <t>Thorium-227</t>
  </si>
  <si>
    <t>Thorium-228</t>
  </si>
  <si>
    <t>Thorium-229</t>
  </si>
  <si>
    <t>Thorium-230</t>
  </si>
  <si>
    <t>Thorium-231</t>
  </si>
  <si>
    <t>Thorium-232Φ</t>
  </si>
  <si>
    <t>Thorium-234</t>
  </si>
  <si>
    <t>Thulium-162</t>
  </si>
  <si>
    <t>Thulium-166</t>
  </si>
  <si>
    <t>Thulium-167</t>
  </si>
  <si>
    <t>Thulium-170</t>
  </si>
  <si>
    <t>Thulium-171</t>
  </si>
  <si>
    <t>Thulium-172</t>
  </si>
  <si>
    <t>Thulium-173</t>
  </si>
  <si>
    <t>Thulium-175</t>
  </si>
  <si>
    <t>Tin-110</t>
  </si>
  <si>
    <t>Tin-111</t>
  </si>
  <si>
    <t>Tin-113</t>
  </si>
  <si>
    <t>Tin-117m</t>
  </si>
  <si>
    <t>Tin-119m</t>
  </si>
  <si>
    <t>Tin-121m</t>
  </si>
  <si>
    <t>Tin-121</t>
  </si>
  <si>
    <t>Tin-123m</t>
  </si>
  <si>
    <t>Tin-123</t>
  </si>
  <si>
    <t>Tin-125</t>
  </si>
  <si>
    <t>Tin-126</t>
  </si>
  <si>
    <t>Tin-127</t>
  </si>
  <si>
    <t>Tin-128</t>
  </si>
  <si>
    <t>Titanium-44</t>
  </si>
  <si>
    <t>Titanium-45</t>
  </si>
  <si>
    <t>Tungsten-176</t>
  </si>
  <si>
    <t>Tungsten-177</t>
  </si>
  <si>
    <t>Tungsten-178</t>
  </si>
  <si>
    <t>Tungsten-179</t>
  </si>
  <si>
    <t>Tungsten-181</t>
  </si>
  <si>
    <t>Tungsten-185</t>
  </si>
  <si>
    <t>Tungsten-187</t>
  </si>
  <si>
    <t>Tungsten-188</t>
  </si>
  <si>
    <t>Uranium-230</t>
  </si>
  <si>
    <t>Uranium-231</t>
  </si>
  <si>
    <t>Uranium-232</t>
  </si>
  <si>
    <t>Uranium-233</t>
  </si>
  <si>
    <t>Uranium-234φ</t>
  </si>
  <si>
    <t>Uranium-235φ</t>
  </si>
  <si>
    <t>Uranium-236</t>
  </si>
  <si>
    <t>Uranium-237</t>
  </si>
  <si>
    <t>Uranium-238φ</t>
  </si>
  <si>
    <t>0.1&amp; (3.7E 9)</t>
  </si>
  <si>
    <t>Uranium-239</t>
  </si>
  <si>
    <t>Uranium-240</t>
  </si>
  <si>
    <t>Vanadium-47</t>
  </si>
  <si>
    <t>Vanadium-48</t>
  </si>
  <si>
    <t>Vanadium-49</t>
  </si>
  <si>
    <t>Xenon-120</t>
  </si>
  <si>
    <t>Xenon-121</t>
  </si>
  <si>
    <t>Xenon-122</t>
  </si>
  <si>
    <t>Xenon-123</t>
  </si>
  <si>
    <t>Xenon-125</t>
  </si>
  <si>
    <t>Xenon-127</t>
  </si>
  <si>
    <t>Xenon-129m</t>
  </si>
  <si>
    <t>Xenon-131m</t>
  </si>
  <si>
    <t>Xenon-133m</t>
  </si>
  <si>
    <t>Xenon-133</t>
  </si>
  <si>
    <t>Xenon-135m</t>
  </si>
  <si>
    <t>Xenon-135</t>
  </si>
  <si>
    <t>Xenon-138</t>
  </si>
  <si>
    <t>Ytterbium-162</t>
  </si>
  <si>
    <t>Ytterbium-166</t>
  </si>
  <si>
    <t>Ytterbium-167</t>
  </si>
  <si>
    <t>Ytterbium-169</t>
  </si>
  <si>
    <t>Ytterbium-175</t>
  </si>
  <si>
    <t>Ytterbium-177</t>
  </si>
  <si>
    <t>Ytterbium-178</t>
  </si>
  <si>
    <t>Yttrium-86m</t>
  </si>
  <si>
    <t>Yttrium-86</t>
  </si>
  <si>
    <t>Yttrium-87</t>
  </si>
  <si>
    <t>Yttrium-88</t>
  </si>
  <si>
    <t>Yttrium-90m</t>
  </si>
  <si>
    <t>Yttrium-90</t>
  </si>
  <si>
    <t>Yttrium-91m</t>
  </si>
  <si>
    <t>Yttrium-91</t>
  </si>
  <si>
    <t>Yttrium-92</t>
  </si>
  <si>
    <t>Yttrium-93</t>
  </si>
  <si>
    <t>Yttrium-94</t>
  </si>
  <si>
    <t>Yttrium-95</t>
  </si>
  <si>
    <t>Zinc-62</t>
  </si>
  <si>
    <t>Zinc-63</t>
  </si>
  <si>
    <t>Zinc-65</t>
  </si>
  <si>
    <t>Zinc-69m</t>
  </si>
  <si>
    <t>Zinc-69</t>
  </si>
  <si>
    <t>Zinc-71m</t>
  </si>
  <si>
    <t>Zinc-72</t>
  </si>
  <si>
    <t>Zirconium-86</t>
  </si>
  <si>
    <t>Zirconium-88</t>
  </si>
  <si>
    <t>Zirconium-89</t>
  </si>
  <si>
    <t>Zirconium-93</t>
  </si>
  <si>
    <t>Zirconium-95</t>
  </si>
  <si>
    <t>Zirconium-97</t>
  </si>
  <si>
    <t>10 (3.7E 11 )</t>
  </si>
  <si>
    <t>NOTES</t>
  </si>
  <si>
    <r>
      <rPr>
        <b/>
        <sz val="10"/>
        <rFont val="Arial"/>
        <family val="2"/>
      </rPr>
      <t>Ci</t>
    </r>
    <r>
      <rPr>
        <sz val="10"/>
        <rFont val="Arial"/>
        <family val="2"/>
      </rPr>
      <t>—Curie. The curie represents a rate of radioactive decay. One curie is the quantity of any radioactive nuclide which undergoes 3.7E 10 disintegrations per second.</t>
    </r>
  </si>
  <si>
    <r>
      <rPr>
        <b/>
        <sz val="10"/>
        <rFont val="Arial"/>
        <family val="2"/>
      </rPr>
      <t>Bq</t>
    </r>
    <r>
      <rPr>
        <sz val="10"/>
        <rFont val="Arial"/>
        <family val="2"/>
      </rPr>
      <t>—Becquerel. The becquerel represents a rate of radioactive decay. One becquerel is the quantity of any radioactive nuclide which undergoes one disintegration per second. One curie is equal to 3.7E 10 becquerel</t>
    </r>
  </si>
  <si>
    <r>
      <rPr>
        <b/>
        <sz val="10"/>
        <rFont val="Arial"/>
        <family val="2"/>
      </rPr>
      <t>@</t>
    </r>
    <r>
      <rPr>
        <sz val="10"/>
        <rFont val="Arial"/>
        <family val="2"/>
      </rPr>
      <t>—Final RQs for all radionuclides apply to chemical compounds containing the radionuclides and elemental forms regardless of the diameter of pieces of solid material.</t>
    </r>
  </si>
  <si>
    <r>
      <rPr>
        <b/>
        <sz val="10"/>
        <rFont val="Arial"/>
        <family val="2"/>
      </rPr>
      <t>&amp;</t>
    </r>
    <r>
      <rPr>
        <sz val="10"/>
        <rFont val="Arial"/>
        <family val="2"/>
      </rPr>
      <t>—The adjusted RQ of one curie applies to all radionuclides not otherwise listed. Whenever the RQs in the Consolidated List of Chemicals  and this list of radionuclides are in conflict, the lowest RQ shall apply. For example, uranyl acetate and uranyl nitrate have adjusted RQs shown in the CAS number ordered chemical list and the alphabetical chemical list (Appendix A) of 100 pounds, equivalent to about one-tenth the RQ level for uranium-238 listed in this appendix.</t>
    </r>
  </si>
  <si>
    <r>
      <rPr>
        <b/>
        <sz val="10"/>
        <rFont val="Arial"/>
        <family val="2"/>
      </rPr>
      <t>E</t>
    </r>
    <r>
      <rPr>
        <sz val="10"/>
        <rFont val="Arial"/>
        <family val="2"/>
      </rPr>
      <t>—Exponent to the base 10. For example, 1.3E 2 is equal to 130 while 1.3E 3 is equal to 1300.</t>
    </r>
  </si>
  <si>
    <r>
      <rPr>
        <b/>
        <sz val="10"/>
        <rFont val="Arial"/>
        <family val="2"/>
      </rPr>
      <t>m</t>
    </r>
    <r>
      <rPr>
        <sz val="10"/>
        <rFont val="Arial"/>
        <family val="2"/>
      </rPr>
      <t>—Signifies a nuclear isomer which is a radionuclide in a higher energy metastable state relative to the parent isotope.</t>
    </r>
  </si>
  <si>
    <r>
      <rPr>
        <b/>
        <sz val="10"/>
        <rFont val="Arial"/>
        <family val="2"/>
      </rPr>
      <t>φ</t>
    </r>
    <r>
      <rPr>
        <sz val="10"/>
        <rFont val="Arial"/>
        <family val="2"/>
      </rPr>
      <t>—Notification requirements for releases of mixtures or solutions of radionuclides can be found in 40 CFR §302.6(b)(2). Final RQs for the following four common radionuclide mixtures are provided: radium-226 in secular equilibrium with its daughters (0.053 curie); natural uranium (0.1 curie); natural uranium in secular equilibrium with its daughters (0.052 curie); and natural thorium in secular equilibrium with its daughters (0.011 curie).  </t>
    </r>
  </si>
  <si>
    <t> </t>
  </si>
  <si>
    <t>THE LIST BELOW CONTAINS RCRA WASTE STREAMS FROM NON-SPECIFIC SOURCES.</t>
  </si>
  <si>
    <t>September 2021</t>
  </si>
  <si>
    <t>F RCRA code</t>
  </si>
  <si>
    <t>RQ</t>
  </si>
  <si>
    <t>Wastestream name</t>
  </si>
  <si>
    <t>Solvent chemical name</t>
  </si>
  <si>
    <t>Solvent name index</t>
  </si>
  <si>
    <t>Solvent CAS No.</t>
  </si>
  <si>
    <t>Solvent RCRA U Waste Code</t>
  </si>
  <si>
    <t xml:space="preserve">F001 </t>
  </si>
  <si>
    <t xml:space="preserve">The following spent halogenated solvents used in degreasing: </t>
  </si>
  <si>
    <t xml:space="preserve">Methylene chloride </t>
  </si>
  <si>
    <t>TRICHLOROETHANE</t>
  </si>
  <si>
    <t xml:space="preserve">Chlorinated fluorocarbons </t>
  </si>
  <si>
    <t>CHLORINATEDFLUOROCARBONS</t>
  </si>
  <si>
    <t xml:space="preserve">F002 </t>
  </si>
  <si>
    <t xml:space="preserve">The following spent halogenated solvents: </t>
  </si>
  <si>
    <t xml:space="preserve">Tetrachloroethylene </t>
  </si>
  <si>
    <t>TRICHLOROETHLENETRICHLOROETHYLENE</t>
  </si>
  <si>
    <t>1,1,2-Trichloro-1,2,2-trifluoroethane</t>
  </si>
  <si>
    <t>TRICHLOROTRIFLUOROETHANE</t>
  </si>
  <si>
    <t>o-Dichlorobenzene</t>
  </si>
  <si>
    <t xml:space="preserve">F003 </t>
  </si>
  <si>
    <t xml:space="preserve">The following spent non-halogenated solvents and still bottoms from recovery: </t>
  </si>
  <si>
    <t>Xylene</t>
  </si>
  <si>
    <t>XYLENE</t>
  </si>
  <si>
    <t xml:space="preserve">Ethylbenzene </t>
  </si>
  <si>
    <t>METHYLISOBUTYLKETONE</t>
  </si>
  <si>
    <t>n-Butyl alcohol</t>
  </si>
  <si>
    <t>BUTYLALCOHOL</t>
  </si>
  <si>
    <t xml:space="preserve">F004 </t>
  </si>
  <si>
    <t>Cresols/cresylic acid</t>
  </si>
  <si>
    <t>CRESOLSCRESYLICACID</t>
  </si>
  <si>
    <t>F005</t>
  </si>
  <si>
    <t>Isobutanol</t>
  </si>
  <si>
    <t>ISOBUTANOL</t>
  </si>
  <si>
    <t>F006</t>
  </si>
  <si>
    <t xml:space="preserve">Wastewater treatment sludges from electroplating operations (w/some exceptions) </t>
  </si>
  <si>
    <t xml:space="preserve">F007 </t>
  </si>
  <si>
    <t xml:space="preserve">Spent cyanide plating bath solns. from electroplating </t>
  </si>
  <si>
    <t xml:space="preserve">F008 </t>
  </si>
  <si>
    <t xml:space="preserve">Plating bath residues from electroplating where cyanides are used </t>
  </si>
  <si>
    <t xml:space="preserve">F009 </t>
  </si>
  <si>
    <t xml:space="preserve">Spent stripping/cleaning bath solns. from electroplating where cyanides are used </t>
  </si>
  <si>
    <t xml:space="preserve">F010 </t>
  </si>
  <si>
    <t xml:space="preserve">Quenching bath residues from metal heat treating where cyanides are used </t>
  </si>
  <si>
    <t xml:space="preserve">F011 </t>
  </si>
  <si>
    <t xml:space="preserve">Spent cyanide soln. from salt bath pot cleaning from metal heat treating </t>
  </si>
  <si>
    <t xml:space="preserve">F012 </t>
  </si>
  <si>
    <t xml:space="preserve">Quenching wastewater sludges from metal heat treating where cyanides are used </t>
  </si>
  <si>
    <t xml:space="preserve">F019 </t>
  </si>
  <si>
    <t xml:space="preserve">Wastewater treatment sludges from chemical conversion aluminum coating </t>
  </si>
  <si>
    <t xml:space="preserve">F020 </t>
  </si>
  <si>
    <t xml:space="preserve">Wastes from production or use of tri/tetrachlorophenol or derivative intermediates </t>
  </si>
  <si>
    <t xml:space="preserve">F021 </t>
  </si>
  <si>
    <t xml:space="preserve">Wastes from production or use of pentachlorophenol or intermediates for derivatives </t>
  </si>
  <si>
    <t xml:space="preserve">F022 </t>
  </si>
  <si>
    <t xml:space="preserve">Wastes from use of tetra/penta/hexachlorobenzenes under alkaline conditions </t>
  </si>
  <si>
    <t xml:space="preserve">F023 </t>
  </si>
  <si>
    <t xml:space="preserve">Wastes from mat. production on equipment previously used for tri\tetrachlorophenol </t>
  </si>
  <si>
    <t xml:space="preserve">F024 </t>
  </si>
  <si>
    <t xml:space="preserve">Wastes from production of chlorinated aliphatic hydrocarbons (C1-C5) </t>
  </si>
  <si>
    <t xml:space="preserve">F025 </t>
  </si>
  <si>
    <t xml:space="preserve">Lights ends, filters from production of chlorinated aliphatic hydrocarbons (C1-C5) </t>
  </si>
  <si>
    <t xml:space="preserve">F026 </t>
  </si>
  <si>
    <t xml:space="preserve">Waste from equipment previously used to production tetra/penta/hexachlorobenzenes </t>
  </si>
  <si>
    <t xml:space="preserve">F027 </t>
  </si>
  <si>
    <t xml:space="preserve">Discarded formulations containing tri/tetra/pentachlorophenols or derivatives </t>
  </si>
  <si>
    <t xml:space="preserve">F028 </t>
  </si>
  <si>
    <t xml:space="preserve">Residues from incineration of soil contaminated w/ F020,F021,F022,F023,F026,F027 </t>
  </si>
  <si>
    <t xml:space="preserve">F032 </t>
  </si>
  <si>
    <t xml:space="preserve">Wastewaters, process residuals from wood preserving using chlorophenolic solns. </t>
  </si>
  <si>
    <t xml:space="preserve">F034 </t>
  </si>
  <si>
    <t xml:space="preserve">Wastewaters, process residuals from wood preserving using creosote formulations </t>
  </si>
  <si>
    <t xml:space="preserve">F035 </t>
  </si>
  <si>
    <t xml:space="preserve">Wastewaters, process residuals from wood preserving using arsenic or chromium </t>
  </si>
  <si>
    <t xml:space="preserve">F037 </t>
  </si>
  <si>
    <t xml:space="preserve">Petroleum refinery primary oil/water/solids separation sludge </t>
  </si>
  <si>
    <t xml:space="preserve">F038 </t>
  </si>
  <si>
    <t xml:space="preserve">Petroleum refinery secondary (emulsified) oil/water/solids separation sludge </t>
  </si>
  <si>
    <t xml:space="preserve">F039 </t>
  </si>
  <si>
    <t xml:space="preserve">Multisource leachate </t>
  </si>
  <si>
    <t>THE LIST BELOW CONTAINS RCRA WASTE STREAMS FROM SPECIFIC SOURCES.</t>
  </si>
  <si>
    <t>April 2022</t>
  </si>
  <si>
    <t>K RCRA code</t>
  </si>
  <si>
    <t>Waste stream name</t>
  </si>
  <si>
    <t xml:space="preserve">K001 </t>
  </si>
  <si>
    <t xml:space="preserve">Wastewater treatment sludge from creosote/pentachlorophenol wood preserving </t>
  </si>
  <si>
    <t xml:space="preserve">K002 </t>
  </si>
  <si>
    <t xml:space="preserve">Wastewater treatment sludge from production of chrome yellow and orange pigments </t>
  </si>
  <si>
    <t xml:space="preserve">K003 </t>
  </si>
  <si>
    <t xml:space="preserve">Wastewater treatment sludge from production of molybdate orange pigments </t>
  </si>
  <si>
    <t xml:space="preserve">K004 </t>
  </si>
  <si>
    <t xml:space="preserve">Wastewater treatment sludge from production of zinc yellow pigments </t>
  </si>
  <si>
    <t xml:space="preserve">K005 </t>
  </si>
  <si>
    <t xml:space="preserve">Wastewater treatment sludge from production of chrome green pigments </t>
  </si>
  <si>
    <t xml:space="preserve">K006 </t>
  </si>
  <si>
    <t xml:space="preserve">Wastewater treatment sludge from production of chrome oxide green pigments </t>
  </si>
  <si>
    <t xml:space="preserve">K007 </t>
  </si>
  <si>
    <t xml:space="preserve">Wastewater treatment sludge from production of iron blue pigments </t>
  </si>
  <si>
    <t xml:space="preserve">K008 </t>
  </si>
  <si>
    <t xml:space="preserve">Oven residue from production of chrome oxide green pigments </t>
  </si>
  <si>
    <t xml:space="preserve">K009 </t>
  </si>
  <si>
    <t xml:space="preserve">Dist. bottoms from production of acetaldehyde from ethylene </t>
  </si>
  <si>
    <t xml:space="preserve">K010 </t>
  </si>
  <si>
    <t xml:space="preserve">Dist. side cuts from production of acetaldehyde from ethylene </t>
  </si>
  <si>
    <t xml:space="preserve">K011 </t>
  </si>
  <si>
    <t xml:space="preserve">Bottom stream from wastewater stripper in acrylonitrile production </t>
  </si>
  <si>
    <t xml:space="preserve">K013 </t>
  </si>
  <si>
    <t xml:space="preserve">Bottom stream from acetonitrile column in acrylonitrile production </t>
  </si>
  <si>
    <t xml:space="preserve">K014 </t>
  </si>
  <si>
    <t xml:space="preserve">Bottoms from acetonitrile purification column in acrylonitrile production </t>
  </si>
  <si>
    <t xml:space="preserve">K015 </t>
  </si>
  <si>
    <t xml:space="preserve">Still bottoms from the dist. of benzyl chloride </t>
  </si>
  <si>
    <t xml:space="preserve">K016 </t>
  </si>
  <si>
    <t xml:space="preserve">Heavy ends or dist. residues from production of carbon tetrachloride </t>
  </si>
  <si>
    <t xml:space="preserve">K017 </t>
  </si>
  <si>
    <t xml:space="preserve">Heavy ends from the purification column in epichlorohydrin production </t>
  </si>
  <si>
    <t xml:space="preserve">K018 </t>
  </si>
  <si>
    <t xml:space="preserve">Heavy ends from the fractionation column in ethyl chloride production </t>
  </si>
  <si>
    <t xml:space="preserve">K019 </t>
  </si>
  <si>
    <t xml:space="preserve">Heavy ends from the dist. of ethylene dichloride during its production </t>
  </si>
  <si>
    <t xml:space="preserve">K020 </t>
  </si>
  <si>
    <t xml:space="preserve">Heavy ends from the dist. of vinyl chloride during production of the monomer </t>
  </si>
  <si>
    <t xml:space="preserve">K021 </t>
  </si>
  <si>
    <t xml:space="preserve">Aqueous spent antimony catalyst waste from fluoromethanes production </t>
  </si>
  <si>
    <t xml:space="preserve">K022 </t>
  </si>
  <si>
    <t xml:space="preserve">Dist. bottom tars from production of phenol/acetone from cumene </t>
  </si>
  <si>
    <t xml:space="preserve">K023 </t>
  </si>
  <si>
    <t xml:space="preserve">Dist. light ends from production of phthalic anhydride from naphthalene </t>
  </si>
  <si>
    <t xml:space="preserve">K024 </t>
  </si>
  <si>
    <t xml:space="preserve">Dist. bottoms from production of phthalic anhydride from naphthalene </t>
  </si>
  <si>
    <t xml:space="preserve">K025 </t>
  </si>
  <si>
    <t xml:space="preserve">Dist. bottoms from production of nitrobenzene by nitration of benzene </t>
  </si>
  <si>
    <t xml:space="preserve">K026 </t>
  </si>
  <si>
    <t xml:space="preserve">Stripping still tails from the production of methyl ethyl pyridines </t>
  </si>
  <si>
    <t xml:space="preserve">K027 </t>
  </si>
  <si>
    <t xml:space="preserve">Centrifuge/dist. residues from toluene diisocyanate production </t>
  </si>
  <si>
    <t xml:space="preserve">K028 </t>
  </si>
  <si>
    <t xml:space="preserve">Spent catalyst from hydrochlorinator reactor in production of 1,1,1-trichloroethane </t>
  </si>
  <si>
    <t xml:space="preserve">K029 </t>
  </si>
  <si>
    <t xml:space="preserve">Waste from product steam stripper in production of 1,1,1-trichloroethane </t>
  </si>
  <si>
    <t xml:space="preserve">K030 </t>
  </si>
  <si>
    <t xml:space="preserve">Column bottoms/heavy ends from production of trichloroethylene and perchloroethylene </t>
  </si>
  <si>
    <t xml:space="preserve">K031 </t>
  </si>
  <si>
    <t xml:space="preserve">By-product salts generated in the production of MSMA and cacodylic acid </t>
  </si>
  <si>
    <t xml:space="preserve">K032 </t>
  </si>
  <si>
    <t xml:space="preserve">Wastewater treatment sludge from the production of chlordane </t>
  </si>
  <si>
    <t xml:space="preserve">K033 </t>
  </si>
  <si>
    <t xml:space="preserve">Wastewaster/scrubwater from chlorination of cyclopentadiene in chlordane production </t>
  </si>
  <si>
    <t xml:space="preserve">K034 </t>
  </si>
  <si>
    <t xml:space="preserve">Filter solids from filtration of hexachlorocyclopentadiene in chlordane production </t>
  </si>
  <si>
    <t xml:space="preserve">K035 </t>
  </si>
  <si>
    <t xml:space="preserve">Wastewater treatment sludges from the production of creosote </t>
  </si>
  <si>
    <t xml:space="preserve">K036 </t>
  </si>
  <si>
    <t xml:space="preserve">Still bottoms from toluene reclamation distillation in disulfoton production </t>
  </si>
  <si>
    <t xml:space="preserve">K037 </t>
  </si>
  <si>
    <t xml:space="preserve">Wastewater treatment sludges from the production of disulfoton </t>
  </si>
  <si>
    <t xml:space="preserve">K038 </t>
  </si>
  <si>
    <t xml:space="preserve">Wastewater from the washing and stripping of phorate production </t>
  </si>
  <si>
    <t xml:space="preserve">K039 </t>
  </si>
  <si>
    <t xml:space="preserve">Filter cake from filtration of diethylphosphorodithioic adid in phorate production </t>
  </si>
  <si>
    <t xml:space="preserve">K040 </t>
  </si>
  <si>
    <t xml:space="preserve">Wastewater treatment sludge from the production of phorate </t>
  </si>
  <si>
    <t xml:space="preserve">K041 </t>
  </si>
  <si>
    <t xml:space="preserve">Wastewater treatment sludge from the production of toxaphene </t>
  </si>
  <si>
    <t xml:space="preserve">K042 </t>
  </si>
  <si>
    <t xml:space="preserve">Heavy ends/residues from dist. of tetrachlorobenzene in 2,4,5-T production </t>
  </si>
  <si>
    <t xml:space="preserve">K043 </t>
  </si>
  <si>
    <t xml:space="preserve">2,6-Dichlorophenol waste from the production of 2,4-D </t>
  </si>
  <si>
    <t xml:space="preserve">K044 </t>
  </si>
  <si>
    <t xml:space="preserve">Wastewater treatment sludge from manuf. and processing of explosives </t>
  </si>
  <si>
    <t xml:space="preserve">K045 </t>
  </si>
  <si>
    <t xml:space="preserve">Spent carbon from treatment of wastewater containing explosives </t>
  </si>
  <si>
    <t xml:space="preserve">K046 </t>
  </si>
  <si>
    <t xml:space="preserve">Wastewater sludge from manuf.,formulating,loading of lead-based initiating compd </t>
  </si>
  <si>
    <t xml:space="preserve">K047 </t>
  </si>
  <si>
    <t xml:space="preserve">Pink/red water from TNT operations </t>
  </si>
  <si>
    <t xml:space="preserve">K048 </t>
  </si>
  <si>
    <t xml:space="preserve">Dissolved air flotation (DAF) float from the petroleum refining industry </t>
  </si>
  <si>
    <t xml:space="preserve">K049 </t>
  </si>
  <si>
    <t xml:space="preserve">Slop oil emulsion solids from the petroleum refining industry </t>
  </si>
  <si>
    <t xml:space="preserve">K050 </t>
  </si>
  <si>
    <t xml:space="preserve">Heat exchanger bundle cleaning sludge from petroleum refining industry </t>
  </si>
  <si>
    <t xml:space="preserve">K051 </t>
  </si>
  <si>
    <t xml:space="preserve">API separator sludge from the petroleum refining industry </t>
  </si>
  <si>
    <t xml:space="preserve">K052 </t>
  </si>
  <si>
    <t xml:space="preserve">Tank bottoms (leaded) from the petroleum refining industry </t>
  </si>
  <si>
    <t xml:space="preserve">K060 </t>
  </si>
  <si>
    <t xml:space="preserve">Ammonia still lime sludge from coking operations </t>
  </si>
  <si>
    <t xml:space="preserve">K061 </t>
  </si>
  <si>
    <t xml:space="preserve">Emission control dust/sludge from primary production of steel in electric furnaces </t>
  </si>
  <si>
    <t xml:space="preserve">K062 </t>
  </si>
  <si>
    <t xml:space="preserve">Spent pickle liquor generated by steel finishing (SIC codes 331 and 332) </t>
  </si>
  <si>
    <t xml:space="preserve">K069 </t>
  </si>
  <si>
    <t xml:space="preserve">Emission control dust/sludge from secondary lead smelting </t>
  </si>
  <si>
    <t xml:space="preserve">K071 </t>
  </si>
  <si>
    <t xml:space="preserve">Brine purification muds from mercury cell process in chlorine production </t>
  </si>
  <si>
    <t xml:space="preserve">K073 </t>
  </si>
  <si>
    <t xml:space="preserve">Chlorinated hydrocarbon waste from diaphragm cell process in chlorine production </t>
  </si>
  <si>
    <t xml:space="preserve">K083 </t>
  </si>
  <si>
    <t xml:space="preserve">Distillation bottoms from aniline extraction </t>
  </si>
  <si>
    <t xml:space="preserve">K084 </t>
  </si>
  <si>
    <t xml:space="preserve">Wastewater sludges from production of veterinary pharm. from arsenic compds. </t>
  </si>
  <si>
    <t xml:space="preserve">K085 </t>
  </si>
  <si>
    <t xml:space="preserve">Distillation or fractionation column bottoms in production of chlorobenzenes </t>
  </si>
  <si>
    <t xml:space="preserve">K086 </t>
  </si>
  <si>
    <t xml:space="preserve">Wastes/sludges from production of inks from chromium and lead-containing substances </t>
  </si>
  <si>
    <t xml:space="preserve">K087 </t>
  </si>
  <si>
    <t xml:space="preserve">Decanter tank tar sludge from coking operations </t>
  </si>
  <si>
    <t xml:space="preserve">K088 </t>
  </si>
  <si>
    <t xml:space="preserve">Spent potliners from primary aluminum reduction </t>
  </si>
  <si>
    <t xml:space="preserve">K093 </t>
  </si>
  <si>
    <t xml:space="preserve">Dist. light ends from production of phthalic anhydride by ortho-xylene </t>
  </si>
  <si>
    <t xml:space="preserve">K094 </t>
  </si>
  <si>
    <t xml:space="preserve">Dist. bottoms in production of phthalic anhydride by ortho-xylene </t>
  </si>
  <si>
    <t xml:space="preserve">K095 </t>
  </si>
  <si>
    <t xml:space="preserve">Distillation bottoms in production of 1,1,1-trichloroethane </t>
  </si>
  <si>
    <t xml:space="preserve">K096 </t>
  </si>
  <si>
    <t xml:space="preserve">Heavy ends from dist. column in production of 1,1,1-trichloroethane </t>
  </si>
  <si>
    <t xml:space="preserve">K097 </t>
  </si>
  <si>
    <t xml:space="preserve">Vacuum stripper discharge from the chlordane chlorinator in production of chlordane </t>
  </si>
  <si>
    <t xml:space="preserve">K098 </t>
  </si>
  <si>
    <t xml:space="preserve">Untreated process wastewater from the production of toxaphene </t>
  </si>
  <si>
    <t xml:space="preserve">K099 </t>
  </si>
  <si>
    <t xml:space="preserve">Untreated wastewater from the production of 2,4-D </t>
  </si>
  <si>
    <t xml:space="preserve">K100 </t>
  </si>
  <si>
    <t xml:space="preserve">Waste leaching soln from emission control dust/sludge in secondary lead smelting </t>
  </si>
  <si>
    <t xml:space="preserve">K101 </t>
  </si>
  <si>
    <t xml:space="preserve">Dist. tar residue from aniline in production of veterinary pharm. from arsenic compd. </t>
  </si>
  <si>
    <t xml:space="preserve">K102 </t>
  </si>
  <si>
    <t xml:space="preserve">Residue from activated carbon in production of veterinary pharm. from arsenic compds. </t>
  </si>
  <si>
    <t xml:space="preserve">K103 </t>
  </si>
  <si>
    <t xml:space="preserve">Process residues from aniline extraction from the production of aniline </t>
  </si>
  <si>
    <t xml:space="preserve">K104 </t>
  </si>
  <si>
    <t xml:space="preserve">Combined wastewater streams generated from production of nitrobenzene/aniline </t>
  </si>
  <si>
    <t xml:space="preserve">K105 </t>
  </si>
  <si>
    <t xml:space="preserve">Aqueous stream from washing in production of chlorobenzenes </t>
  </si>
  <si>
    <t xml:space="preserve">K106 </t>
  </si>
  <si>
    <t xml:space="preserve">Wastewater treatment sludge from mercury cell process in chlorine production </t>
  </si>
  <si>
    <t xml:space="preserve">K107 </t>
  </si>
  <si>
    <t xml:space="preserve">Column bottoms from separation in production of UDMH from carboxylic acid hydrazides </t>
  </si>
  <si>
    <t xml:space="preserve">K108 </t>
  </si>
  <si>
    <t xml:space="preserve">Condensed column overheads and vent gas from production of UDMH from -COOH hydrazides </t>
  </si>
  <si>
    <t xml:space="preserve">K109 </t>
  </si>
  <si>
    <t xml:space="preserve">Spent filter cartridges from purif. of UDMH production from carboxylic acid hydrazides </t>
  </si>
  <si>
    <t xml:space="preserve">K110 </t>
  </si>
  <si>
    <t xml:space="preserve">Condensed column overheads from separation in UDMH production from -COOH hydrazides </t>
  </si>
  <si>
    <t xml:space="preserve">K111 </t>
  </si>
  <si>
    <t>Product washwaters from production of dinitrotoluene via nitration of toluene</t>
  </si>
  <si>
    <t xml:space="preserve">K112 </t>
  </si>
  <si>
    <t xml:space="preserve">Reaction by-product water from drying in toluenediamine prod from dinitrotoluene  </t>
  </si>
  <si>
    <t xml:space="preserve">K113 </t>
  </si>
  <si>
    <t xml:space="preserve">Condensed liquid light ends from purification of toluenediamine during its production </t>
  </si>
  <si>
    <t xml:space="preserve">K114 </t>
  </si>
  <si>
    <t>Vicinals from purification of toluenediamine during its production from dinitrotoluene</t>
  </si>
  <si>
    <t xml:space="preserve">K115 </t>
  </si>
  <si>
    <t xml:space="preserve">Heavy ends from toluenediamine purification during production from dinitrotoluene  </t>
  </si>
  <si>
    <t xml:space="preserve">K116 </t>
  </si>
  <si>
    <t>Organic condensate from solvent recovery system in production of toluene diisocyanate</t>
  </si>
  <si>
    <t xml:space="preserve">K117 </t>
  </si>
  <si>
    <t xml:space="preserve">Wastewater from vent gas scrubber in ethylene bromide prod by ethene bromination  </t>
  </si>
  <si>
    <t xml:space="preserve">K118 </t>
  </si>
  <si>
    <t>Spent absorbent solids in purification of ethylene dibromide in its production</t>
  </si>
  <si>
    <t xml:space="preserve">K123 </t>
  </si>
  <si>
    <t>Process wastewater from the production of ethylenebisdithiocarbamic acid and salts</t>
  </si>
  <si>
    <t xml:space="preserve">K124 </t>
  </si>
  <si>
    <t>Reactor vent scrubber water from prod of ethylenebisdithiocarbamic acid and salts</t>
  </si>
  <si>
    <t xml:space="preserve">K125 </t>
  </si>
  <si>
    <t>Filtration/other solids from production of ethylenebisdithiocarbamic acid and salts</t>
  </si>
  <si>
    <t xml:space="preserve">K126 </t>
  </si>
  <si>
    <t>Dust/sweepings from the production of ethylenebisdithiocarbamic acid and salts</t>
  </si>
  <si>
    <t xml:space="preserve">K131 </t>
  </si>
  <si>
    <t>Wastewater and spent sulfuric acid from the production of methyl bromide</t>
  </si>
  <si>
    <t xml:space="preserve">K132 </t>
  </si>
  <si>
    <t>Spent absorbent and wastewater solids from the production of methyl bromide</t>
  </si>
  <si>
    <t xml:space="preserve">K136 </t>
  </si>
  <si>
    <t>Still bottoms from ethylene dibromide purif. in production by ethene bromination</t>
  </si>
  <si>
    <t xml:space="preserve">K141 </t>
  </si>
  <si>
    <t>Process residues from coal tar recovery in coking</t>
  </si>
  <si>
    <t xml:space="preserve">K142 </t>
  </si>
  <si>
    <t>Tar storage tank residues from coke production from coal or recovery of coke by-prods</t>
  </si>
  <si>
    <t xml:space="preserve">K143 </t>
  </si>
  <si>
    <t>Process residues from recovery of light oil in coking</t>
  </si>
  <si>
    <t xml:space="preserve">K144 </t>
  </si>
  <si>
    <t>Wastewater residues from light oil refining in coking</t>
  </si>
  <si>
    <t xml:space="preserve">K145 </t>
  </si>
  <si>
    <t>Residues from naphthalene collection and recovery from coke by-products</t>
  </si>
  <si>
    <t xml:space="preserve">K147 </t>
  </si>
  <si>
    <t>Tar storage tank residues from coal tar refining in coking</t>
  </si>
  <si>
    <t xml:space="preserve">K148 </t>
  </si>
  <si>
    <t>Residues from coal tar distillation, including still bottoms, in coking</t>
  </si>
  <si>
    <t xml:space="preserve">K149 </t>
  </si>
  <si>
    <t>Distillation bottoms from the production of chlorinated toluenes/benzoyl chlorides</t>
  </si>
  <si>
    <t xml:space="preserve">K150 </t>
  </si>
  <si>
    <t>Organic residuals from Cl gas and HCl recovery from chlorinated toluene production</t>
  </si>
  <si>
    <t xml:space="preserve">K151 </t>
  </si>
  <si>
    <t>Wastewater treatment sludge from production of chlorotoluenes/benzoyl chlorides</t>
  </si>
  <si>
    <t xml:space="preserve">K156 </t>
  </si>
  <si>
    <t>Organic waste from production of carbamates and carbamoyl oximes</t>
  </si>
  <si>
    <t xml:space="preserve">K157 </t>
  </si>
  <si>
    <t>Wastewaters from production of carbamates and carbamoyl oximes (not sludges)</t>
  </si>
  <si>
    <t xml:space="preserve">K158 </t>
  </si>
  <si>
    <t xml:space="preserve">Bag house dusts &amp; filter/separation solids from prod of carbamates, carb oximes </t>
  </si>
  <si>
    <t xml:space="preserve">K159 </t>
  </si>
  <si>
    <t>Organics from treatment of thiocarbamate waste</t>
  </si>
  <si>
    <t xml:space="preserve">K161 </t>
  </si>
  <si>
    <t xml:space="preserve">Purif. solids/bag house dust/sweepings from prod of dithiocarbamate acids/salts </t>
  </si>
  <si>
    <r>
      <t xml:space="preserve">K169 </t>
    </r>
    <r>
      <rPr>
        <vertAlign val="superscript"/>
        <sz val="12"/>
        <rFont val="Arial"/>
        <family val="2"/>
      </rPr>
      <t>f</t>
    </r>
  </si>
  <si>
    <t>Crude oil storage tank sediment from refining operations</t>
  </si>
  <si>
    <r>
      <t xml:space="preserve">K170 </t>
    </r>
    <r>
      <rPr>
        <vertAlign val="superscript"/>
        <sz val="12"/>
        <rFont val="Arial"/>
        <family val="2"/>
      </rPr>
      <t>f</t>
    </r>
  </si>
  <si>
    <t>Clarified slurry oil tank sediment of in-line filter/separation solids</t>
  </si>
  <si>
    <r>
      <t xml:space="preserve">K171 </t>
    </r>
    <r>
      <rPr>
        <vertAlign val="superscript"/>
        <sz val="12"/>
        <rFont val="Arial"/>
        <family val="2"/>
      </rPr>
      <t>f</t>
    </r>
  </si>
  <si>
    <t xml:space="preserve">Spent hydrotreating catalyst </t>
  </si>
  <si>
    <r>
      <t xml:space="preserve">K172 </t>
    </r>
    <r>
      <rPr>
        <vertAlign val="superscript"/>
        <sz val="12"/>
        <rFont val="Arial"/>
        <family val="2"/>
      </rPr>
      <t>f</t>
    </r>
  </si>
  <si>
    <t>Spent hydrorefining catalyst</t>
  </si>
  <si>
    <r>
      <t xml:space="preserve">K174 </t>
    </r>
    <r>
      <rPr>
        <vertAlign val="superscript"/>
        <sz val="10"/>
        <rFont val="Arial"/>
        <family val="2"/>
      </rPr>
      <t>f</t>
    </r>
  </si>
  <si>
    <t>Wastewater treatment sludges from the production of ethylene dichloride or vinyl chloride monomer, (including sludges that result from commingled EDC or VCM wastewater and other wastewater), unless the sludges meet certain disposal conditions. (See 40 CFR 261.32)</t>
  </si>
  <si>
    <r>
      <t xml:space="preserve">K175 </t>
    </r>
    <r>
      <rPr>
        <vertAlign val="superscript"/>
        <sz val="12"/>
        <rFont val="Arial"/>
        <family val="2"/>
      </rPr>
      <t>f</t>
    </r>
  </si>
  <si>
    <t>Wastewater treatment sludges from the production vinyl chloride monomer using mercuric chloride catalyst in an acetylene-based process (See 40 CFR 261.32)</t>
  </si>
  <si>
    <t>K176</t>
  </si>
  <si>
    <t>Baghouse filters from the production of antimony oxide, including filters from the production of intermediates (e.g., antimony metal or crude antimony oxide)</t>
  </si>
  <si>
    <t>K177</t>
  </si>
  <si>
    <t>Slag from the production of antimony oxide that is speculatively accumulated or disposed, including slag from the production of intermediates (e.g., antimony metal or crude antimony oxide)</t>
  </si>
  <si>
    <t>K178</t>
  </si>
  <si>
    <t>Residues from manufacturing and manufacturing-site storage of ferric chloride from acids formed during the production of titanium dioxide using the chloride-ilmenite process</t>
  </si>
  <si>
    <t xml:space="preserve">K181 </t>
  </si>
  <si>
    <t>1*</t>
  </si>
  <si>
    <t>Non-wastewaters generated from the production of certain dyes, pigments, and FD&amp;C colorants, exceeding constituent mass loading levels, subject to disposal exceptions in 40 CFR 261.32</t>
  </si>
  <si>
    <t>Notes</t>
  </si>
  <si>
    <r>
      <rPr>
        <b/>
        <sz val="10"/>
        <rFont val="Arial"/>
        <family val="2"/>
      </rPr>
      <t xml:space="preserve"> f </t>
    </r>
    <r>
      <rPr>
        <sz val="10"/>
        <rFont val="Arial"/>
        <family val="2"/>
      </rPr>
      <t>-  See 40 CFR 302.6(b)(1) for application of the mixture rule to this hazardous waste.</t>
    </r>
  </si>
  <si>
    <r>
      <rPr>
        <b/>
        <sz val="10"/>
        <rFont val="Arial"/>
        <family val="2"/>
      </rPr>
      <t xml:space="preserve">*  </t>
    </r>
    <r>
      <rPr>
        <sz val="10"/>
        <rFont val="Arial"/>
        <family val="2"/>
      </rPr>
      <t>- The Agency may adjust the statutory RQ for this RCRA hazardous substance (K181 waste) in a future rulemaking; until then the statutory one-pound RQ applies.</t>
    </r>
  </si>
  <si>
    <t>THE LIST BELOW CONTAINS RCRA WASTE STREAMS AND UNLISTED HAZARDOUS WASTES</t>
  </si>
  <si>
    <t>D RCRA Code</t>
  </si>
  <si>
    <t>Chemical name</t>
  </si>
  <si>
    <t xml:space="preserve">D001  </t>
  </si>
  <si>
    <t>Unlisted hazardous wastes characteristic of ignitability</t>
  </si>
  <si>
    <t xml:space="preserve">D002  </t>
  </si>
  <si>
    <t>Unlisted hazardous wastes characteristic of corrosivity</t>
  </si>
  <si>
    <t xml:space="preserve">D003  </t>
  </si>
  <si>
    <t>Unlisted hazardous wastes characteristic of reactivity</t>
  </si>
  <si>
    <t xml:space="preserve">D004  </t>
  </si>
  <si>
    <t>Unlisted hazardous wastes characteristic of toxicity:</t>
  </si>
  <si>
    <t xml:space="preserve">Arsenic  </t>
  </si>
  <si>
    <t xml:space="preserve">D005 </t>
  </si>
  <si>
    <t xml:space="preserve">Barium </t>
  </si>
  <si>
    <t xml:space="preserve">D006  </t>
  </si>
  <si>
    <t xml:space="preserve">Cadmium  </t>
  </si>
  <si>
    <t xml:space="preserve">D007 </t>
  </si>
  <si>
    <t xml:space="preserve">Chromium </t>
  </si>
  <si>
    <t xml:space="preserve">D008  </t>
  </si>
  <si>
    <t xml:space="preserve">Lead </t>
  </si>
  <si>
    <t xml:space="preserve">D009 </t>
  </si>
  <si>
    <t xml:space="preserve">Mercury </t>
  </si>
  <si>
    <t>D010</t>
  </si>
  <si>
    <t>Selenium</t>
  </si>
  <si>
    <t xml:space="preserve">D011 </t>
  </si>
  <si>
    <t xml:space="preserve">Silver </t>
  </si>
  <si>
    <t xml:space="preserve">D012 </t>
  </si>
  <si>
    <t xml:space="preserve">Endrin </t>
  </si>
  <si>
    <t xml:space="preserve">D013 </t>
  </si>
  <si>
    <t xml:space="preserve">Lindane  </t>
  </si>
  <si>
    <t xml:space="preserve">D014 </t>
  </si>
  <si>
    <t xml:space="preserve">Methoxychlor </t>
  </si>
  <si>
    <t xml:space="preserve">D015 </t>
  </si>
  <si>
    <t xml:space="preserve">Toxaphene  </t>
  </si>
  <si>
    <t xml:space="preserve">D016 </t>
  </si>
  <si>
    <t xml:space="preserve">2,4-D </t>
  </si>
  <si>
    <t xml:space="preserve">D017 </t>
  </si>
  <si>
    <t xml:space="preserve">2,4,5-TP </t>
  </si>
  <si>
    <t xml:space="preserve">D018 </t>
  </si>
  <si>
    <t xml:space="preserve">Benzene  </t>
  </si>
  <si>
    <t xml:space="preserve">D019 </t>
  </si>
  <si>
    <t xml:space="preserve">Carbon tetrachloride  </t>
  </si>
  <si>
    <t xml:space="preserve">D020 </t>
  </si>
  <si>
    <t xml:space="preserve">Chlordane  </t>
  </si>
  <si>
    <t xml:space="preserve">D021 </t>
  </si>
  <si>
    <t xml:space="preserve">Chlorobenzene  </t>
  </si>
  <si>
    <t xml:space="preserve">D022 </t>
  </si>
  <si>
    <t xml:space="preserve">Chloroform  </t>
  </si>
  <si>
    <t xml:space="preserve">D023 </t>
  </si>
  <si>
    <t xml:space="preserve">o-Cresol  </t>
  </si>
  <si>
    <t xml:space="preserve">D024 </t>
  </si>
  <si>
    <t xml:space="preserve">m-Cresol  </t>
  </si>
  <si>
    <t xml:space="preserve">D025 </t>
  </si>
  <si>
    <t xml:space="preserve">p-Cresol  </t>
  </si>
  <si>
    <t xml:space="preserve">D026 </t>
  </si>
  <si>
    <t xml:space="preserve">Cresol  </t>
  </si>
  <si>
    <t xml:space="preserve">D027 </t>
  </si>
  <si>
    <t xml:space="preserve">1,4-Dichlorobenzene  </t>
  </si>
  <si>
    <t xml:space="preserve">D028 </t>
  </si>
  <si>
    <t xml:space="preserve">1,2-Dichloroethane  </t>
  </si>
  <si>
    <t xml:space="preserve">D029 </t>
  </si>
  <si>
    <t xml:space="preserve">1,1-Dichloroethylene  </t>
  </si>
  <si>
    <t xml:space="preserve">D030 </t>
  </si>
  <si>
    <t xml:space="preserve">2,4-Dinitrotoluene  </t>
  </si>
  <si>
    <t xml:space="preserve">D031 </t>
  </si>
  <si>
    <t xml:space="preserve">Heptachlor (and epoxide)  </t>
  </si>
  <si>
    <t xml:space="preserve">D032 </t>
  </si>
  <si>
    <t xml:space="preserve">Hexachlorobenzene  </t>
  </si>
  <si>
    <t xml:space="preserve">D033 </t>
  </si>
  <si>
    <t xml:space="preserve">Hexachlorobutadiene  </t>
  </si>
  <si>
    <t xml:space="preserve">D034 </t>
  </si>
  <si>
    <t xml:space="preserve">Hexachloroethane  </t>
  </si>
  <si>
    <t xml:space="preserve">D035 </t>
  </si>
  <si>
    <t xml:space="preserve">Methyl ethyl ketone </t>
  </si>
  <si>
    <t xml:space="preserve">D036 </t>
  </si>
  <si>
    <t xml:space="preserve">Nitrobenzene </t>
  </si>
  <si>
    <t xml:space="preserve">D037 </t>
  </si>
  <si>
    <t xml:space="preserve">Pentachlorophenol  </t>
  </si>
  <si>
    <t xml:space="preserve">D038 </t>
  </si>
  <si>
    <t xml:space="preserve">Pyridine </t>
  </si>
  <si>
    <t xml:space="preserve">D039 </t>
  </si>
  <si>
    <t xml:space="preserve">Tetrachloroethylene  </t>
  </si>
  <si>
    <t xml:space="preserve">D040 </t>
  </si>
  <si>
    <t xml:space="preserve">Trichloroethylene  </t>
  </si>
  <si>
    <t xml:space="preserve">D041 </t>
  </si>
  <si>
    <t xml:space="preserve">2,4,5-Trichlorophenol  </t>
  </si>
  <si>
    <t xml:space="preserve">D042 </t>
  </si>
  <si>
    <t xml:space="preserve">2,4,6-Trichlorophenol  </t>
  </si>
  <si>
    <t xml:space="preserve">D043 </t>
  </si>
  <si>
    <t xml:space="preserve">Vinyl chloride </t>
  </si>
  <si>
    <t>Oct. 2024</t>
  </si>
  <si>
    <t>CAS/313 Category Codes</t>
  </si>
  <si>
    <t>Sulfuramid</t>
  </si>
  <si>
    <t>1,1,1-trifluoro-N-[(trifluoromethyl)sulfonyl] methanesulfonamide</t>
  </si>
  <si>
    <t>THE LIST BELOW CONTAINS EPCRA SECTION 313 (TRI) PER- AND POLYFLUOROALKYL SUBSTANCES BY NAME AND CAS NUMBERS</t>
  </si>
  <si>
    <t>March 2024</t>
  </si>
  <si>
    <t>TRI Chemical Name for Listed Per- and Polyfluoroalkyl Substances (PFAS)</t>
  </si>
  <si>
    <t>CAS No.</t>
  </si>
  <si>
    <r>
      <rPr>
        <sz val="10"/>
        <rFont val="Arial"/>
        <family val="2"/>
      </rPr>
      <t>2-Propenoic acid, 2-methyl-, 3,3,4,4,5,5,6,6,7,7,8,8,9,9,10,10,11,11,12,12,13,13,14,14,15,15,16,16,16-
nonacosafluorohexadecyl ester</t>
    </r>
  </si>
  <si>
    <r>
      <t>Silicic acid (H</t>
    </r>
    <r>
      <rPr>
        <vertAlign val="subscript"/>
        <sz val="10"/>
        <rFont val="Arial"/>
        <family val="2"/>
      </rPr>
      <t>4</t>
    </r>
    <r>
      <rPr>
        <sz val="10"/>
        <rFont val="Arial"/>
        <family val="2"/>
      </rPr>
      <t>SiO</t>
    </r>
    <r>
      <rPr>
        <vertAlign val="subscript"/>
        <sz val="10"/>
        <rFont val="Arial"/>
        <family val="2"/>
      </rPr>
      <t>4</t>
    </r>
    <r>
      <rPr>
        <sz val="10"/>
        <rFont val="Arial"/>
        <family val="2"/>
      </rPr>
      <t>), disodium salt, reaction products with</t>
    </r>
    <r>
      <rPr>
        <vertAlign val="superscript"/>
        <sz val="10"/>
        <rFont val="Arial"/>
        <family val="2"/>
      </rPr>
      <t xml:space="preserve"> </t>
    </r>
    <r>
      <rPr>
        <sz val="10"/>
        <rFont val="Arial"/>
        <family val="2"/>
      </rPr>
      <t>chlorotrimethylsilane and 3,3,4,4,5,5,6,6,7,7,8,8,9,9,10,10,10-
heptadecafluoro-1-decanol</t>
    </r>
  </si>
  <si>
    <t>PFAS List Name</t>
  </si>
  <si>
    <t>CASRN</t>
  </si>
  <si>
    <t>313 Category Codes</t>
  </si>
  <si>
    <t>CAA 112(r) TQ</t>
  </si>
  <si>
    <t>CERCLA RQ</t>
  </si>
  <si>
    <t xml:space="preserve">CWA HS FRP TQ </t>
  </si>
  <si>
    <t>RCRACODE</t>
  </si>
  <si>
    <t>Name match against 2022 December Lists of Lists b.xlsx</t>
  </si>
  <si>
    <t>NAMEINDEX match against 2022 December Lists of Lists b.xlsx</t>
  </si>
  <si>
    <t>CASNRN match against 2022 December Lists of Lists b.xlsx</t>
  </si>
  <si>
    <t>PFAS Name match from ry_2023_tri_chemical_list.xlsx</t>
  </si>
  <si>
    <t>PFAS CASRN match from ry_2023_tri_chemical_list.xlsx</t>
  </si>
  <si>
    <t xml:space="preserve"> </t>
  </si>
  <si>
    <t>Diisononyl Phthalate addition (RY 2024)</t>
  </si>
  <si>
    <t>313+</t>
  </si>
  <si>
    <t>A PAC compound, added ages ago. May have been missing from the prior list of lists?</t>
  </si>
  <si>
    <t>RY2024 PFAS addition</t>
  </si>
  <si>
    <t>1-Heptanesulfonyl fluoride, 1,1,2,2,3,3,4,4,5,5,6,6,7,7,7-pentadecafluoro-</t>
  </si>
  <si>
    <t>Potential missspelling in name column. May just be added spaces to allow line wrapping</t>
  </si>
  <si>
    <t>Glycine, N-ethyl-N-[(heptadecafluorooctyl)sulfonyl]-, potassium salt</t>
  </si>
  <si>
    <t>SULFURAMID</t>
  </si>
  <si>
    <t>Should be: Sulfluramid</t>
  </si>
  <si>
    <t>2-Propenoic acid, 2-methyl-, 3,3,4,4,5,5,6,6,7,7,8,8,9,9,10,10,11,11,12,12,13,13,14,14,15,15,16,16,16-nonacosafluorohexadecyl ester</t>
  </si>
  <si>
    <t>Ethanaminium, N,N-diethyl-N-methyl-2-[(2-methyl-1-oxo-2-propenyl)oxy]-, methyl sulfate, polymer with 2-ethylhexyl 2-methyl-2-propenoate, α-fluoro-ω-[2-[(2-methyl-1-oxo-2-propenyl)oxy]ethyl]poly(difluoromethylene), 2-hydroxyethyl 2-methyl-2-propenoate and N-(hydroxymethyl)-2-propenamide</t>
  </si>
  <si>
    <t>313*</t>
  </si>
  <si>
    <t>1-Decanesulfonyl chloride, 3,3,4,4,5,5,6,6,7,7,8,8,9,9,10,10,10-heptadecafluoro-</t>
  </si>
  <si>
    <t>1,1,2,2-Tetrahydroperfluorodecyl a+A13:J50crylate</t>
  </si>
  <si>
    <t>Should be: 1,1,2,2-Tetrahydroperfluorodecyl acrylate</t>
  </si>
  <si>
    <t>1-Propanaminium, 3-[[(heptadecafluorooctyl)sulfonyl]amino]-N,N,N-trimethyl-, chloride</t>
  </si>
  <si>
    <t>1-Propanaminium, N,N,N-trimethyl-3-[[(tridecafluorohexyl)sulfonyl]amino]-, chloride</t>
  </si>
  <si>
    <t>Glycine, N-[(heptadecafluorooctyl)sulfonyl]-N-propyl-, potassium salt</t>
  </si>
  <si>
    <t>Ethanaminium, N,N,N-triethyl-, salt with 1,1,2,2,3,3,4,4,5,5,6,6,7,7,8,8,8-heptadecafluoro-1-octanesulfonic acid (1:1)</t>
  </si>
  <si>
    <t>1-Octanesulfonamide, N-ethyl-1,1,2,2,3,3,4,4,5,5,6,6,7,7,8,8,8-heptadecafluoro-N-[3-(trimethoxysilyl)propyl]-</t>
  </si>
  <si>
    <t>Poly(oxy-1,2-ethanediyl), α-hydro-ω-hydroxy-, ether with α-fluoro-ω-(2-hydroxyethyl)poly(difluoromethylene) (1:1)</t>
  </si>
  <si>
    <t>2-Propenoic acid, 2-methyl-, dodecyl ester, polymer with α-fluoro-ω-[2-[(2-methyl-1-oxo-2-propen-1-yl)oxy]ethyl]poly(difluoromethylene) and N-(hydroxymethyl)-2-propenamide</t>
  </si>
  <si>
    <t>Glycine, N-ethyl-N-[(undecafluoropentyl)sulfonyl]-, potassium salt</t>
  </si>
  <si>
    <t>Glycine, N-ethyl-N-[(tridecafluorohexyl)sulfonyl]-, potassium salt</t>
  </si>
  <si>
    <t>1-Propanaminium, N,N,N-trimethyl-3-[[(pentadecafluoroheptyl)sulfonyl]amino]-, iodide</t>
  </si>
  <si>
    <t>Glycine, N-ethyl-N-[(pentadecafluoroheptyl)sulfonyl]-, potassium salt</t>
  </si>
  <si>
    <t>1-Octanesulfonamide, N-ethyl-1,1,2,2,3,3,4,4,5,5,6,6,7,7,8,8,8-heptadecafluoro-N-[2-(phosphonooxy)ethyl]-, diammonium salt</t>
  </si>
  <si>
    <t>2-Propenoic acid, 2-[methyl[(pentadecafluoroheptyl)sulfonyl]amino]ethyl ester</t>
  </si>
  <si>
    <t>2-Propenoic acid, butyl ester, telomer with 2-[[(heptadecafluorooctyl)sulfonyl]methylamino]ethyl 2-propenoate, 2-[methyl[(nonafluorobutyl)sulfonyl]amino]ethyl 2-propenoate, α-(2-methyl-1-oxo-2-propenyl)-ω-hydroxypoly(oxy-1,4-butanediyl), α-(2-methyl-1-oxo-2-propenyl)-ω-[(2-methyl-1-oxo-2-propenyl)oxy]poly(oxy-1,4-butanediyl), 2-[methyl[(pentadecafluoroheptyl)sulfonyl]amino]ethyl 2-propenoate, 2-[methyl[(tridecafluorohexyl)sulfonyl]amino]ethyl 2-propenoate, 2-[methyl[(undecafluoropentyl)sulfonyl]amino]ethyl 2-propenoate and 1-octanethiol</t>
  </si>
  <si>
    <t>2-Propenoic acid, 2-methyl-, 2-ethylhexyl ester, polymer with α-fluoro-ω-[2-[(2-methyl-1-oxo-2-propen-1-yl)oxy]ethyl]poly(difluoromethylene), 2-hydroxyethyl 2-methyl-2-propenoate and N-(hydroxymethyl)-2-propenamide</t>
  </si>
  <si>
    <t>2-Propenoic acid, 2-[butyl[(heptadecafluorooctyl)sulfonyl]amino]ethyl ester, telomer with 2-[butyl[(pentadecafluoroheptyl)sulfonyl]amino]ethyl 2-propenoate, methyloxirane polymer with oxirane di-2-propenoate, methyloxirane polymer with oxirane mono-2-propenoate and 1-octanethiol</t>
  </si>
  <si>
    <t>1,4-Benzenedicarboxylic acid, dimethyl ester, reaction products with bis(2-hydroxyethyl)terephthalate, ethylene glycol, α-fluoro-ω-(2-hydroxyethyl)poly(difluoromethylene), hexakis(methoxymethyl)melamine and polyethylene glycol</t>
  </si>
  <si>
    <t>1-Pentanesulfonamide, 1,1,2,2,3,3,4,4,5,5,5-undecafluoro-N-(2-hydroxyethyl)-N-methyl-</t>
  </si>
  <si>
    <t>1-Hexanesulfonamide, 1,1,2,2,3,3,4,4,5,5,6,6,6-tridecafluoro-N-(2-hydroxyethyl)-N-methyl-</t>
  </si>
  <si>
    <t>1-Propanaminium, N,N,N-trimethyl-3-[[(pentadecafluoroheptyl)sulfonyl]amino]-, chloride</t>
  </si>
  <si>
    <t>2-Propenoic acid, 2-methyl-, 2-[ethyl[(heptadecafluorooctyl)sulfonyl]amino]ethyl ester, polymer with 2-[ethyl[(nonafluorobutyl)sulfonyl]amino]ethyl 2-methyl-2-propenoate, 2-[ethyl[(pentadecafluoroheptyl)sulfonyl]amino]ethyl 2-methyl-2-propenoate, 2-[ethyl[(tridecafluorohexyl)sulfonyl]amino]ethyl 2-methyl-2-propenoate, 2-[ethyl[(undecafluoropentyl)sulfonyl]amino]ethyl 2-methyl-2-propenoate and octadecyl 2-methyl-2-propenoate</t>
  </si>
  <si>
    <t>2-Propenoic acid, 2-[[(heptadecafluorooctyl)sulfonyl]methylamino]ethyl ester, polymer with 2-[methyl[(nonafluorobutyl)sulfonyl]amino]ethyl 2-propenoate, 2-[methyl[(pentadecafluoroheptyl)sulfonyl]amino]ethyl 2-propenoate, 2-[methyl[(tridecafluorohexyl)sulfonyl]amino]ethyl 2-propenoate, 2-[methyl[(undecafluoropentyl)sulfonyl]amino]ethyl 2-propenoate and α-(1-oxo-2-propenyl)-ω-methoxypoly(oxy-1,2-ethanediyl)</t>
  </si>
  <si>
    <t>1-Propanaminium, N,N,N-trimethyl-3-[[(undecafluoropentyl)sulfonyl]amino]-, chloride</t>
  </si>
  <si>
    <t>1-Propanaminium, N,N,N-trimethyl-3-[[(undecafluoropentyl)sulfonyl]amino]-, iodide</t>
  </si>
  <si>
    <t>1-Propanaminium, N,N,N-trimethyl-3-[[(tridecafluorohexyl)sulfonyl]amino]-, iodide</t>
  </si>
  <si>
    <t>1-Heptanesulfonamide, N-ethyl-1,1,2,2,3,3,4,4,5,5,6,6,7,7,7-pentadecafluoro-</t>
  </si>
  <si>
    <t>RY2024 PFAS addition  |  The initial "T" should be capitalized</t>
  </si>
  <si>
    <t>Silicic acid (H4SiO4), disodium salt, reaction products with chlorotrimethylsilane and 3,3,4,4,5,5,6,6,7,7,8,8,9,9,10,10,10-heptadecafluoro-1-decanol</t>
  </si>
  <si>
    <t>Hexane, 1,6-diisocyanato-, homopolymer, γ-ω-perfluoro-C6-20-alc.-blocked</t>
  </si>
  <si>
    <t>2-Propenoic acid, 2-methyl-, 2-(dimethylamino)ethyl ester, polymers with Bu acrylate, γ-ω-perfluoro-C8-14-alkyl acrylate and polyethylene glycol monomethacrylate, 2,2'-azobis[2,4-dimethylpentanenitrile]-initiated</t>
  </si>
  <si>
    <t>1-Octanesulfonamide, N-[3-(dimethyloxidoamino)propyl]-1,1,2,2,3,3,4,4,5,5,6,6,7,7,8,8,8-heptadecafluoro-, potassium salt</t>
  </si>
  <si>
    <t>1-Propanaminium, 3-amino-N-(carboxymethyl)-N,N-dimethyl-, N-[2-[(γ-ω-perfluoro-C4-20-alkyl)thio]acetyl] derivs., inner salts</t>
  </si>
  <si>
    <t>Alcohols, C8-16, γ-ω-perfluoro, reaction products with 1,6-diisocyanatohexane, glycidol and stearyl alc.</t>
  </si>
  <si>
    <t>Name</t>
  </si>
  <si>
    <t>Perfluorooctanesulfonic acid</t>
  </si>
  <si>
    <t>4021-47-0</t>
  </si>
  <si>
    <t>Sodium perfluorooctanesulfonate</t>
  </si>
  <si>
    <t>13058-06-5</t>
  </si>
  <si>
    <t>Ammonium perfluoro-2-ethylhexanoate</t>
  </si>
  <si>
    <t>15166-06-0</t>
  </si>
  <si>
    <t>Perfluoro-6-(trifluoromethyl)heptanoic acid</t>
  </si>
  <si>
    <t>15715-47-6</t>
  </si>
  <si>
    <t>Aluminum perfluoro-6-methylheptanoate</t>
  </si>
  <si>
    <t>17125-58-5</t>
  </si>
  <si>
    <t>Lithium perfluorooctanoate</t>
  </si>
  <si>
    <t>17125-60-9</t>
  </si>
  <si>
    <t>Cesium perfluorooctanoate</t>
  </si>
  <si>
    <t>18017-22-6</t>
  </si>
  <si>
    <t>Sodium perfluoro-6-methylheptanoate</t>
  </si>
  <si>
    <t>19742-57-5</t>
  </si>
  <si>
    <t>Ammonium perfluoro-6-methylheptanoate</t>
  </si>
  <si>
    <t>Ammonium perfluorooctanesulfonate</t>
  </si>
  <si>
    <t>Lithium perfluorooctanesulfonate</t>
  </si>
  <si>
    <t>29457-73-6</t>
  </si>
  <si>
    <t>Potassium perfluoro-6-methylheptanoate</t>
  </si>
  <si>
    <t>32609-65-7</t>
  </si>
  <si>
    <t>Perfluorooctanoate N,N,N-trimethylmethanaminium</t>
  </si>
  <si>
    <t>35605-76-6</t>
  </si>
  <si>
    <t>Perfluoro-2-ethylhexanoic acid</t>
  </si>
  <si>
    <t>35965-01-6</t>
  </si>
  <si>
    <t>Cobalt perfluorooctanoate</t>
  </si>
  <si>
    <t>45285-51-6</t>
  </si>
  <si>
    <t>Perfluorooctanoate</t>
  </si>
  <si>
    <t>45298-90-6</t>
  </si>
  <si>
    <t>Perfluorooctanesulfonate</t>
  </si>
  <si>
    <t>54439-46-2</t>
  </si>
  <si>
    <t>Triethylammonium perfluorooctane sulfonate</t>
  </si>
  <si>
    <t>54785-06-7</t>
  </si>
  <si>
    <t>Ethylammonium perfluoro-6-(trifluoromethyl)heptanoate</t>
  </si>
  <si>
    <t>Tetraethylammonium perfluorooctanesulfonate</t>
  </si>
  <si>
    <t>56773-44-5</t>
  </si>
  <si>
    <t>Tetramethylammonium perfluorooctane sulfonate</t>
  </si>
  <si>
    <t>56773-56-9</t>
  </si>
  <si>
    <t>N,N,N-Tripropylpentan-1-aminium heptadecafluorooctane-1-sulfonate</t>
  </si>
  <si>
    <t>Chromium(3+) perfluorooctanoate (1:3)</t>
  </si>
  <si>
    <t>Bis(2-hydroxyethyl)ammonium perfluorooctanesulfonic acid</t>
  </si>
  <si>
    <t>71463-74-6</t>
  </si>
  <si>
    <t>Piperidinium perfluorooctanesulfonate</t>
  </si>
  <si>
    <t>91036-71-4</t>
  </si>
  <si>
    <t>Magnesium perfluorooctanesulfonate</t>
  </si>
  <si>
    <t>93894-70-3</t>
  </si>
  <si>
    <t>Tetraethylammonium perfluoroisooctanesulfonate</t>
  </si>
  <si>
    <t>93894-73-6</t>
  </si>
  <si>
    <t>Magnesium perfluoroisooctanesulfonate</t>
  </si>
  <si>
    <t>98065-31-7</t>
  </si>
  <si>
    <t>Potassium pentadecafluorooctanoate--water (1/1/2)</t>
  </si>
  <si>
    <t>98241-25-9</t>
  </si>
  <si>
    <t>N,N,N-Triethylethanaminium perfluorooctanoate</t>
  </si>
  <si>
    <t>111873-33-7</t>
  </si>
  <si>
    <t>Tetrabutylammonium perfluorooctanesulfonate</t>
  </si>
  <si>
    <t>123116-17-6</t>
  </si>
  <si>
    <t>Pentadecafluoroisooctanoic acid</t>
  </si>
  <si>
    <t>124472-68-0</t>
  </si>
  <si>
    <t>N,N-Dibutyl-N-methylbutan-1-aminium heptadecafluorooctane-1-sulfonate</t>
  </si>
  <si>
    <t>207678-51-1</t>
  </si>
  <si>
    <t>Perfluoro-2-methylheptanoic acid</t>
  </si>
  <si>
    <t>213740-80-8</t>
  </si>
  <si>
    <t>Iodonium, bis[4-(1,1-dimethylethyl)phenyl]-, salt with perfluoro-1-octanesulfonic acid (1:1)</t>
  </si>
  <si>
    <t>251099-16-8</t>
  </si>
  <si>
    <t>N-Decyl-N,N-dimethyl-1-decanaminium perfluorooctanesulfonate</t>
  </si>
  <si>
    <t>255831-20-0</t>
  </si>
  <si>
    <t>Perfluoro-6-methylheptanesulfonic acid</t>
  </si>
  <si>
    <t>255831-22-2</t>
  </si>
  <si>
    <t>Perfluoro-6-methylheptane sulfonate</t>
  </si>
  <si>
    <t>258341-99-0</t>
  </si>
  <si>
    <t>Diphenyl(2,4,6-trimethylphenyl) sulfonium perfluoro-1-octanesulfonate</t>
  </si>
  <si>
    <t>277749-00-5</t>
  </si>
  <si>
    <t>Tetrapropylammonium perfluorooctanoate</t>
  </si>
  <si>
    <t>334529-63-4</t>
  </si>
  <si>
    <t>1-Hexadecylpyridinium perfluoro-1-octanesulfonate</t>
  </si>
  <si>
    <t>705240-04-6</t>
  </si>
  <si>
    <t>Perfluoro-3-methylheptanoic acid</t>
  </si>
  <si>
    <t>740777-79-1</t>
  </si>
  <si>
    <t>Perfluoro-3-methylheptanesulfonic acid</t>
  </si>
  <si>
    <t>747385-21-3</t>
  </si>
  <si>
    <t>Perfluoro-5-methylheptanesulfonic acid</t>
  </si>
  <si>
    <t>765246-09-1</t>
  </si>
  <si>
    <t>Perfluoro-2-methylheptanesulfonic acid</t>
  </si>
  <si>
    <t>773895-92-4</t>
  </si>
  <si>
    <t>N,N,N-Triethyldecan-1-aminium heptadecafluorooctane-1-sulfonate</t>
  </si>
  <si>
    <t>775554-63-7</t>
  </si>
  <si>
    <t>Perfluoro-4-methylheptanesulfonic acid</t>
  </si>
  <si>
    <t>885216-79-5</t>
  </si>
  <si>
    <t>Perfluoro-5-methyl-1-heptanesulfonate</t>
  </si>
  <si>
    <t>909009-42-3</t>
  </si>
  <si>
    <t>Perfluoro-5-methylheptanoic acid</t>
  </si>
  <si>
    <t>927670-09-5</t>
  </si>
  <si>
    <t>Perfluoro-5,5-dimethylheptanesulfonic acid</t>
  </si>
  <si>
    <t>927670-12-0</t>
  </si>
  <si>
    <t>Perfluoro-1-methylheptanesulfonic acid</t>
  </si>
  <si>
    <t>927835-01-6</t>
  </si>
  <si>
    <t>N,N,N-Trimethyloctan-1-aminium pentadecafluorooctanoate</t>
  </si>
  <si>
    <t>950669-21-3</t>
  </si>
  <si>
    <t>Perfluoro-4,4-dimethylheptanesulfonic acid</t>
  </si>
  <si>
    <t>1144512-18-4</t>
  </si>
  <si>
    <t>Perfluoro-4-methylheptanoic acid</t>
  </si>
  <si>
    <t>1144512-34-4</t>
  </si>
  <si>
    <t>Perfluoro-5,5-dimethylhexanoic acid</t>
  </si>
  <si>
    <t>1144512-35-5</t>
  </si>
  <si>
    <t>Perfluoro-3,5-dimethylhexanoic acid</t>
  </si>
  <si>
    <t>1144512-36-6</t>
  </si>
  <si>
    <t>Perfluoro-4,5-dimethylhexanoic acid</t>
  </si>
  <si>
    <t>1192593-79-5</t>
  </si>
  <si>
    <t>Perfluoro-4,4-dimethylhexanoic acid</t>
  </si>
  <si>
    <t>1195164-59-0</t>
  </si>
  <si>
    <t>Sodium perfluoro-2-ethylhexanoate</t>
  </si>
  <si>
    <t>1202827-34-6</t>
  </si>
  <si>
    <t>Sodium perfluoro-3-methyl heptanesulfonate</t>
  </si>
  <si>
    <t>1202827-38-0</t>
  </si>
  <si>
    <t>Sodium perfluoro-6-methyl heptanesulfonate</t>
  </si>
  <si>
    <t>NOCAS_1337620</t>
  </si>
  <si>
    <t>Sodium Perfluoro-1-methylheptanesulfonate</t>
  </si>
  <si>
    <t>1812247-17-8</t>
  </si>
  <si>
    <t>Perfluoro-2,2-dimethylhexanoic acid</t>
  </si>
  <si>
    <t>1812247-18-9</t>
  </si>
  <si>
    <t>Perfluoro-2,3-dimethylhexanoic acid</t>
  </si>
  <si>
    <t>1812247-19-0</t>
  </si>
  <si>
    <t>Perfluoro-2,4-dimethylhexanoic acid</t>
  </si>
  <si>
    <t>1812247-20-3</t>
  </si>
  <si>
    <t>Perfluoro-3,3-dimethylhexanoic acid</t>
  </si>
  <si>
    <t>1882109-58-1</t>
  </si>
  <si>
    <t>Perfluoro-2,2-diethylbutanoic acid</t>
  </si>
  <si>
    <t>1882109-59-2</t>
  </si>
  <si>
    <t>Perfluoro-2-ethyl-2,3-dimethylbutanoic acid</t>
  </si>
  <si>
    <t>1882109-60-5</t>
  </si>
  <si>
    <t>Perfluoro-2-ethyl-3,3-dimethylbutanoic acid</t>
  </si>
  <si>
    <t>1882109-61-6</t>
  </si>
  <si>
    <t>Perfluoro-3-methyl-2-(2-propyl)butanoic acid</t>
  </si>
  <si>
    <t>1882109-62-7</t>
  </si>
  <si>
    <t>Perfluoro-2,2,3,3-tetramethylbutanoic acid</t>
  </si>
  <si>
    <t>1882109-63-8</t>
  </si>
  <si>
    <t>Perfluoro-2-ethyl-2-methylpentanoic acid</t>
  </si>
  <si>
    <t>1882109-64-9</t>
  </si>
  <si>
    <t>Perfluoro-2-ethyl-3-methylpentanoic acid</t>
  </si>
  <si>
    <t>1882109-65-0</t>
  </si>
  <si>
    <t>Perfluoro-2-ethyl-4-methylpentanoic acid</t>
  </si>
  <si>
    <t>1882109-66-1</t>
  </si>
  <si>
    <t>Perfluoro-3-ethyl-2-methylpentanoic acid</t>
  </si>
  <si>
    <t>1882109-67-2</t>
  </si>
  <si>
    <t>Perfluoro-3-ethyl-3-methylpentanoic acid</t>
  </si>
  <si>
    <t>1882109-68-3</t>
  </si>
  <si>
    <t>Perfluoro-3-(2-propyl)pentanoic acid</t>
  </si>
  <si>
    <t>1882109-69-4</t>
  </si>
  <si>
    <t>Perfluoro-2,2,3-trimethylpentanoic acid</t>
  </si>
  <si>
    <t>1882109-70-7</t>
  </si>
  <si>
    <t>Perfluoro-2,2,4-trimethylpentanoic acid</t>
  </si>
  <si>
    <t>1882109-71-8</t>
  </si>
  <si>
    <t>Perfluoro-2,3,3-trimethylpentanoic acid</t>
  </si>
  <si>
    <t>1882109-72-9</t>
  </si>
  <si>
    <t>Perfluoro-2,3,4-trimethylpentanoic acid</t>
  </si>
  <si>
    <t>1882109-73-0</t>
  </si>
  <si>
    <t>Perfluoro-2,4,4-trimethylpentanoic acid</t>
  </si>
  <si>
    <t>1882109-74-1</t>
  </si>
  <si>
    <t>Perfluoro-3,3,4-trimethylpentanoic acid</t>
  </si>
  <si>
    <t>1882109-75-2</t>
  </si>
  <si>
    <t>Perfluoro-3,4,4-trimethylpentanoic acid</t>
  </si>
  <si>
    <t>1882109-76-3</t>
  </si>
  <si>
    <t>Perfluoro-2-(propan-2-yl) pentanoic acid</t>
  </si>
  <si>
    <t>1882109-77-4</t>
  </si>
  <si>
    <t>Perfluoro-2-propylpentanoic acid</t>
  </si>
  <si>
    <t>1882109-78-5</t>
  </si>
  <si>
    <t>Perfluoro-3-ethylhexanoic acid</t>
  </si>
  <si>
    <t>1882109-79-6</t>
  </si>
  <si>
    <t>Perfluoro-4-ethylhexanoic acid</t>
  </si>
  <si>
    <t>1882109-80-9</t>
  </si>
  <si>
    <t>Perfluoro-2,5-dimethylhexanoic acid</t>
  </si>
  <si>
    <t>1882109-81-0</t>
  </si>
  <si>
    <t>Perfluoro-3,4-dimethylhexanoic acid</t>
  </si>
  <si>
    <t>2185049-59-4</t>
  </si>
  <si>
    <t>Tetrabutylphosphonium perfluorooctane sulfonate</t>
  </si>
  <si>
    <t>2205029-08-7</t>
  </si>
  <si>
    <t>Perfluorooctanesulfonic acid diethylamine salt</t>
  </si>
  <si>
    <t>Diphenyl(2,4,6-trimethylphenyl)sulfonium perfluoro-1-octanesulfonate</t>
  </si>
  <si>
    <t>Perfluoro-2-(propan-2-yl)pentanoic acid</t>
  </si>
  <si>
    <t>INPUT</t>
  </si>
  <si>
    <t>RESULT</t>
  </si>
  <si>
    <t>FOUND_BY</t>
  </si>
  <si>
    <t>MESSAGE</t>
  </si>
  <si>
    <t>DTXSID</t>
  </si>
  <si>
    <t>LoL CASRN Match</t>
  </si>
  <si>
    <t>CASRN Match on 311 HS</t>
  </si>
  <si>
    <t>SMILES</t>
  </si>
  <si>
    <t>Suggestion</t>
  </si>
  <si>
    <t>CWA311HS</t>
  </si>
  <si>
    <t>FOUND</t>
  </si>
  <si>
    <t>Retrieved by CCTE list name CWA311HS</t>
  </si>
  <si>
    <t>DTXSID0020078</t>
  </si>
  <si>
    <t>[NH4+].[Cl-]</t>
  </si>
  <si>
    <t>DTXSID0020103</t>
  </si>
  <si>
    <t>Arsenic oxide (As2O3)</t>
  </si>
  <si>
    <t>[O--].[O--].[O--].[As+3].[As+3]</t>
  </si>
  <si>
    <t>DTXSID0020153</t>
  </si>
  <si>
    <t>ClCC1=CC=CC=C1</t>
  </si>
  <si>
    <t>DTXSID0020442</t>
  </si>
  <si>
    <t>2,4-Dichlorophenoxyacetic acid</t>
  </si>
  <si>
    <t>OC(=O)COC1=C(Cl)C=C(Cl)C=C1</t>
  </si>
  <si>
    <t>DTXSID0020444</t>
  </si>
  <si>
    <t>2,4-D isooctyl ester</t>
  </si>
  <si>
    <t>C*.CCCCCCCOC(=O)COC1=CC=C(Cl)C=C1Cl |c:18,t:13,15,lp:9:2,11:2,13:2,18:3,21:3,m:1:3.4.5.6.7.8|</t>
  </si>
  <si>
    <t>DTXSID0020446</t>
  </si>
  <si>
    <t>CN(C)C(=O)NC1=CC(Cl)=C(Cl)C=C1</t>
  </si>
  <si>
    <t>DTXSID0020448</t>
  </si>
  <si>
    <t>CC(Cl)CCl</t>
  </si>
  <si>
    <t>DTXSID0020523</t>
  </si>
  <si>
    <t>2,4-Dinitrophenol</t>
  </si>
  <si>
    <t>OC1=C(C=C(C=C1)[N+]([O-])=O)[N+]([O-])=O</t>
  </si>
  <si>
    <t>DTXSID0020529</t>
  </si>
  <si>
    <t>CC1=C(C=C(C=C1)[N+]([O-])=O)[N+]([O-])=O</t>
  </si>
  <si>
    <t>DTXSID0020941</t>
  </si>
  <si>
    <t>[Na+].[O-]N=O</t>
  </si>
  <si>
    <t>DTXSID0021383</t>
  </si>
  <si>
    <t>ClC=C(Cl)Cl</t>
  </si>
  <si>
    <t>DTXSID0021387</t>
  </si>
  <si>
    <t>2-(2,4,5-Trichlorophenoxy)propionic acid</t>
  </si>
  <si>
    <t>CC(OC1=C(Cl)C=C(Cl)C(Cl)=C1)C(O)=O</t>
  </si>
  <si>
    <t>DTXSID0021389</t>
  </si>
  <si>
    <t>COP(=O)(OC)C(O)C(Cl)(Cl)Cl</t>
  </si>
  <si>
    <t>DTXSID0021466</t>
  </si>
  <si>
    <t>Zirconium(IV) sulfate</t>
  </si>
  <si>
    <t>[Zr+4].[O-]S([O-])(=O)=O.[O-]S([O-])(=O)=O</t>
  </si>
  <si>
    <t>DTXSID0021834</t>
  </si>
  <si>
    <t>OC1=CC=C(C=C1)[N+]([O-])=O</t>
  </si>
  <si>
    <t>DTXSID0021836</t>
  </si>
  <si>
    <t>1,4-Dinitrobenzene</t>
  </si>
  <si>
    <t>[O-][N+](=O)C1=CC=C(C=C1)[N+]([O-])=O</t>
  </si>
  <si>
    <t>DTXSID0022018</t>
  </si>
  <si>
    <t>CCOP(=S)(OCC)SCCSCC</t>
  </si>
  <si>
    <t>DTXSID0023872</t>
  </si>
  <si>
    <t>N</t>
  </si>
  <si>
    <t>DTXSID0024260</t>
  </si>
  <si>
    <t>ClC(Cl)=O</t>
  </si>
  <si>
    <t>DTXSID0024268</t>
  </si>
  <si>
    <t>[K+].[C-]#N</t>
  </si>
  <si>
    <t>DTXSID0024395</t>
  </si>
  <si>
    <t>CC(=O)OC(C)=O</t>
  </si>
  <si>
    <t>DTXSID0024717</t>
  </si>
  <si>
    <t>Calcium monochromate</t>
  </si>
  <si>
    <t>[Ca++].[O-][Cr]([O-])(=O)=O</t>
  </si>
  <si>
    <t>DTXSID0024846</t>
  </si>
  <si>
    <t>Copper acetoarsenite</t>
  </si>
  <si>
    <t>[Cu++].[Cu++].[Cu++].[Cu++].[O-][As]=O.[O-][As]=O.[O-][As]=O.[O-][As]=O.[O-][As]=O.[O-][As]=O.CC([O-])=O.CC([O-])=O</t>
  </si>
  <si>
    <t>DTXSID0025498</t>
  </si>
  <si>
    <t>[S--].[Pb++]</t>
  </si>
  <si>
    <t>DTXSID0026208</t>
  </si>
  <si>
    <t>OC1=CC(Cl)=CC(Cl)=C1Cl</t>
  </si>
  <si>
    <t>DTXSID0029630</t>
  </si>
  <si>
    <t>Octadecanoic acid, lead(2+) salt (2:1)</t>
  </si>
  <si>
    <t>[Pb++].CCCCCCCCCCCCCCCCCC([O-])=O.CCCCCCCCCCCCCCCCCC([O-])=O</t>
  </si>
  <si>
    <t>DTXSID0029634</t>
  </si>
  <si>
    <t>[OH-].[Na+]</t>
  </si>
  <si>
    <t>DTXSID0029688</t>
  </si>
  <si>
    <t>Iron(II) sulfate</t>
  </si>
  <si>
    <t>[Fe++].[O-]S([O-])(=O)=O</t>
  </si>
  <si>
    <t>DTXSID0032077</t>
  </si>
  <si>
    <t>[Na+].[Na+].[O-][Se]([O-])=O</t>
  </si>
  <si>
    <t>DTXSID0040125</t>
  </si>
  <si>
    <t>1333-82-0</t>
  </si>
  <si>
    <t>Chromium trioxide</t>
  </si>
  <si>
    <t>O=[Cr](=O)=O</t>
  </si>
  <si>
    <t>Chromium oxides are not on the 117.3 list</t>
  </si>
  <si>
    <t>Do not add</t>
  </si>
  <si>
    <t>DTXSID0041854</t>
  </si>
  <si>
    <t>DTXSID0047612</t>
  </si>
  <si>
    <t>Butan-2-yl acetate</t>
  </si>
  <si>
    <t>CCC(C)OC(C)=O</t>
  </si>
  <si>
    <t>DTXSID0049650</t>
  </si>
  <si>
    <t>Isopropanolamine dodecylbenzene</t>
  </si>
  <si>
    <t>CC(O)CN.CCCCCCCCCCCCC1=CC=CC=C1</t>
  </si>
  <si>
    <t>DTXSID0049810</t>
  </si>
  <si>
    <t>Trisodium phosphate dodecahydrate</t>
  </si>
  <si>
    <t>O.O.O.O.O.O.O.O.O.O.O.O.[Na+].[Na+].[Na+].[O-]P([O-])([O-])=O</t>
  </si>
  <si>
    <t>DTXSID0051659</t>
  </si>
  <si>
    <t>Phosphorus pentasulfide</t>
  </si>
  <si>
    <t>S=P12SP3(=S)SP(=S)(S1)SP(=S)(S2)S3</t>
  </si>
  <si>
    <t>DTXSID0058481</t>
  </si>
  <si>
    <t>Dichloro-1-propene, mixt. with 1,2-dichloropropane</t>
  </si>
  <si>
    <t>DTXSID0064969</t>
  </si>
  <si>
    <t>Disodium phosphate hydrate</t>
  </si>
  <si>
    <t>O.[Na+].[Na+].OP([O-])([O-])=O</t>
  </si>
  <si>
    <t>DTXSID0065066</t>
  </si>
  <si>
    <t>[Hg+].[O-][N+]([O-])=O</t>
  </si>
  <si>
    <t>DTXSID00858725</t>
  </si>
  <si>
    <t>OC1=CC=CC=C1.Cl*.Cl*.Cl* |c:3,5,t:1,lp:0:2,7:3,9:3,11:3,m:8:2.3.4.5.6,10:2.3.4.5.6,12:2.3.4.5.6|</t>
  </si>
  <si>
    <t>DTXSID00883416</t>
  </si>
  <si>
    <t>(2S)-2-Butanamine</t>
  </si>
  <si>
    <t>CC[C@H](C)N</t>
  </si>
  <si>
    <t>DTXSID00883592</t>
  </si>
  <si>
    <t>Butanedioic acid, 2,3-dihydroxy- (2R,3R)-, copper(2+) salt (1:1)</t>
  </si>
  <si>
    <t>[Cu++].O[C@H]([C@@H](O)C([O-])=O)C([O-])=O</t>
  </si>
  <si>
    <t>DTXSID00891738</t>
  </si>
  <si>
    <t>Dichloro-1-propene</t>
  </si>
  <si>
    <t>DTXSID00893116</t>
  </si>
  <si>
    <t>Nitrogen tetroxide</t>
  </si>
  <si>
    <t>[O-][N+](=O)[N+]([O-])=O</t>
  </si>
  <si>
    <t>DTXSID00893979</t>
  </si>
  <si>
    <t>Dipotassium hexafluorozirconate(2-)</t>
  </si>
  <si>
    <t>[K+].[K+].F[Zr--](F)(F)(F)(F)F</t>
  </si>
  <si>
    <t>DTXSID00894224</t>
  </si>
  <si>
    <t>Zinc dithionite</t>
  </si>
  <si>
    <t>[Zn++].[O-]S(=O)S([O-])=O</t>
  </si>
  <si>
    <t>DTXSID00927384</t>
  </si>
  <si>
    <t>(2,4,5-Trichlorophenoxy)acetic acid--1-aminopropan-2-ol (1/1)</t>
  </si>
  <si>
    <t>CC(O)CN.OC(=O)COC1=C(Cl)C=C(Cl)C(Cl)=C1</t>
  </si>
  <si>
    <t>DTXSID101011011</t>
  </si>
  <si>
    <t>Octadecanoic acid, lead salt (1:?)</t>
  </si>
  <si>
    <t>7428-48-0 is lead stearate which is on the 117.3 list</t>
  </si>
  <si>
    <t>Add this CASRN as a listed chemical</t>
  </si>
  <si>
    <t>DTXSID101014310</t>
  </si>
  <si>
    <t>Lead iodide (PbI2)</t>
  </si>
  <si>
    <t>I[Pb]I</t>
  </si>
  <si>
    <t>DTXSID101015049</t>
  </si>
  <si>
    <t>Nickel salt of nitric acid</t>
  </si>
  <si>
    <t>DTXSID101022327</t>
  </si>
  <si>
    <t>Ethanedioic acid, ammonium iron salt (1:x:x)</t>
  </si>
  <si>
    <t>DTXSID1020225</t>
  </si>
  <si>
    <t>[Cd++].CC([O-])=O.CC([O-])=O</t>
  </si>
  <si>
    <t>DTXSID1020273</t>
  </si>
  <si>
    <t>Chlorine</t>
  </si>
  <si>
    <t>ClCl</t>
  </si>
  <si>
    <t>DTXSID1020306</t>
  </si>
  <si>
    <t>ClC(Cl)Cl</t>
  </si>
  <si>
    <t>DTXSID1020431</t>
  </si>
  <si>
    <t>ClC1=CC=C(Cl)C=C1</t>
  </si>
  <si>
    <t>DTXSID1020560</t>
  </si>
  <si>
    <t>ClC1=C(Cl)C2(Cl)C3COS(=O)OCC3C1(Cl)C2(Cl)Cl</t>
  </si>
  <si>
    <t>DTXSID1020566</t>
  </si>
  <si>
    <t>ClCC1CO1</t>
  </si>
  <si>
    <t>DTXSID1020647</t>
  </si>
  <si>
    <t>O=CC1=CC=CO1</t>
  </si>
  <si>
    <t>DTXSID1020770</t>
  </si>
  <si>
    <t>ClC12C(=O)C3(Cl)C4(Cl)C1(Cl)C1(Cl)C2(Cl)C3(Cl)C4(Cl)C1(Cl)Cl</t>
  </si>
  <si>
    <t>DTXSID1020855</t>
  </si>
  <si>
    <t>COP(=S)(OC)OC1=CC=C(C=C1)[N+]([O-])=O</t>
  </si>
  <si>
    <t>DTXSID1021790</t>
  </si>
  <si>
    <t>OC1=C(C=CC=C1)[N+]([O-])=O</t>
  </si>
  <si>
    <t>DTXSID1021798</t>
  </si>
  <si>
    <t>C1=CC2=C(C=C1)N=CC=C2</t>
  </si>
  <si>
    <t>DTXSID1021904</t>
  </si>
  <si>
    <t>CCCCN</t>
  </si>
  <si>
    <t>DTXSID1022055</t>
  </si>
  <si>
    <t>CC(=O)OC(C)(C)C</t>
  </si>
  <si>
    <t>DTXSID1022057</t>
  </si>
  <si>
    <t>ClCC=CCl</t>
  </si>
  <si>
    <t>DTXSID1024209</t>
  </si>
  <si>
    <t>COP(=O)(OC)OC(Br)C(Cl)(Cl)Br</t>
  </si>
  <si>
    <t>DTXSID1024336</t>
  </si>
  <si>
    <t>Thallium (I) sulfate</t>
  </si>
  <si>
    <t>[Tl+].[Tl+].[O-]S([O-])(=O)=O</t>
  </si>
  <si>
    <t>DTXSID1024382</t>
  </si>
  <si>
    <t>[P]</t>
  </si>
  <si>
    <t>DTXSID1024386</t>
  </si>
  <si>
    <t>Zinc phosphide (Zn3P2)</t>
  </si>
  <si>
    <t>[Zn]=P[Zn]P=[Zn]</t>
  </si>
  <si>
    <t>DTXSID1026039</t>
  </si>
  <si>
    <t>Dibasic sodium phosphate</t>
  </si>
  <si>
    <t>[Na+].[Na+].OP([O-])([O-])=O</t>
  </si>
  <si>
    <t>DTXSID1027007</t>
  </si>
  <si>
    <t>Propanoic anhydride</t>
  </si>
  <si>
    <t>CCC(=O)OC(=O)CC</t>
  </si>
  <si>
    <t>DTXSID1027263</t>
  </si>
  <si>
    <t>Pentyl acetate</t>
  </si>
  <si>
    <t>CCCCCOC(C)=O</t>
  </si>
  <si>
    <t>DTXSID1027394</t>
  </si>
  <si>
    <t>Naphthenic acids</t>
  </si>
  <si>
    <t>DTXSID1027891</t>
  </si>
  <si>
    <t>Calcium dodecylbenzene sulfonate</t>
  </si>
  <si>
    <t>DTXSID1029700</t>
  </si>
  <si>
    <t>[Ca++].[O-]Cl.[O-]Cl</t>
  </si>
  <si>
    <t>DTXSID1029706</t>
  </si>
  <si>
    <t>Chlorosulfuric acid</t>
  </si>
  <si>
    <t>OS(Cl)(=O)=O</t>
  </si>
  <si>
    <t>DTXSID1032309</t>
  </si>
  <si>
    <t>2,4-D-Butotyl</t>
  </si>
  <si>
    <t>CCCCOCCOC(=O)COC1=C(Cl)C=C(Cl)C=C1</t>
  </si>
  <si>
    <t>DTXSID1034343</t>
  </si>
  <si>
    <t>Arsenic(V) pentoxide</t>
  </si>
  <si>
    <t>O=[As](=O)O[As](=O)=O</t>
  </si>
  <si>
    <t>DTXSID1037010</t>
  </si>
  <si>
    <t>Sodium hydrogen difluoride</t>
  </si>
  <si>
    <t>[H+].[F-].[F-].[Na+]</t>
  </si>
  <si>
    <t>DTXSID1041059</t>
  </si>
  <si>
    <t>[Cl-].[Cl-].[Pb++]</t>
  </si>
  <si>
    <t>DTXSID1044142</t>
  </si>
  <si>
    <t>Zirconium(IV) chloride</t>
  </si>
  <si>
    <t>Cl[Zr](Cl)(Cl)Cl</t>
  </si>
  <si>
    <t>DTXSID1047522</t>
  </si>
  <si>
    <t>10124-56-8</t>
  </si>
  <si>
    <t>Sodium hexametaphosphate</t>
  </si>
  <si>
    <t>[Na+].[Na+].[Na+].[Na+].[Na+].[Na+].[O-]P1(=O)OP([O-])(=O)OP([O-])(=O)OP([O-])(=O)OP([O-])(=O)OP([O-])(=O)O1</t>
  </si>
  <si>
    <t>Numerous phosphate compounds are on the list, but sodium hexametaphosphate is not on the  117.3 list</t>
  </si>
  <si>
    <t>DTXSID1049641</t>
  </si>
  <si>
    <t>F</t>
  </si>
  <si>
    <t>DTXSID1049774</t>
  </si>
  <si>
    <t>[Na]</t>
  </si>
  <si>
    <t>DTXSID1050462</t>
  </si>
  <si>
    <t>[NH4+].OS([O-])=O</t>
  </si>
  <si>
    <t>DTXSID1059571</t>
  </si>
  <si>
    <t>[Zn++].OC1=CC=C(C=C1)S([O-])(=O)=O.OC1=CC=C(C=C1)S([O-])(=O)=O</t>
  </si>
  <si>
    <t>DTXSID1060267</t>
  </si>
  <si>
    <t>[Co++].[O-]C=O.[O-]C=O</t>
  </si>
  <si>
    <t>DTXSID1064823</t>
  </si>
  <si>
    <t>F[Fe](F)F</t>
  </si>
  <si>
    <t>DTXSID1064827</t>
  </si>
  <si>
    <t>F[Sb](F)F</t>
  </si>
  <si>
    <t>DTXSID1074250</t>
  </si>
  <si>
    <t>10028-24-7</t>
  </si>
  <si>
    <t>Disodium phosphate dihydrate</t>
  </si>
  <si>
    <t>O.O.[Na+].[Na+].OP([O-])([O-])=O</t>
  </si>
  <si>
    <t>DTXSID10858756</t>
  </si>
  <si>
    <t>Cl[Be]Cl</t>
  </si>
  <si>
    <t>DTXSID10890636</t>
  </si>
  <si>
    <t>[Zn++].[O-][N+]([O-])=O.[O-][N+]([O-])=O</t>
  </si>
  <si>
    <t>DTXSID201023223</t>
  </si>
  <si>
    <t>Nitrophenol</t>
  </si>
  <si>
    <t>OC1=CC=CC=C1.[O-][N+](*)=O |c:3,5,t:1,lp:0:2,7:3,10:2,m:9:4.5.6|</t>
  </si>
  <si>
    <t>DTXSID2020347</t>
  </si>
  <si>
    <t>CCOP(=S)(OCC)OC1=CC2=C(C=C1)C(C)=C(Cl)C(=O)O2</t>
  </si>
  <si>
    <t>DTXSID2020630</t>
  </si>
  <si>
    <t>[F-].[Na+]</t>
  </si>
  <si>
    <t>DTXSID2020686</t>
  </si>
  <si>
    <t>Cl[C@H]1[C@H](Cl)[C@@H](Cl)[C@@H](Cl)[C@H](Cl)[C@H]1Cl</t>
  </si>
  <si>
    <t>DTXSID2020688</t>
  </si>
  <si>
    <t>ClC1=C(Cl)C(Cl)(Cl)C(Cl)=C1Cl</t>
  </si>
  <si>
    <t>DTXSID2020711</t>
  </si>
  <si>
    <t>Cl</t>
  </si>
  <si>
    <t>DTXSID2020761</t>
  </si>
  <si>
    <t>CC(=C)C=C</t>
  </si>
  <si>
    <t>DTXSID2020844</t>
  </si>
  <si>
    <t>COC(=O)C(C)=C</t>
  </si>
  <si>
    <t>DTXSID2021238</t>
  </si>
  <si>
    <t>OC1=CC(O)=CC=C1</t>
  </si>
  <si>
    <t>DTXSID2021284</t>
  </si>
  <si>
    <t>C=CC1=CC=CC=C1</t>
  </si>
  <si>
    <t>DTXSID2021446</t>
  </si>
  <si>
    <t>Xylenes</t>
  </si>
  <si>
    <t>DTXSID2021575</t>
  </si>
  <si>
    <t>Dalapon</t>
  </si>
  <si>
    <t>CC(Cl)(Cl)C(O)=O</t>
  </si>
  <si>
    <t>DTXSID2021781</t>
  </si>
  <si>
    <t>Dibutyl 1,2-benzenedicarboxylate</t>
  </si>
  <si>
    <t>CCCCOC(=O)C1=CC=CC=C1C(=O)OCCCC</t>
  </si>
  <si>
    <t>DTXSID2021868</t>
  </si>
  <si>
    <t>p-Xylene</t>
  </si>
  <si>
    <t>CC1=CC=C(C)C=C1</t>
  </si>
  <si>
    <t>DTXSID2023806</t>
  </si>
  <si>
    <t>Vanadium oxide (V2O5)</t>
  </si>
  <si>
    <t>DTXSID2024086</t>
  </si>
  <si>
    <t>CCOP(=S)(OCC)SCSP(=S)(OCC)OCC</t>
  </si>
  <si>
    <t>DTXSID2024115</t>
  </si>
  <si>
    <t>OC=O</t>
  </si>
  <si>
    <t>DTXSID2025765</t>
  </si>
  <si>
    <t>3-Nitrophenol</t>
  </si>
  <si>
    <t>OC1=CC=CC(=C1)[N+]([O-])=O</t>
  </si>
  <si>
    <t>DTXSID2026238</t>
  </si>
  <si>
    <t>CN(C)C</t>
  </si>
  <si>
    <t>DTXSID2032683</t>
  </si>
  <si>
    <t>COC(=O)C=C(C)OP(=O)(OC)OC</t>
  </si>
  <si>
    <t>DTXSID2034839</t>
  </si>
  <si>
    <t>[K+].[O-][Mn](=O)(=O)=O</t>
  </si>
  <si>
    <t>DTXSID2035013</t>
  </si>
  <si>
    <t>[Cl-].[Cl-].[Zn++]</t>
  </si>
  <si>
    <t>DTXSID2035069</t>
  </si>
  <si>
    <t>[Pb++].[O-][N+]([O-])=O.[O-][N+]([O-])=O</t>
  </si>
  <si>
    <t>DTXSID2035223</t>
  </si>
  <si>
    <t>Trisodium phosphate</t>
  </si>
  <si>
    <t>[Na+].[Na+].[Na+].[O-]P([O-])([O-])=O</t>
  </si>
  <si>
    <t>DTXSID2037136</t>
  </si>
  <si>
    <t>Uranium nitrate oxide (UO2(NO3)2)</t>
  </si>
  <si>
    <t>[O-][N+](=O)O[U](=O)(=O)O[N+]([O-])=O</t>
  </si>
  <si>
    <t>DTXSID2040315</t>
  </si>
  <si>
    <t>[Zn++].[O-]S([O-])(=O)=O</t>
  </si>
  <si>
    <t>DTXSID2040317</t>
  </si>
  <si>
    <t>Aluminum sesquisulfate</t>
  </si>
  <si>
    <t>[Al+3].[Al+3].[O-]S([O-])(=O)=O.[O-]S([O-])(=O)=O.[O-]S([O-])(=O)=O</t>
  </si>
  <si>
    <t>DTXSID2041333</t>
  </si>
  <si>
    <t>2,4,5-T-sodium</t>
  </si>
  <si>
    <t>[Na+].[O-]C(=O)COC1=C(Cl)C=C(Cl)C(Cl)=C1</t>
  </si>
  <si>
    <t>DTXSID2042353</t>
  </si>
  <si>
    <t>Pyrethrin II</t>
  </si>
  <si>
    <t>COC(=O)C(\C)=C\[C@@H]1[C@@H](C(=O)O[C@H]2CC(=O)C(C\C=C/C=C)=C2C)C1(C)C</t>
  </si>
  <si>
    <t>DTXSID2059720</t>
  </si>
  <si>
    <t>[Cu++].CC([O-])=O.CC([O-])=O</t>
  </si>
  <si>
    <t>DTXSID2064072</t>
  </si>
  <si>
    <t>Ammonium bioxalate monohydrate</t>
  </si>
  <si>
    <t>N.O.OC(=O)C(O)=O</t>
  </si>
  <si>
    <t>DTXSID2064814</t>
  </si>
  <si>
    <t>Sodium selenite (NaHSeO3)</t>
  </si>
  <si>
    <t>[Na+].O[Se]([O-])=O</t>
  </si>
  <si>
    <t>DTXSID2064991</t>
  </si>
  <si>
    <t>[NH4+].[NH4+].[O-]S([O-])=O</t>
  </si>
  <si>
    <t>DTXSID20884763</t>
  </si>
  <si>
    <t>Zincate(3-), pentachloro-, ammonium (1:3)</t>
  </si>
  <si>
    <t>[NH4+].[NH4+].[NH4+].Cl[Zn-3](Cl)(Cl)(Cl)Cl</t>
  </si>
  <si>
    <t>DTXSID20890642</t>
  </si>
  <si>
    <t>Chromium sulfate (Cr2(SO4)3)</t>
  </si>
  <si>
    <t>[Cr+3].[Cr+3].[O-]S([O-])(=O)=O.[O-]S([O-])(=O)=O.[O-]S([O-])(=O)=O</t>
  </si>
  <si>
    <t>DTXSID20890763</t>
  </si>
  <si>
    <t>Sulfuric acid, ammonium nickel(2+) salt (2:2:1)</t>
  </si>
  <si>
    <t>[NH4+].[NH4+].[Ni++].[O-]S([O-])(=O)=O.[O-]S([O-])(=O)=O</t>
  </si>
  <si>
    <t>DTXSID20891710</t>
  </si>
  <si>
    <t>Dinitrobenzene (all isomers)</t>
  </si>
  <si>
    <t>DTXSID20894882</t>
  </si>
  <si>
    <t>F[Zn]F</t>
  </si>
  <si>
    <t>DTXSID20904950</t>
  </si>
  <si>
    <t>Arsonic acid, calcium salt (1:1)</t>
  </si>
  <si>
    <t>[Ca++].[O-][AsH]([O-])=O</t>
  </si>
  <si>
    <t>DTXSID20905548</t>
  </si>
  <si>
    <t>Chromium(2+) dichloride</t>
  </si>
  <si>
    <t>[Cl-].[Cl-].[Cr++]</t>
  </si>
  <si>
    <t>DTXSID3020122</t>
  </si>
  <si>
    <t>COP(=S)(OC)SCN1N=NC2=C(C=CC=C2)C1=O</t>
  </si>
  <si>
    <t>DTXSID3020415</t>
  </si>
  <si>
    <t>BrCCBr</t>
  </si>
  <si>
    <t>DTXSID3020596</t>
  </si>
  <si>
    <t>CCC1=CC=CC=C1</t>
  </si>
  <si>
    <t>DTXSID3020679</t>
  </si>
  <si>
    <t>ClC1C=CC2C1C1(Cl)C(Cl)=C(Cl)C2(Cl)C1(Cl)Cl</t>
  </si>
  <si>
    <t>DTXSID3020964</t>
  </si>
  <si>
    <t>[O-][N+](=O)C1=CC=CC=C1</t>
  </si>
  <si>
    <t>DTXSID3021431</t>
  </si>
  <si>
    <t>CC(=O)OC=C</t>
  </si>
  <si>
    <t>DTXSID3021518</t>
  </si>
  <si>
    <t>OC(=O)\C=C\C(O)=O</t>
  </si>
  <si>
    <t>DTXSID3021807</t>
  </si>
  <si>
    <t>o-Xylene</t>
  </si>
  <si>
    <t>CC1=C(C)C=CC=C1</t>
  </si>
  <si>
    <t>DTXSID3021982</t>
  </si>
  <si>
    <t>CCCCOC(C)=O</t>
  </si>
  <si>
    <t>DTXSID3023895</t>
  </si>
  <si>
    <t>[Ba++].[C-]#N.[C-]#N</t>
  </si>
  <si>
    <t>DTXSID3024075</t>
  </si>
  <si>
    <t>Diquat dibromide</t>
  </si>
  <si>
    <t>[Br-].[Br-].C1C[N+]2=CC=CC=C2C2=CC=CC=[N+]12</t>
  </si>
  <si>
    <t>DTXSID3024364</t>
  </si>
  <si>
    <t>Cresol</t>
  </si>
  <si>
    <t>C*.OC1=CC=CC=C1 |c:4,6,t:2,lp:2:2,m:1:6.7.8|</t>
  </si>
  <si>
    <t>DTXSID3024366</t>
  </si>
  <si>
    <t>CCN(CC)CC</t>
  </si>
  <si>
    <t>DTXSID3029653</t>
  </si>
  <si>
    <t>Ammonium isothiocyanate</t>
  </si>
  <si>
    <t>[NH4+].[S-]C#N</t>
  </si>
  <si>
    <t>DTXSID3029738</t>
  </si>
  <si>
    <t>[Na]S</t>
  </si>
  <si>
    <t>DTXSID3032042</t>
  </si>
  <si>
    <t>[Ag+].[O-][N+]([O-])=O</t>
  </si>
  <si>
    <t>DTXSID3032626</t>
  </si>
  <si>
    <t>CNC(=O)OC1=CC(C)=C(SC)C(C)=C1</t>
  </si>
  <si>
    <t>DTXSID3034957</t>
  </si>
  <si>
    <t>CCOP(=O)(OCC)OP(=O)(OCC)OCC</t>
  </si>
  <si>
    <t>DTXSID3039240</t>
  </si>
  <si>
    <t>Antimony potassium tartrate trihydrate</t>
  </si>
  <si>
    <t>O.O.O.[K+].[K+].[Sb+3].[Sb+3].[O-]C(C([O-])C([O-])=O)C([O-])=O.[O-]C(C([O-])C([O-])=O)C([O-])=O</t>
  </si>
  <si>
    <t>DTXSID3039242</t>
  </si>
  <si>
    <t>Benzene</t>
  </si>
  <si>
    <t>C1=CC=CC=C1</t>
  </si>
  <si>
    <t>DTXSID3041328</t>
  </si>
  <si>
    <t>2,4,5-T-butotyl</t>
  </si>
  <si>
    <t>CCCCOCCOC(=O)COC1=C(Cl)C=C(Cl)C(Cl)=C1</t>
  </si>
  <si>
    <t>DTXSID3042427</t>
  </si>
  <si>
    <t>Sulfur monochloride</t>
  </si>
  <si>
    <t>ClSSCl</t>
  </si>
  <si>
    <t>DTXSID3042556</t>
  </si>
  <si>
    <t>Arsenic chloride</t>
  </si>
  <si>
    <t>Cl[As](Cl)Cl</t>
  </si>
  <si>
    <t>DTXSID3060243</t>
  </si>
  <si>
    <t>CC(=O)O[U](=O)(=O)OC(C)=O</t>
  </si>
  <si>
    <t>DTXSID3060457</t>
  </si>
  <si>
    <t>N#C[Hg]C#N</t>
  </si>
  <si>
    <t>DTXSID3064271</t>
  </si>
  <si>
    <t>2,4,5-Trichlorophenoxyacetic acid dimethyl amine salt</t>
  </si>
  <si>
    <t>C[NH2+]C.[O-]C(=O)COC1=C(Cl)C=C(Cl)C(Cl)=C1</t>
  </si>
  <si>
    <t>DTXSID3064857</t>
  </si>
  <si>
    <t>Ammonium chromate ((NH4)2CrO4)</t>
  </si>
  <si>
    <t>[NH4+].[NH4+].[O-][Cr]([O-])(=O)=O</t>
  </si>
  <si>
    <t>DTXSID30872515</t>
  </si>
  <si>
    <t>Mercurous nitrate monohydrate</t>
  </si>
  <si>
    <t>O.[Hg+].O[N+]([O-])=O</t>
  </si>
  <si>
    <t>DTXSID30893043</t>
  </si>
  <si>
    <t>Cl[Sb](Cl)(Cl)(Cl)Cl</t>
  </si>
  <si>
    <t>DTXSID30894994</t>
  </si>
  <si>
    <t>(2,4,5-Trichlorophenoxy)acetic acid compound N,N-diethylethanamine (1:1)</t>
  </si>
  <si>
    <t>CCN(CC)CC.OC(=O)COC1=C(Cl)C=C(Cl)C(Cl)=C1</t>
  </si>
  <si>
    <t xml:space="preserve">This is one of many CASRN listed as 2,4,5-T amines, which is listed in 117.3. </t>
  </si>
  <si>
    <t>Add this and other matching 2,4,5-T amines CASRN</t>
  </si>
  <si>
    <t>DTXSID30895027</t>
  </si>
  <si>
    <t>[Br-].[Br-].[Cd++]</t>
  </si>
  <si>
    <t>DTXSID401014795</t>
  </si>
  <si>
    <t>Sulfuric acid, thallium salt (1:x)</t>
  </si>
  <si>
    <t>DTXSID4020080</t>
  </si>
  <si>
    <t>[NH4+].[OH-]</t>
  </si>
  <si>
    <t>DTXSID4020298</t>
  </si>
  <si>
    <t>ClC1=CC=CC=C1</t>
  </si>
  <si>
    <t>DTXSID4020327</t>
  </si>
  <si>
    <t>Chromium triacetate</t>
  </si>
  <si>
    <t>[Cr+3].CC([O-])=O.CC([O-])=O.CC([O-])=O</t>
  </si>
  <si>
    <t>DTXSID4020373</t>
  </si>
  <si>
    <t>p,p'-DDD</t>
  </si>
  <si>
    <t>ClC(Cl)C(C1=CC=C(Cl)C=C1)C1=CC=C(Cl)C=C1</t>
  </si>
  <si>
    <t>DTXSID4020375</t>
  </si>
  <si>
    <t>ClC1=CC=C(C=C1)C(C1=CC=C(Cl)C=C1)C(Cl)(Cl)Cl</t>
  </si>
  <si>
    <t>DTXSID4020450</t>
  </si>
  <si>
    <t>OC(C1=CC=C(Cl)C=C1)(C1=CC=C(Cl)C=C1)C(Cl)(Cl)Cl</t>
  </si>
  <si>
    <t>DTXSID4020458</t>
  </si>
  <si>
    <t>CCOP(=S)(OCC)OC1=NC(Cl)=C(Cl)C=C1Cl</t>
  </si>
  <si>
    <t>DTXSID4020791</t>
  </si>
  <si>
    <t>CCOC(=O)CC(SP(=S)(OC)OC)C(=O)OCC</t>
  </si>
  <si>
    <t>DTXSID4021264</t>
  </si>
  <si>
    <t>O=[Se]=O</t>
  </si>
  <si>
    <t>DTXSID4021428</t>
  </si>
  <si>
    <t>O=[V++].[O-]S([O-])(=O)=O</t>
  </si>
  <si>
    <t>DTXSID4021551</t>
  </si>
  <si>
    <t>ClC#N</t>
  </si>
  <si>
    <t>DTXSID4021636</t>
  </si>
  <si>
    <t>2-Methylpropanoic acid</t>
  </si>
  <si>
    <t>CC(C)C(O)=O</t>
  </si>
  <si>
    <t>DTXSID4021923</t>
  </si>
  <si>
    <t>C1CCCCC1</t>
  </si>
  <si>
    <t>DTXSID4022284</t>
  </si>
  <si>
    <t>2-Butanamine</t>
  </si>
  <si>
    <t>CCC(C)N</t>
  </si>
  <si>
    <t>DTXSID4023880</t>
  </si>
  <si>
    <t>O=[Sb]O[Sb]=O</t>
  </si>
  <si>
    <t>DTXSID4024018</t>
  </si>
  <si>
    <t>COC1=C(Cl)C=CC(Cl)=C1C(O)=O</t>
  </si>
  <si>
    <t>DTXSID4024066</t>
  </si>
  <si>
    <t>1,2-Dinitrobenzene</t>
  </si>
  <si>
    <t>[O-][N+](=O)C1=C(C=CC=C1)[N+]([O-])=O</t>
  </si>
  <si>
    <t>DTXSID4024149</t>
  </si>
  <si>
    <t>S</t>
  </si>
  <si>
    <t>DTXSID4024276</t>
  </si>
  <si>
    <t>CC(C)(C)C1=CC=C(OC2CCCCC2OS(=O)OCC#C)C=C1</t>
  </si>
  <si>
    <t>DTXSID4024309</t>
  </si>
  <si>
    <t>[Na+].[C-]#N</t>
  </si>
  <si>
    <t>DTXSID4024359</t>
  </si>
  <si>
    <t>OC1=C(Cl)C=C(Cl)C(Cl)=C1</t>
  </si>
  <si>
    <t>DTXSID4025791</t>
  </si>
  <si>
    <t>2-Nitrotoluene</t>
  </si>
  <si>
    <t>CC1=CC=CC=C1[N+]([O-])=O</t>
  </si>
  <si>
    <t>DTXSID4026212</t>
  </si>
  <si>
    <t>OC1=CC(Cl)=C(Cl)C(Cl)=C1</t>
  </si>
  <si>
    <t>DTXSID4026399</t>
  </si>
  <si>
    <t>Calcium carbide (CaC2)</t>
  </si>
  <si>
    <t>[Ca++].[C-]#[C-]</t>
  </si>
  <si>
    <t>DTXSID4034499</t>
  </si>
  <si>
    <t>Pyrethrin I</t>
  </si>
  <si>
    <t>CC(C)=C[C@@H]1[C@@H](C(=O)O[C@H]2CC(=O)C(C\C=C/C=C)=C2C)C1(C)C</t>
  </si>
  <si>
    <t>DTXSID4039231</t>
  </si>
  <si>
    <t>ClCC=C</t>
  </si>
  <si>
    <t>DTXSID4041028</t>
  </si>
  <si>
    <t>[NH4+].[NH4+].[Fe++].[O-]S([O-])(=O)=O.[O-]S([O-])(=O)=O</t>
  </si>
  <si>
    <t>DTXSID4041602</t>
  </si>
  <si>
    <t>[NH4+].[O-]C(=O)C1=CC=CC=C1</t>
  </si>
  <si>
    <t>DTXSID4042092</t>
  </si>
  <si>
    <t>[Pb++].O[As]([O-])([O-])=O</t>
  </si>
  <si>
    <t>DTXSID4044161</t>
  </si>
  <si>
    <t>Cl[Sb](Cl)Cl</t>
  </si>
  <si>
    <t>DTXSID4062066</t>
  </si>
  <si>
    <t>2,4-D propyl ester</t>
  </si>
  <si>
    <t>CCCOC(=O)COC1=CC=C(Cl)C=C1Cl</t>
  </si>
  <si>
    <t>DTXSID4064898</t>
  </si>
  <si>
    <t>Sodium hypochlorite pentahydrate</t>
  </si>
  <si>
    <t>O.O.O.O.O.[Na+].[O-]Cl</t>
  </si>
  <si>
    <t>DTXSID4064923</t>
  </si>
  <si>
    <t>Disodium phosphate dodecahydrate</t>
  </si>
  <si>
    <t>O.O.O.O.O.O.O.O.O.O.O.O.[Na+].[Na+].OP([O-])([O-])=O</t>
  </si>
  <si>
    <t>DTXSID4065070</t>
  </si>
  <si>
    <t>[Fe+3].[O-][N+]([O-])=O.[O-][N+]([O-])=O.[O-][N+]([O-])=O</t>
  </si>
  <si>
    <t>DTXSID40999065</t>
  </si>
  <si>
    <t>Beryllium nitrate--water (1/2/3)</t>
  </si>
  <si>
    <t>[Be++].O.O.O.[O-]N(=O)=O.[O-]N(=O)=O</t>
  </si>
  <si>
    <t>DTXSID501014962</t>
  </si>
  <si>
    <t>Dioxobis(stearato)dilead</t>
  </si>
  <si>
    <t>56189-09-4 is lead stearate which is on the 117.3 list</t>
  </si>
  <si>
    <t>DTXSID5020023</t>
  </si>
  <si>
    <t>C=CC=O</t>
  </si>
  <si>
    <t>DTXSID5020029</t>
  </si>
  <si>
    <t>C=CC#N</t>
  </si>
  <si>
    <t>DTXSID5020079</t>
  </si>
  <si>
    <t>Diammonium citrate</t>
  </si>
  <si>
    <t>[NH4+].[NH4+].OC(=O)CC(O)(CC([O-])=O)C([O-])=O</t>
  </si>
  <si>
    <t>DTXSID5020102</t>
  </si>
  <si>
    <t>DTXSID5020104</t>
  </si>
  <si>
    <t>[Na+].[O-][As]=O</t>
  </si>
  <si>
    <t>DTXSID5020443</t>
  </si>
  <si>
    <t>2,4-D Butyl ester</t>
  </si>
  <si>
    <t>CCCCOC(=O)COC1=C(Cl)C=C(Cl)C=C1</t>
  </si>
  <si>
    <t>DTXSID5020445</t>
  </si>
  <si>
    <t>CC(C)OC(=O)COC1=C(Cl)C=C(Cl)C=C1</t>
  </si>
  <si>
    <t>DTXSID5020449</t>
  </si>
  <si>
    <t>COP(=O)(OC)OC=C(Cl)Cl</t>
  </si>
  <si>
    <t>DTXSID5020528</t>
  </si>
  <si>
    <t>CC1=C(C=CC=C1[N+]([O-])=O)[N+]([O-])=O</t>
  </si>
  <si>
    <t>DTXSID5021124</t>
  </si>
  <si>
    <t>OC1=CC=CC=C1</t>
  </si>
  <si>
    <t>DTXSID5021207</t>
  </si>
  <si>
    <t>(+/-)-1,2-Propylene oxide</t>
  </si>
  <si>
    <t>CC1CO1</t>
  </si>
  <si>
    <t>DTXSID5021386</t>
  </si>
  <si>
    <t>OC1=C(Cl)C=C(Cl)C=C1Cl</t>
  </si>
  <si>
    <t>DTXSID5021388</t>
  </si>
  <si>
    <t>2,4,5-Trichlorophenoxyacetic acid</t>
  </si>
  <si>
    <t>OC(=O)COC1=C(Cl)C=C(Cl)C(Cl)=C1</t>
  </si>
  <si>
    <t>DTXSID5021831</t>
  </si>
  <si>
    <t>3-Nitrotoluene</t>
  </si>
  <si>
    <t>CC1=CC(=CC=C1)[N+]([O-])=O</t>
  </si>
  <si>
    <t>DTXSID5021881</t>
  </si>
  <si>
    <t>NCCN</t>
  </si>
  <si>
    <t>DTXSID5022063</t>
  </si>
  <si>
    <t>OC1=C(C=CC=C1[N+]([O-])=O)[N+]([O-])=O</t>
  </si>
  <si>
    <t>DTXSID5023792</t>
  </si>
  <si>
    <t>4-Nitrotoluene</t>
  </si>
  <si>
    <t>CC1=CC=C(C=C1)[N+]([O-])=O</t>
  </si>
  <si>
    <t>DTXSID5023873</t>
  </si>
  <si>
    <t>[NH4+].CC([O-])=O</t>
  </si>
  <si>
    <t>DTXSID5023875</t>
  </si>
  <si>
    <t>[NH4+].NS([O-])(=O)=O</t>
  </si>
  <si>
    <t>DTXSID5024057</t>
  </si>
  <si>
    <t>CNC</t>
  </si>
  <si>
    <t>DTXSID5024263</t>
  </si>
  <si>
    <t>OP(O)(O)=O</t>
  </si>
  <si>
    <t>DTXSID5024267</t>
  </si>
  <si>
    <t>[*]C1=C([*])C([*])=C(C([*])=C1[*])C1=C([*])C([*])=C([*])C([*])=C1[*] |$_R1;;;_R1;;_R1;;;_R1;;_R1;;;_R1;;_R1;;_R1;;_R1;;_R1$,c:1,5,8,12,20,t:16,RG:_R1={Cl* |$;_AP1$,lp:0:3|},LOG={_R1:;H;&gt;0}|</t>
  </si>
  <si>
    <t>DTXSID5024394</t>
  </si>
  <si>
    <t>CC(O)=O</t>
  </si>
  <si>
    <t>DTXSID5024681</t>
  </si>
  <si>
    <t>CC(C)(C)N</t>
  </si>
  <si>
    <t>DTXSID5025948</t>
  </si>
  <si>
    <t>Potassium dichromate</t>
  </si>
  <si>
    <t>[K+].[K+].[O-][Cr](=O)(=O)O[Cr]([O-])(=O)=O</t>
  </si>
  <si>
    <t>DTXSID5026207</t>
  </si>
  <si>
    <t>OC1=CC=C(Cl)C(Cl)=C1Cl</t>
  </si>
  <si>
    <t>DTXSID5026209</t>
  </si>
  <si>
    <t>OC1=C(Cl)C=CC(Cl)=C1Cl</t>
  </si>
  <si>
    <t>DTXSID5026382</t>
  </si>
  <si>
    <t>CS</t>
  </si>
  <si>
    <t>DTXSID5026837</t>
  </si>
  <si>
    <t>Isobutyl acetate</t>
  </si>
  <si>
    <t>CC(C)COC(C)=O</t>
  </si>
  <si>
    <t>DTXSID50274153</t>
  </si>
  <si>
    <t>S1[As]2S[As]1S2</t>
  </si>
  <si>
    <t>DTXSID5027859</t>
  </si>
  <si>
    <t>Dinitrotoluene</t>
  </si>
  <si>
    <t>CC1=CC=CC=C1.[O-][N+](*)=O.[O-][N+](*)=O |c:3,5,t:1,lp:7:3,10:2,11:3,14:2,m:9:2.3.4.5,13:5.6|</t>
  </si>
  <si>
    <t>DTXSID5027932</t>
  </si>
  <si>
    <t>Dodecylbenzene sulfonate triethanolamine(1:1)</t>
  </si>
  <si>
    <t>DTXSID5029631</t>
  </si>
  <si>
    <t>1305-78-8</t>
  </si>
  <si>
    <t>Calcium oxide</t>
  </si>
  <si>
    <t>[O--].[Ca++]</t>
  </si>
  <si>
    <t>Calcium oxide is not on the 117.3 list</t>
  </si>
  <si>
    <t>DTXSID5029633</t>
  </si>
  <si>
    <t>[OH-].[K+]</t>
  </si>
  <si>
    <t>DTXSID5029683</t>
  </si>
  <si>
    <t>OS(O)(=O)=O</t>
  </si>
  <si>
    <t>DTXSID5029685</t>
  </si>
  <si>
    <t>O[N+]([O-])=O</t>
  </si>
  <si>
    <t>DTXSID5029687</t>
  </si>
  <si>
    <t>ClP(Cl)Cl</t>
  </si>
  <si>
    <t>DTXSID5029710</t>
  </si>
  <si>
    <t>Phosphoric trichloride</t>
  </si>
  <si>
    <t>ClP(Cl)(Cl)=O</t>
  </si>
  <si>
    <t>DTXSID5029712</t>
  </si>
  <si>
    <t>[Fe+3].[Fe+3].[O-]S([O-])(=O)=O.[O-]S([O-])(=O)=O.[O-]S([O-])(=O)=O</t>
  </si>
  <si>
    <t>DTXSID5032365</t>
  </si>
  <si>
    <t>2,6-Dichlorobenzonitrile</t>
  </si>
  <si>
    <t>ClC1=CC=CC(Cl)=C1C#N</t>
  </si>
  <si>
    <t>DTXSID5035618</t>
  </si>
  <si>
    <t>Ammonium hydrogen carbonate</t>
  </si>
  <si>
    <t>[NH4+].OC([O-])=O</t>
  </si>
  <si>
    <t>DTXSID5039224</t>
  </si>
  <si>
    <t>CC=O</t>
  </si>
  <si>
    <t>DTXSID5047457</t>
  </si>
  <si>
    <t>[NH4+].[NH4+].[O-]C([O-])=O</t>
  </si>
  <si>
    <t>DTXSID5049817</t>
  </si>
  <si>
    <t>[Zn++].[O-]C([O-])=O</t>
  </si>
  <si>
    <t>DTXSID5057919</t>
  </si>
  <si>
    <t>Potassium arsenite (1:x)</t>
  </si>
  <si>
    <t>DTXSID5060140</t>
  </si>
  <si>
    <t>CC(Br)=O</t>
  </si>
  <si>
    <t>DTXSID50873983</t>
  </si>
  <si>
    <t>F[Be]F</t>
  </si>
  <si>
    <t>DTXSID50883502</t>
  </si>
  <si>
    <t>Lead sulphate</t>
  </si>
  <si>
    <t>[Pb++].[O-]S([O-])(=O)=O</t>
  </si>
  <si>
    <t>DTXSID50884938</t>
  </si>
  <si>
    <t>Silicate(2-), hexafluoro-, zinc (1:1)</t>
  </si>
  <si>
    <t>[Zn++].F[Si--](F)(F)(F)(F)F</t>
  </si>
  <si>
    <t>DTXSID50889443</t>
  </si>
  <si>
    <t>1113-38-8</t>
  </si>
  <si>
    <t>Ethanedioic acid, ammonium salt (1:2)</t>
  </si>
  <si>
    <t>[NH4+].[NH4+].[O-]C(=O)C([O-])=O</t>
  </si>
  <si>
    <t>1113-38-8 a salt of ammonium oxalate, which is on the 117.3 list.</t>
  </si>
  <si>
    <t>EPA please review.</t>
  </si>
  <si>
    <t>DTXSID50889463</t>
  </si>
  <si>
    <t>Diammonium tartrate</t>
  </si>
  <si>
    <t>[NH4+].[NH4+].O[C@H]([C@@H](O)C([O-])=O)C([O-])=O</t>
  </si>
  <si>
    <t>DTXSID50890736</t>
  </si>
  <si>
    <t>Sulfamic acid, cobalt(2+) salt (2:1)</t>
  </si>
  <si>
    <t>[Co++].NS([O-])(=O)=O.NS([O-])(=O)=O</t>
  </si>
  <si>
    <t>DTXSID50894158</t>
  </si>
  <si>
    <t>Cobalt(II) bromide</t>
  </si>
  <si>
    <t>Br[Co]Br</t>
  </si>
  <si>
    <t>DTXSID6020143</t>
  </si>
  <si>
    <t>OC(=O)C1=CC=CC=C1</t>
  </si>
  <si>
    <t>DTXSID6020226</t>
  </si>
  <si>
    <t>[Cl-].[Cl-].[Cd++]</t>
  </si>
  <si>
    <t>DTXSID6020430</t>
  </si>
  <si>
    <t>ClC1=C(Cl)C=CC=C1</t>
  </si>
  <si>
    <t>DTXSID6020438</t>
  </si>
  <si>
    <t>ClCCCl</t>
  </si>
  <si>
    <t>DTXSID6020561</t>
  </si>
  <si>
    <t>ClC1=C(Cl)[C@]2(Cl)[C@@H]3[C@H]4C[C@H]([C@@H]5O[C@H]45)[C@@H]3[C@@]1(Cl)C2(Cl)Cl</t>
  </si>
  <si>
    <t>DTXSID6020773</t>
  </si>
  <si>
    <t>Lead(II) acetate</t>
  </si>
  <si>
    <t>[Pb++].CC([O-])=O.CC([O-])=O</t>
  </si>
  <si>
    <t>DTXSID6021909</t>
  </si>
  <si>
    <t>CCNCC</t>
  </si>
  <si>
    <t>DTXSID6022004</t>
  </si>
  <si>
    <t>ClCCCCl</t>
  </si>
  <si>
    <t>DTXSID6022977</t>
  </si>
  <si>
    <t>Ethylenediaminetetraacetic acid</t>
  </si>
  <si>
    <t>OC(=O)CN(CCN(CC(O)=O)CC(O)=O)CC(O)=O</t>
  </si>
  <si>
    <t>DTXSID6023600</t>
  </si>
  <si>
    <t>[H][C@]12C[C@@]3([H])C4=CCO[C@@]5([H])CC(=O)N6C7=C(C=CC=C7)[C@@]1(CCN2C4)[C@]6([H])[C@@]35[H]</t>
  </si>
  <si>
    <t>DTXSID6023787</t>
  </si>
  <si>
    <t>[Ni++].[O-]S([O-])(=O)=O</t>
  </si>
  <si>
    <t>DTXSID6023941</t>
  </si>
  <si>
    <t>[Ca++].[C-]#N.[C-]#N</t>
  </si>
  <si>
    <t>DTXSID6023947</t>
  </si>
  <si>
    <t>S=C=S</t>
  </si>
  <si>
    <t>DTXSID6024200</t>
  </si>
  <si>
    <t>m-Cresol</t>
  </si>
  <si>
    <t>CC1=CC(O)=CC=C1</t>
  </si>
  <si>
    <t>DTXSID6024385</t>
  </si>
  <si>
    <t>[Zn++].[C-]#N.[C-]#N</t>
  </si>
  <si>
    <t>DTXSID6024965</t>
  </si>
  <si>
    <t>79-36-7</t>
  </si>
  <si>
    <t>Dichloroacetyl chloride</t>
  </si>
  <si>
    <t>ClC(Cl)C(Cl)=O</t>
  </si>
  <si>
    <t>DTXSID6025012</t>
  </si>
  <si>
    <t>2,3-Dichloro-1-propene</t>
  </si>
  <si>
    <t>ClCC(Cl)=C</t>
  </si>
  <si>
    <t>DTXSID6026298</t>
  </si>
  <si>
    <t>m-Xylene</t>
  </si>
  <si>
    <t>CC1=CC(C)=CC=C1</t>
  </si>
  <si>
    <t>DTXSID6027923</t>
  </si>
  <si>
    <t>CCCCCCCCCCCC*.OS(=O)(=O)C1=CC=CC=C1 |c:18,20,t:16,lp:13:2,15:2,16:2,m:12:22.21.20|</t>
  </si>
  <si>
    <t>DTXSID6029703</t>
  </si>
  <si>
    <t>7783-18-8</t>
  </si>
  <si>
    <t>Ammonium thiosulfate</t>
  </si>
  <si>
    <t>[NH4+].[NH4+].[O-]S([S-])(=O)=O</t>
  </si>
  <si>
    <t xml:space="preserve">Ammonium thiosulfate is not on the 117.3 list </t>
  </si>
  <si>
    <t>DTXSID6032308</t>
  </si>
  <si>
    <t>2,4-D 2-butoxymethylethyl ester</t>
  </si>
  <si>
    <t>DTXSID6034479</t>
  </si>
  <si>
    <t>Copper sulfate</t>
  </si>
  <si>
    <t>[Cu++].[O-]S([O-])(=O)=O</t>
  </si>
  <si>
    <t>DTXSID6034554</t>
  </si>
  <si>
    <t>C1C[N+]2=CC=CC=C2C2=CC=CC=[N+]12</t>
  </si>
  <si>
    <t>DTXSID6041345</t>
  </si>
  <si>
    <t>2,4-D Chlorocrotyl ester</t>
  </si>
  <si>
    <t>ClCC=CCOC(=O)COC1=C(Cl)C=C(Cl)C=C1</t>
  </si>
  <si>
    <t>DTXSID6041349</t>
  </si>
  <si>
    <t>2,4-D-methyl</t>
  </si>
  <si>
    <t>COC(=O)COC1=C(Cl)C=C(Cl)C=C1</t>
  </si>
  <si>
    <t>DTXSID6047076</t>
  </si>
  <si>
    <t>Ammonium hexafluorosilicate</t>
  </si>
  <si>
    <t>[NH4+].[NH4+].F[Si--](F)(F)(F)(F)F</t>
  </si>
  <si>
    <t>DTXSID6050463</t>
  </si>
  <si>
    <t>[NH4+].[F-]</t>
  </si>
  <si>
    <t>DTXSID6052164</t>
  </si>
  <si>
    <t>Zinc ammonium chloride (x:x:x)</t>
  </si>
  <si>
    <t>DTXSID6058182</t>
  </si>
  <si>
    <t>[Ca++].[Ca++].[Ca++].[O-][As]([O-])([O-])=O.[O-][As]([O-])([O-])=O</t>
  </si>
  <si>
    <t>DTXSID6063199</t>
  </si>
  <si>
    <t>2,4,5-T Triethanolamine salt</t>
  </si>
  <si>
    <t>OCC[NH+](CCO)CCO.[O-]C(=O)COC1=C(Cl)C=C(Cl)C(Cl)=C1</t>
  </si>
  <si>
    <t>DTXSID6064870</t>
  </si>
  <si>
    <t>Br[Sb](Br)Br</t>
  </si>
  <si>
    <t>DTXSID6065054</t>
  </si>
  <si>
    <t>Trisodium phosphate decahydrate</t>
  </si>
  <si>
    <t>O.O.O.O.O.O.O.O.O.O.[Na+].[Na+].[Na+].[O-]P([O-])([O-])=O</t>
  </si>
  <si>
    <t>DTXSID6065555</t>
  </si>
  <si>
    <t>Beryllium nitrate (Be(NO3)2)</t>
  </si>
  <si>
    <t>[Be++].[O-][N+]([O-])=O.[O-][N+]([O-])=O</t>
  </si>
  <si>
    <t>DTXSID60858807</t>
  </si>
  <si>
    <t>Fenoprop-isoctyl</t>
  </si>
  <si>
    <t>DTXSID60893218</t>
  </si>
  <si>
    <t>Ammonium sulfide ((NH4)2S)</t>
  </si>
  <si>
    <t>[NH4+].[NH4+].[S--]</t>
  </si>
  <si>
    <t>DTXSID6091554</t>
  </si>
  <si>
    <t>[Zn++].[Zn++].[Zn++].[O-]B([O-])[O-].[O-]B([O-])[O-]</t>
  </si>
  <si>
    <t>DTXSID6091556</t>
  </si>
  <si>
    <t>DTXSID60916714</t>
  </si>
  <si>
    <t>Butan-2-yl (2,4-dichlorophenoxy)acetate</t>
  </si>
  <si>
    <t>CCC(C)OC(=O)COC1=C(Cl)C=C(Cl)C=C1</t>
  </si>
  <si>
    <t>DTXSID7020267</t>
  </si>
  <si>
    <t>ClC1CC2C(C1Cl)C1(Cl)C(Cl)=C(Cl)C2(Cl)C1(Cl)Cl</t>
  </si>
  <si>
    <t>DTXSID7020425</t>
  </si>
  <si>
    <t>ClC1=C(Cl)C(=O)C2=C(C=CC=C2)C1=O</t>
  </si>
  <si>
    <t>DTXSID7020637</t>
  </si>
  <si>
    <t>C=O</t>
  </si>
  <si>
    <t>DTXSID7020893</t>
  </si>
  <si>
    <t>CNC(=O)OC1=CC(C)=C(N(C)C)C(C)=C1</t>
  </si>
  <si>
    <t>DTXSID7020974</t>
  </si>
  <si>
    <t>[O]N=O</t>
  </si>
  <si>
    <t>DTXSID7021100</t>
  </si>
  <si>
    <t>CCOP(=S)(OCC)OC1=CC=C(C=C1)[N+]([O-])=O</t>
  </si>
  <si>
    <t>DTXSID7021106</t>
  </si>
  <si>
    <t>OC1=C(Cl)C(Cl)=C(Cl)C(Cl)=C1Cl</t>
  </si>
  <si>
    <t>DTXSID7021360</t>
  </si>
  <si>
    <t>1-Methylbenzene</t>
  </si>
  <si>
    <t>CC1=CC=CC=C1</t>
  </si>
  <si>
    <t>DTXSID7021368</t>
  </si>
  <si>
    <t>DTXSID7021491</t>
  </si>
  <si>
    <t>N#CC1=CC=CC=C1</t>
  </si>
  <si>
    <t>DTXSID7021605</t>
  </si>
  <si>
    <t>Hexanedioic acid</t>
  </si>
  <si>
    <t>OC(=O)CCCCC(O)=O</t>
  </si>
  <si>
    <t>DTXSID7021869</t>
  </si>
  <si>
    <t>p-Cresol</t>
  </si>
  <si>
    <t>CC1=CC=C(O)C=C1</t>
  </si>
  <si>
    <t>DTXSID7023801</t>
  </si>
  <si>
    <t>CC[Pb](CC)(CC)CC</t>
  </si>
  <si>
    <t>DTXSID7024166</t>
  </si>
  <si>
    <t>2,5-Furandione</t>
  </si>
  <si>
    <t>O=C1OC(=O)C=C1</t>
  </si>
  <si>
    <t>DTXSID7025219</t>
  </si>
  <si>
    <t>[Na+].CCCCCCCCCCCC*.[O-]S(=O)(=O)C1=CC=CC=C1 |c:18,20,t:16,lp:14:3,16:2,17:2,m:13:21.22.23|</t>
  </si>
  <si>
    <t>DTXSID7025427</t>
  </si>
  <si>
    <t>2-Hydroxy-2-methylpropanenitrile</t>
  </si>
  <si>
    <t>CC(C)(O)C#N</t>
  </si>
  <si>
    <t>DTXSID7025683</t>
  </si>
  <si>
    <t>Methylamine</t>
  </si>
  <si>
    <t>CN</t>
  </si>
  <si>
    <t>DTXSID7026073</t>
  </si>
  <si>
    <t>Butyl (2,4,5-trichlorophenoxy)acetate</t>
  </si>
  <si>
    <t>CCCCOC(=O)COC1=C(Cl)C=C(Cl)C(Cl)=C1</t>
  </si>
  <si>
    <t>DTXSID7026075</t>
  </si>
  <si>
    <t>2,4,5-T isooctyl ester</t>
  </si>
  <si>
    <t>C*.CCCCCCCOC(=O)COC1=C(Cl)C=C(Cl)C(Cl)=C1 |c:13,20,t:16,lp:9:2,11:2,13:2,16:3,19:3,21:3,m:1:3.4.5.6.7.8|</t>
  </si>
  <si>
    <t>DTXSID7032056</t>
  </si>
  <si>
    <t>[Na+].[Na+].[O-][Cr]([O-])(=O)=O</t>
  </si>
  <si>
    <t>DTXSID7034410</t>
  </si>
  <si>
    <t>1305-62-0</t>
  </si>
  <si>
    <t>Calcium hydroxide</t>
  </si>
  <si>
    <t>O[Ca]O</t>
  </si>
  <si>
    <t>Calcium hydroxide is not on the 117.3 list</t>
  </si>
  <si>
    <t>DTXSID7040314</t>
  </si>
  <si>
    <t>Copper nitrate</t>
  </si>
  <si>
    <t>[Cu++].[O-][N+]([O-])=O.[O-][N+]([O-])=O</t>
  </si>
  <si>
    <t>DTXSID7040316</t>
  </si>
  <si>
    <t>[Cl-].[Cl-].[Ni++]</t>
  </si>
  <si>
    <t>DTXSID7040449</t>
  </si>
  <si>
    <t>Copper(II) chloride</t>
  </si>
  <si>
    <t>[Cl-].[Cl-].[Cu++]</t>
  </si>
  <si>
    <t>DTXSID7052789</t>
  </si>
  <si>
    <t>7785-84-4</t>
  </si>
  <si>
    <t>Sodium trimetaphosphate</t>
  </si>
  <si>
    <t>[Na+].[Na+].[Na+].[O-]P1(=O)OP([O-])(=O)OP([O-])(=O)O1</t>
  </si>
  <si>
    <t>DTXSID7060469</t>
  </si>
  <si>
    <t>[Hg++].[S-]C#N.[S-]C#N</t>
  </si>
  <si>
    <t>DTXSID7064819</t>
  </si>
  <si>
    <t>[Hg++].[O-]S([O-])(=O)=O</t>
  </si>
  <si>
    <t>DTXSID7064944</t>
  </si>
  <si>
    <t>Lead(IV) arsenate (2:3)</t>
  </si>
  <si>
    <t>[Pb+4].[Pb+4].O[As]([O-])([O-])=O.[O-][As]([O-])([O-])=O.[O-][As]([O-])([O-])=O</t>
  </si>
  <si>
    <t>DTXSID70872832</t>
  </si>
  <si>
    <t>[Sr++].[O-][Cr]([O-])(=O)=O</t>
  </si>
  <si>
    <t>DTXSID70872953</t>
  </si>
  <si>
    <t>Ammonium dichromate</t>
  </si>
  <si>
    <t>[NH4+].[NH4+].[O-][Cr](=O)(=O)O[Cr]([O-])(=O)=O</t>
  </si>
  <si>
    <t>DTXSID70890511</t>
  </si>
  <si>
    <t>Formic acid, zinc salt (2:1)</t>
  </si>
  <si>
    <t>[Zn++].[O-]C=O.[O-]C=O</t>
  </si>
  <si>
    <t>DTXSID70908605</t>
  </si>
  <si>
    <t>Copper(2+) sulfate--ammonia--water (1/1/4/1)</t>
  </si>
  <si>
    <t>N.N.N.N.O.[Cu++].[O-]S([O-])(=O)=O</t>
  </si>
  <si>
    <t>DTXSID8020040</t>
  </si>
  <si>
    <t>[H][C@]12C[C@]([H])(C=C1)[C@]1([H])[C@@]2([H])[C@]2(Cl)C(Cl)=C(Cl)[C@@]1(Cl)C2(Cl)Cl</t>
  </si>
  <si>
    <t>DTXSID8020044</t>
  </si>
  <si>
    <t>OCC=C</t>
  </si>
  <si>
    <t>DTXSID8020090</t>
  </si>
  <si>
    <t>NC1=CC=CC=C1</t>
  </si>
  <si>
    <t>DTXSID8020250</t>
  </si>
  <si>
    <t>ClC(Cl)(Cl)Cl</t>
  </si>
  <si>
    <t>DTXSID8020622</t>
  </si>
  <si>
    <t>[Cl-].[Cl-].[Cl-].[Fe+3]</t>
  </si>
  <si>
    <t>DTXSID8020913</t>
  </si>
  <si>
    <t>C1=CC2=CC=CC=C2C=C1</t>
  </si>
  <si>
    <t>DTXSID8021274</t>
  </si>
  <si>
    <t>Sodium dichromate</t>
  </si>
  <si>
    <t>[Na+].[Na+].[O-][Cr](=O)(=O)O[Cr]([O-])(=O)=O</t>
  </si>
  <si>
    <t>DTXSID8021276</t>
  </si>
  <si>
    <t>[Na+].[O-]Cl</t>
  </si>
  <si>
    <t>DTXSID8021438</t>
  </si>
  <si>
    <t>ClC(Cl)=C</t>
  </si>
  <si>
    <t>DTXSID8021515</t>
  </si>
  <si>
    <t>Butanoic acid</t>
  </si>
  <si>
    <t>CCCC(O)=O</t>
  </si>
  <si>
    <t>DTXSID8021517</t>
  </si>
  <si>
    <t>OC(=O)\C=C/C(O)=O</t>
  </si>
  <si>
    <t>DTXSID8021808</t>
  </si>
  <si>
    <t>o-Cresol</t>
  </si>
  <si>
    <t>CC1=C(O)C=CC=C1</t>
  </si>
  <si>
    <t>DTXSID8024864</t>
  </si>
  <si>
    <t>CC=CC=O</t>
  </si>
  <si>
    <t>DTXSID8025678</t>
  </si>
  <si>
    <t>CCN</t>
  </si>
  <si>
    <t>DTXSID8025961</t>
  </si>
  <si>
    <t>CCC(O)=O</t>
  </si>
  <si>
    <t>DTXSID8027030</t>
  </si>
  <si>
    <t>Methanol, sodium salt</t>
  </si>
  <si>
    <t>[Na+].C[O-]</t>
  </si>
  <si>
    <t>DTXSID8027240</t>
  </si>
  <si>
    <t>CC1=CC=C(C(=C1)[N+]([O-])=O)[N+]([O-])=O</t>
  </si>
  <si>
    <t>DTXSID8027375</t>
  </si>
  <si>
    <t>Dimethylphenol</t>
  </si>
  <si>
    <t>C*.C*.OC1=CC=CC=C1 |c:5,7,t:3,lp:4:2,m:1:9.10,3:6.7.8.9|</t>
  </si>
  <si>
    <t>DTXSID8034455</t>
  </si>
  <si>
    <t>Chromic(VI) acid</t>
  </si>
  <si>
    <t>O[Cr](O)(=O)=O</t>
  </si>
  <si>
    <t>DTXSID8034798</t>
  </si>
  <si>
    <t>DTXSID8034873</t>
  </si>
  <si>
    <t>Pyrethrins is on the 117.3 list</t>
  </si>
  <si>
    <t>DTXSID8034902</t>
  </si>
  <si>
    <t>[Na+].OS([O-])=O</t>
  </si>
  <si>
    <t>DTXSID8038770</t>
  </si>
  <si>
    <t>[Zn++].CC([O-])=O.CC([O-])=O</t>
  </si>
  <si>
    <t>DTXSID8041329</t>
  </si>
  <si>
    <t>2,4,5-T 2-Ethylhexyl</t>
  </si>
  <si>
    <t>CCCCC(CC)COC(=O)COC1=C(Cl)C=C(Cl)C(Cl)=C1</t>
  </si>
  <si>
    <t>DTXSID8052306</t>
  </si>
  <si>
    <t>2-Pentanyl acetate</t>
  </si>
  <si>
    <t>CCCC(C)OC(C)=O</t>
  </si>
  <si>
    <t>DTXSID8052512</t>
  </si>
  <si>
    <t>[Zn++].[Br-].[Br-]</t>
  </si>
  <si>
    <t>DTXSID8058291</t>
  </si>
  <si>
    <t>Arsenic sulfide (AsS)</t>
  </si>
  <si>
    <t>Arsenic sulfide is not on the list. Other Arsenic sulfides are, however (arsenic disulfide, arsenic trisulfide)</t>
  </si>
  <si>
    <t>DTXSID8059180</t>
  </si>
  <si>
    <t>98-89-5</t>
  </si>
  <si>
    <t>Cyclohexanecarboxylic acid</t>
  </si>
  <si>
    <t>OC(=O)C1CCCCC1</t>
  </si>
  <si>
    <t>Cyclohexanecarboxylic acid is not on the 117.3 list</t>
  </si>
  <si>
    <t>DTXSID8064270</t>
  </si>
  <si>
    <t>2,4,5-T trimethylamine salt</t>
  </si>
  <si>
    <t>C[NH+](C)C.[O-]C(=O)COC1=C(Cl)C=C(Cl)C(Cl)=C1</t>
  </si>
  <si>
    <t>DTXSID8064858</t>
  </si>
  <si>
    <t>Potassium chromate(VI)</t>
  </si>
  <si>
    <t>[K+].[K+].[O-][Cr]([O-])(=O)=O</t>
  </si>
  <si>
    <t>DTXSID8065660</t>
  </si>
  <si>
    <t>Ammonium fluoroborate</t>
  </si>
  <si>
    <t>[NH4+].F[B-](F)(F)F</t>
  </si>
  <si>
    <t>DTXSID8065749</t>
  </si>
  <si>
    <t>[Li+].[Li+].[O-][Cr]([O-])(=O)=O</t>
  </si>
  <si>
    <t>DTXSID80890522</t>
  </si>
  <si>
    <t>Ammonium iron(III) oxalate</t>
  </si>
  <si>
    <t>N.N.N.[Fe].[O-]C(=O)C([O-])=O.[O-]C(=O)C([O-])=O.[O-]C(=O)C([O-])=O</t>
  </si>
  <si>
    <t>DTXSID8093996</t>
  </si>
  <si>
    <t>12767-79-2</t>
  </si>
  <si>
    <t>Aroclor</t>
  </si>
  <si>
    <t>Aroclor is a common name for polychlorinated biphenyls. Polychlorinated biphenyls are in the list already as CASRN: 1336-36-3</t>
  </si>
  <si>
    <t>DTXSID80978091</t>
  </si>
  <si>
    <t>2-Methylbutan-2-yl acetate</t>
  </si>
  <si>
    <t>CCC(C)(C)OC(C)=O</t>
  </si>
  <si>
    <t>DTXSID901010229</t>
  </si>
  <si>
    <t>CC1=CC=CC=C1.[O-][N+](*)=O |c:3,5,t:1,lp:7:3,10:2,m:9:6.5.4|</t>
  </si>
  <si>
    <t>DTXSID901014471</t>
  </si>
  <si>
    <t>Lead fluoride (PbF2)</t>
  </si>
  <si>
    <t>[F-].[F-].[Pb++]</t>
  </si>
  <si>
    <t>DTXSID901023224</t>
  </si>
  <si>
    <t>CCC.Cl*.Cl* |lp:3:3,5:3,m:4:1.2,6:0.1.2|</t>
  </si>
  <si>
    <t>DTXSID9020243</t>
  </si>
  <si>
    <t>[H][C@@]12CC=CC[C@]1([H])C(=O)N(SC(Cl)(Cl)Cl)C2=O</t>
  </si>
  <si>
    <t>DTXSID9020247</t>
  </si>
  <si>
    <t>1-Naphthalenol, 1-(N-methylcarbamate)</t>
  </si>
  <si>
    <t>CNC(=O)OC1=C2C=CC=CC2=CC=C1</t>
  </si>
  <si>
    <t>DTXSID9020249</t>
  </si>
  <si>
    <t>CNC(=O)OC1=CC=CC2=C1OC(C)(C)C2</t>
  </si>
  <si>
    <t>DTXSID9020407</t>
  </si>
  <si>
    <t>CCOP(=S)(OCC)OC1=NC(=NC(C)=C1)C(C)C</t>
  </si>
  <si>
    <t>DTXSID9020453</t>
  </si>
  <si>
    <t>ClC1=C(Cl)[C@]2(Cl)[C@@H]3[C@@H]4C[C@@H]([C@H]5O[C@@H]45)[C@@H]3[C@@]1(Cl)C2(Cl)Cl</t>
  </si>
  <si>
    <t>DTXSID9020827</t>
  </si>
  <si>
    <t>COC1=CC=C(C=C1)C(C1=CC=C(OC)C=C1)C(Cl)(Cl)Cl</t>
  </si>
  <si>
    <t>DTXSID9022021</t>
  </si>
  <si>
    <t>OC1=C(C=CC(=C1)[N+]([O-])=O)[N+]([O-])=O</t>
  </si>
  <si>
    <t>DTXSID9024065</t>
  </si>
  <si>
    <t>1,3-Dinitrobenzene</t>
  </si>
  <si>
    <t>[O-][N+](=O)C1=CC(=CC=C1)[N+]([O-])=O</t>
  </si>
  <si>
    <t>DTXSID9024148</t>
  </si>
  <si>
    <t>C#N</t>
  </si>
  <si>
    <t>DTXSID9025453</t>
  </si>
  <si>
    <t>3-Methylbutyl acetate</t>
  </si>
  <si>
    <t>CC(C)CCOC(C)=O</t>
  </si>
  <si>
    <t>DTXSID9025459</t>
  </si>
  <si>
    <t>Isobutylamine</t>
  </si>
  <si>
    <t>CC(C)CN</t>
  </si>
  <si>
    <t>DTXSID9026631</t>
  </si>
  <si>
    <t>ClC(=O)C1=CC=CC=C1</t>
  </si>
  <si>
    <t>DTXSID9027360</t>
  </si>
  <si>
    <t>[NH4+].NC([O-])=O</t>
  </si>
  <si>
    <t>DTXSID90274011</t>
  </si>
  <si>
    <t>Nickel hydroxide (Ni(OH)2)</t>
  </si>
  <si>
    <t>[OH-].[OH-].[Ni++]</t>
  </si>
  <si>
    <t>DTXSID9029645</t>
  </si>
  <si>
    <t>Ammonium hydrogen difluoride</t>
  </si>
  <si>
    <t>[NH4+].F.[F-]</t>
  </si>
  <si>
    <t>DTXSID9029695</t>
  </si>
  <si>
    <t>[Cl-].[Cl-].[Fe++]</t>
  </si>
  <si>
    <t>DTXSID9036307</t>
  </si>
  <si>
    <t>7758-29-4</t>
  </si>
  <si>
    <t>Pentasodium triphosphate</t>
  </si>
  <si>
    <t>[Na+].[Na+].[Na+].[Na+].[Na+].[O-]P([O-])(=O)OP([O-])(=O)OP([O-])([O-])=O</t>
  </si>
  <si>
    <t>Pentasodium triphosphate is not on the 117.3 list</t>
  </si>
  <si>
    <t>DTXSID9040344</t>
  </si>
  <si>
    <t>Iron(II) sulfate heptahydrate</t>
  </si>
  <si>
    <t>O.O.O.O.O.O.O.[Fe++].[O-]S([O-])(=O)=O</t>
  </si>
  <si>
    <t>DTXSID9040477</t>
  </si>
  <si>
    <t>1,2,3-Propanetricarboxylic acid, 2-hydroxy-, ammonium iron(3+) salt (1:?:?)</t>
  </si>
  <si>
    <t>DTXSID9041100</t>
  </si>
  <si>
    <t>[K+].O[As](O)([O-])=O</t>
  </si>
  <si>
    <t>DTXSID9044162</t>
  </si>
  <si>
    <t>[Hg++].[O-][N+]([O-])=O.[O-][N+]([O-])=O</t>
  </si>
  <si>
    <t>DTXSID9049821</t>
  </si>
  <si>
    <t>[Zr+4].[O-][N+]([O-])=O.[O-][N+]([O-])=O.[O-][N+]([O-])=O.[O-][N+]([O-])=O</t>
  </si>
  <si>
    <t>DTXSID9058818</t>
  </si>
  <si>
    <t>CCC(Cl)Cl</t>
  </si>
  <si>
    <t>DTXSID9065651</t>
  </si>
  <si>
    <t>Lead fluoroborate</t>
  </si>
  <si>
    <t>[Pb++].F[B-](F)(F)F.F[B-](F)(F)F</t>
  </si>
  <si>
    <t>DTXSID90866339</t>
  </si>
  <si>
    <t>Butan-2-yl (2,4,5-trichlorophenoxy)acetate</t>
  </si>
  <si>
    <t>CCC(C)OC(=O)COC1=CC(Cl)=C(Cl)C=C1Cl</t>
  </si>
  <si>
    <t>DTXSID90890513</t>
  </si>
  <si>
    <t>Thiocyanic acid lead(2+) salt (2:1)</t>
  </si>
  <si>
    <t>[Pb++].[S-]C#N.[S-]C#N</t>
  </si>
  <si>
    <t>DTXSID90892315</t>
  </si>
  <si>
    <t>Ammonium tetrachlorozincate</t>
  </si>
  <si>
    <t>[NH4+].[NH4+].[Cl-].[Cl-].[Cl-].[Cl-].[Zn++]</t>
  </si>
  <si>
    <t>DTXSID90896818</t>
  </si>
  <si>
    <t>Poly[oxy(methyl-​1,​2-​ethanediyl)​]​, alpha-​[(2,​4-​dichlorophenoxy)​acetyl]​-​omega-​butoxy-</t>
  </si>
  <si>
    <t>DTXSID90923991</t>
  </si>
  <si>
    <t>White Phosphorus (P4)</t>
  </si>
  <si>
    <t>P12P3P1P23</t>
  </si>
  <si>
    <t>Phosporus is included on the list. White phosphorus is an allotropes of phosporus</t>
  </si>
  <si>
    <t>DTXSID90931738</t>
  </si>
  <si>
    <t>Butanedioic acid, 2,3-dihydroxy- (2R,3R)-, ammonium salt (1:?)</t>
  </si>
  <si>
    <t>DTXSID90975516</t>
  </si>
  <si>
    <t>Oxalic acid--ammonia--water (1/2/1)</t>
  </si>
  <si>
    <t>N.N.O.OC(=O)C(O)=O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</si>
</sst>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
  </numFmts>
  <fonts count="27">
    <font>
      <sz val="10"/>
      <name val="Arial"/>
    </font>
    <font>
      <sz val="11"/>
      <color theme="1"/>
      <name val="Calibri"/>
      <family val="2"/>
      <scheme val="minor"/>
    </font>
    <font>
      <sz val="11"/>
      <color theme="1"/>
      <name val="Calibri"/>
      <family val="2"/>
      <scheme val="minor"/>
    </font>
    <font>
      <b/>
      <sz val="10"/>
      <name val="Arial"/>
      <family val="2"/>
    </font>
    <font>
      <sz val="10"/>
      <color indexed="8"/>
      <name val="Arial"/>
      <family val="2"/>
    </font>
    <font>
      <sz val="10"/>
      <name val="Arial"/>
      <family val="2"/>
    </font>
    <font>
      <sz val="10"/>
      <name val="Arial"/>
      <family val="2"/>
    </font>
    <font>
      <sz val="10"/>
      <color rgb="FF000000"/>
      <name val="Arial"/>
      <family val="2"/>
    </font>
    <font>
      <sz val="10"/>
      <color rgb="FFFF0000"/>
      <name val="Arial"/>
      <family val="2"/>
    </font>
    <font>
      <sz val="12"/>
      <name val="Times New Roman"/>
      <family val="1"/>
    </font>
    <font>
      <vertAlign val="superscript"/>
      <sz val="10"/>
      <name val="Arial"/>
      <family val="2"/>
    </font>
    <font>
      <strike/>
      <sz val="10"/>
      <name val="Arial"/>
      <family val="2"/>
    </font>
    <font>
      <b/>
      <vertAlign val="superscript"/>
      <sz val="10"/>
      <name val="Arial"/>
      <family val="2"/>
    </font>
    <font>
      <vertAlign val="superscript"/>
      <sz val="12"/>
      <name val="Arial"/>
      <family val="2"/>
    </font>
    <font>
      <sz val="12"/>
      <name val="Arial"/>
      <family val="2"/>
    </font>
    <font>
      <b/>
      <u/>
      <sz val="10"/>
      <name val="Arial"/>
      <family val="2"/>
    </font>
    <font>
      <i/>
      <sz val="10"/>
      <name val="Arial"/>
      <family val="2"/>
    </font>
    <font>
      <sz val="10"/>
      <name val="Calibri"/>
      <family val="2"/>
    </font>
    <font>
      <sz val="10"/>
      <color theme="1"/>
      <name val="Arial"/>
      <family val="2"/>
    </font>
    <font>
      <b/>
      <sz val="12"/>
      <color indexed="8"/>
      <name val="Arial"/>
      <family val="2"/>
    </font>
    <font>
      <vertAlign val="subscript"/>
      <sz val="10"/>
      <name val="Arial"/>
      <family val="2"/>
    </font>
    <font>
      <sz val="8"/>
      <name val="Arial"/>
      <family val="2"/>
    </font>
    <font>
      <b/>
      <sz val="10"/>
      <color rgb="FF000000"/>
      <name val="Arial"/>
      <family val="2"/>
    </font>
    <font>
      <u/>
      <sz val="11"/>
      <color theme="10"/>
      <name val="Calibri"/>
      <family val="2"/>
      <scheme val="minor"/>
    </font>
    <font>
      <sz val="11"/>
      <color indexed="8"/>
      <name val="Calibri"/>
      <family val="2"/>
      <scheme val="minor"/>
    </font>
    <font>
      <b/>
      <sz val="11"/>
      <name val="Calibri"/>
      <family val="2"/>
    </font>
    <font>
      <b/>
      <sz val="11"/>
      <color indexed="8"/>
      <name val="Calibri"/>
      <family val="2"/>
      <scheme val="minor"/>
    </font>
  </fonts>
  <fills count="8">
    <fill>
      <patternFill patternType="none"/>
    </fill>
    <fill>
      <patternFill patternType="gray125"/>
    </fill>
    <fill>
      <patternFill patternType="solid">
        <fgColor theme="5" tint="0.79998168889431442"/>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6" tint="0.79998168889431442"/>
        <bgColor indexed="64"/>
      </patternFill>
    </fill>
    <fill>
      <patternFill patternType="solid">
        <fgColor theme="9"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indexed="22"/>
      </left>
      <right style="thin">
        <color indexed="22"/>
      </right>
      <top style="thin">
        <color indexed="22"/>
      </top>
      <bottom style="thin">
        <color indexed="22"/>
      </bottom>
      <diagonal/>
    </border>
    <border>
      <left style="thin">
        <color indexed="64"/>
      </left>
      <right/>
      <top/>
      <bottom/>
      <diagonal/>
    </border>
    <border>
      <left style="thin">
        <color indexed="64"/>
      </left>
      <right/>
      <top/>
      <bottom style="thin">
        <color indexed="64"/>
      </bottom>
      <diagonal/>
    </border>
    <border>
      <left/>
      <right style="medium">
        <color indexed="64"/>
      </right>
      <top/>
      <bottom style="medium">
        <color indexed="64"/>
      </bottom>
      <diagonal/>
    </border>
  </borders>
  <cellStyleXfs count="7">
    <xf numFmtId="0" fontId="0" fillId="0" borderId="0"/>
    <xf numFmtId="0" fontId="6" fillId="0" borderId="0"/>
    <xf numFmtId="0" fontId="4" fillId="0" borderId="0"/>
    <xf numFmtId="0" fontId="2" fillId="0" borderId="0"/>
    <xf numFmtId="0" fontId="23" fillId="0" borderId="0" applyNumberFormat="0" applyFill="0" applyBorder="0" applyAlignment="0" applyProtection="0"/>
    <xf numFmtId="0" fontId="24" fillId="0" borderId="0"/>
    <xf numFmtId="0" fontId="1" fillId="0" borderId="0"/>
  </cellStyleXfs>
  <cellXfs count="156">
    <xf numFmtId="0" fontId="0" fillId="0" borderId="0" xfId="0"/>
    <xf numFmtId="1" fontId="0" fillId="0" borderId="0" xfId="0" applyNumberFormat="1"/>
    <xf numFmtId="0" fontId="3" fillId="0" borderId="0" xfId="0" applyFont="1"/>
    <xf numFmtId="3" fontId="0" fillId="0" borderId="0" xfId="0" applyNumberFormat="1" applyAlignment="1">
      <alignment horizontal="left"/>
    </xf>
    <xf numFmtId="0" fontId="4" fillId="0" borderId="0" xfId="0" applyFont="1" applyAlignment="1">
      <alignment wrapText="1"/>
    </xf>
    <xf numFmtId="0" fontId="4" fillId="0" borderId="0" xfId="0" applyFont="1" applyAlignment="1">
      <alignment vertical="top" wrapText="1"/>
    </xf>
    <xf numFmtId="0" fontId="5" fillId="0" borderId="0" xfId="0" applyFont="1"/>
    <xf numFmtId="0" fontId="3" fillId="0" borderId="0" xfId="0" applyFont="1" applyAlignment="1">
      <alignment wrapText="1"/>
    </xf>
    <xf numFmtId="0" fontId="4" fillId="0" borderId="0" xfId="0" applyFont="1" applyAlignment="1">
      <alignment horizontal="right" vertical="top" wrapText="1"/>
    </xf>
    <xf numFmtId="3" fontId="4" fillId="0" borderId="0" xfId="0" applyNumberFormat="1" applyFont="1" applyAlignment="1">
      <alignment horizontal="right" vertical="top" wrapText="1"/>
    </xf>
    <xf numFmtId="0" fontId="7" fillId="0" borderId="0" xfId="0" applyFont="1" applyAlignment="1">
      <alignment vertical="top" wrapText="1"/>
    </xf>
    <xf numFmtId="0" fontId="5" fillId="0" borderId="0" xfId="0" applyFont="1" applyAlignment="1">
      <alignment vertical="top"/>
    </xf>
    <xf numFmtId="0" fontId="0" fillId="0" borderId="0" xfId="0" applyAlignment="1">
      <alignment vertical="top"/>
    </xf>
    <xf numFmtId="0" fontId="0" fillId="0" borderId="0" xfId="0" applyAlignment="1">
      <alignment horizontal="right" vertical="top"/>
    </xf>
    <xf numFmtId="0" fontId="4" fillId="0" borderId="0" xfId="0" applyFont="1" applyAlignment="1">
      <alignment horizontal="right" wrapText="1"/>
    </xf>
    <xf numFmtId="3" fontId="4" fillId="0" borderId="0" xfId="0" applyNumberFormat="1" applyFont="1" applyAlignment="1">
      <alignment horizontal="right" wrapText="1"/>
    </xf>
    <xf numFmtId="0" fontId="0" fillId="0" borderId="0" xfId="0" applyAlignment="1">
      <alignment horizontal="right"/>
    </xf>
    <xf numFmtId="0" fontId="5" fillId="0" borderId="1" xfId="0" applyFont="1" applyBorder="1" applyAlignment="1">
      <alignment horizontal="right"/>
    </xf>
    <xf numFmtId="49" fontId="8" fillId="0" borderId="0" xfId="0" applyNumberFormat="1" applyFont="1"/>
    <xf numFmtId="1" fontId="8" fillId="0" borderId="0" xfId="0" applyNumberFormat="1" applyFont="1"/>
    <xf numFmtId="0" fontId="8" fillId="0" borderId="0" xfId="0" applyFont="1"/>
    <xf numFmtId="17" fontId="5" fillId="0" borderId="0" xfId="0" quotePrefix="1" applyNumberFormat="1" applyFont="1"/>
    <xf numFmtId="0" fontId="0" fillId="0" borderId="0" xfId="0" applyAlignment="1">
      <alignment horizontal="center" vertical="center"/>
    </xf>
    <xf numFmtId="0" fontId="5" fillId="0" borderId="0" xfId="0" applyFont="1" applyAlignment="1">
      <alignment horizontal="right"/>
    </xf>
    <xf numFmtId="17" fontId="5" fillId="0" borderId="0" xfId="0" applyNumberFormat="1" applyFont="1"/>
    <xf numFmtId="49" fontId="5" fillId="0" borderId="0" xfId="0" applyNumberFormat="1" applyFont="1"/>
    <xf numFmtId="0" fontId="5" fillId="0" borderId="0" xfId="0" applyFont="1" applyAlignment="1">
      <alignment wrapText="1"/>
    </xf>
    <xf numFmtId="0" fontId="5" fillId="0" borderId="0" xfId="0" quotePrefix="1" applyFont="1"/>
    <xf numFmtId="0" fontId="3" fillId="0" borderId="3" xfId="0" applyFont="1" applyBorder="1"/>
    <xf numFmtId="1" fontId="3" fillId="0" borderId="1" xfId="0" applyNumberFormat="1" applyFont="1" applyBorder="1" applyAlignment="1">
      <alignment wrapText="1"/>
    </xf>
    <xf numFmtId="3" fontId="3" fillId="0" borderId="1" xfId="0" applyNumberFormat="1" applyFont="1" applyBorder="1" applyAlignment="1">
      <alignment horizontal="left" wrapText="1"/>
    </xf>
    <xf numFmtId="1" fontId="5" fillId="0" borderId="1" xfId="0" applyNumberFormat="1" applyFont="1" applyBorder="1" applyAlignment="1">
      <alignment horizontal="right"/>
    </xf>
    <xf numFmtId="0" fontId="5" fillId="0" borderId="1" xfId="0" applyFont="1" applyBorder="1"/>
    <xf numFmtId="16" fontId="5" fillId="0" borderId="1" xfId="0" applyNumberFormat="1" applyFont="1" applyBorder="1" applyAlignment="1">
      <alignment horizontal="right"/>
    </xf>
    <xf numFmtId="0" fontId="5" fillId="0" borderId="1" xfId="0" quotePrefix="1" applyFont="1" applyBorder="1" applyAlignment="1">
      <alignment horizontal="center"/>
    </xf>
    <xf numFmtId="1" fontId="5" fillId="0" borderId="1" xfId="0" applyNumberFormat="1" applyFont="1" applyBorder="1"/>
    <xf numFmtId="1" fontId="5" fillId="0" borderId="1" xfId="0" quotePrefix="1" applyNumberFormat="1" applyFont="1" applyBorder="1" applyAlignment="1">
      <alignment horizontal="right"/>
    </xf>
    <xf numFmtId="1" fontId="5" fillId="0" borderId="1" xfId="0" applyNumberFormat="1" applyFont="1" applyBorder="1" applyAlignment="1">
      <alignment horizontal="center"/>
    </xf>
    <xf numFmtId="49" fontId="5" fillId="0" borderId="1" xfId="0" applyNumberFormat="1" applyFont="1" applyBorder="1"/>
    <xf numFmtId="3" fontId="5" fillId="0" borderId="1" xfId="0" applyNumberFormat="1" applyFont="1" applyBorder="1" applyAlignment="1">
      <alignment horizontal="right"/>
    </xf>
    <xf numFmtId="1" fontId="5" fillId="0" borderId="1" xfId="0" quotePrefix="1" applyNumberFormat="1" applyFont="1" applyBorder="1" applyAlignment="1">
      <alignment horizontal="center"/>
    </xf>
    <xf numFmtId="3" fontId="5" fillId="0" borderId="1" xfId="0" applyNumberFormat="1" applyFont="1" applyBorder="1" applyAlignment="1">
      <alignment horizontal="left"/>
    </xf>
    <xf numFmtId="3" fontId="5" fillId="0" borderId="1" xfId="0" quotePrefix="1" applyNumberFormat="1" applyFont="1" applyBorder="1" applyAlignment="1">
      <alignment horizontal="right"/>
    </xf>
    <xf numFmtId="49" fontId="5" fillId="0" borderId="0" xfId="0" applyNumberFormat="1" applyFont="1" applyAlignment="1">
      <alignment vertical="top" wrapText="1"/>
    </xf>
    <xf numFmtId="0" fontId="5" fillId="0" borderId="0" xfId="0" applyFont="1" applyAlignment="1">
      <alignment horizontal="left" vertical="center" wrapText="1"/>
    </xf>
    <xf numFmtId="0" fontId="9" fillId="0" borderId="0" xfId="0" applyFont="1" applyAlignment="1">
      <alignment horizontal="left" vertical="center" indent="6"/>
    </xf>
    <xf numFmtId="49" fontId="5" fillId="0" borderId="0" xfId="0" applyNumberFormat="1" applyFont="1" applyAlignment="1">
      <alignment wrapText="1"/>
    </xf>
    <xf numFmtId="49" fontId="5" fillId="0" borderId="0" xfId="0" quotePrefix="1" applyNumberFormat="1" applyFont="1" applyAlignment="1">
      <alignment wrapText="1"/>
    </xf>
    <xf numFmtId="49" fontId="15" fillId="0" borderId="0" xfId="0" applyNumberFormat="1" applyFont="1" applyAlignment="1">
      <alignment wrapText="1"/>
    </xf>
    <xf numFmtId="0" fontId="19" fillId="0" borderId="1" xfId="2" applyFont="1" applyBorder="1" applyAlignment="1">
      <alignment horizontal="left" vertical="center" wrapText="1"/>
    </xf>
    <xf numFmtId="0" fontId="5" fillId="0" borderId="0" xfId="0" applyFont="1" applyAlignment="1">
      <alignment horizontal="right" wrapText="1"/>
    </xf>
    <xf numFmtId="1" fontId="5" fillId="0" borderId="0" xfId="0" applyNumberFormat="1" applyFont="1"/>
    <xf numFmtId="3" fontId="5" fillId="0" borderId="0" xfId="0" applyNumberFormat="1" applyFont="1" applyAlignment="1">
      <alignment horizontal="left"/>
    </xf>
    <xf numFmtId="1" fontId="5" fillId="0" borderId="0" xfId="0" applyNumberFormat="1" applyFont="1" applyAlignment="1">
      <alignment horizontal="right"/>
    </xf>
    <xf numFmtId="1" fontId="5" fillId="0" borderId="2" xfId="0" applyNumberFormat="1" applyFont="1" applyBorder="1"/>
    <xf numFmtId="1" fontId="5" fillId="0" borderId="2" xfId="0" applyNumberFormat="1" applyFont="1" applyBorder="1" applyAlignment="1">
      <alignment horizontal="right"/>
    </xf>
    <xf numFmtId="3" fontId="5" fillId="0" borderId="2" xfId="0" applyNumberFormat="1" applyFont="1" applyBorder="1" applyAlignment="1">
      <alignment horizontal="right"/>
    </xf>
    <xf numFmtId="1" fontId="5" fillId="0" borderId="2" xfId="0" applyNumberFormat="1" applyFont="1" applyBorder="1" applyAlignment="1">
      <alignment horizontal="center"/>
    </xf>
    <xf numFmtId="0" fontId="5" fillId="0" borderId="1" xfId="2" applyFont="1" applyBorder="1" applyAlignment="1">
      <alignment horizontal="left" vertical="center" wrapText="1"/>
    </xf>
    <xf numFmtId="1" fontId="5" fillId="0" borderId="1" xfId="2" applyNumberFormat="1" applyFont="1" applyBorder="1" applyAlignment="1">
      <alignment horizontal="right" vertical="top" wrapText="1"/>
    </xf>
    <xf numFmtId="0" fontId="5" fillId="0" borderId="1" xfId="2" applyFont="1" applyBorder="1" applyAlignment="1">
      <alignment horizontal="right" vertical="top" wrapText="1"/>
    </xf>
    <xf numFmtId="1" fontId="5" fillId="0" borderId="1" xfId="2" applyNumberFormat="1" applyFont="1" applyBorder="1" applyAlignment="1">
      <alignment horizontal="right" vertical="center" wrapText="1"/>
    </xf>
    <xf numFmtId="0" fontId="5" fillId="0" borderId="1" xfId="2" applyFont="1" applyBorder="1" applyAlignment="1">
      <alignment horizontal="right" vertical="center" wrapText="1"/>
    </xf>
    <xf numFmtId="0" fontId="5" fillId="0" borderId="1" xfId="0" applyFont="1" applyBorder="1" applyAlignment="1">
      <alignment horizontal="right" vertical="top" wrapText="1"/>
    </xf>
    <xf numFmtId="0" fontId="5" fillId="0" borderId="1" xfId="0" applyFont="1" applyBorder="1" applyAlignment="1">
      <alignment horizontal="left" vertical="top" wrapText="1"/>
    </xf>
    <xf numFmtId="1" fontId="5" fillId="0" borderId="1" xfId="0" applyNumberFormat="1" applyFont="1" applyBorder="1" applyAlignment="1">
      <alignment horizontal="right" vertical="top" wrapText="1"/>
    </xf>
    <xf numFmtId="0" fontId="5" fillId="0" borderId="1" xfId="0" applyFont="1" applyBorder="1" applyAlignment="1">
      <alignment wrapText="1"/>
    </xf>
    <xf numFmtId="1" fontId="5" fillId="0" borderId="1" xfId="0" applyNumberFormat="1" applyFont="1" applyBorder="1" applyAlignment="1">
      <alignment horizontal="right" wrapText="1"/>
    </xf>
    <xf numFmtId="0" fontId="5" fillId="0" borderId="1" xfId="0" applyFont="1" applyBorder="1" applyAlignment="1">
      <alignment horizontal="right" wrapText="1"/>
    </xf>
    <xf numFmtId="1" fontId="5" fillId="0" borderId="1" xfId="0" applyNumberFormat="1" applyFont="1" applyBorder="1" applyAlignment="1">
      <alignment horizontal="right" vertical="top" shrinkToFit="1"/>
    </xf>
    <xf numFmtId="49" fontId="5" fillId="0" borderId="1" xfId="0" applyNumberFormat="1" applyFont="1" applyBorder="1" applyAlignment="1">
      <alignment horizontal="right" vertical="top" wrapText="1" shrinkToFit="1"/>
    </xf>
    <xf numFmtId="1" fontId="5" fillId="0" borderId="4" xfId="0" applyNumberFormat="1" applyFont="1" applyBorder="1" applyAlignment="1">
      <alignment horizontal="right"/>
    </xf>
    <xf numFmtId="1" fontId="5" fillId="0" borderId="0" xfId="0" applyNumberFormat="1" applyFont="1" applyAlignment="1">
      <alignment horizontal="center"/>
    </xf>
    <xf numFmtId="0" fontId="21" fillId="0" borderId="1" xfId="0" applyFont="1" applyBorder="1"/>
    <xf numFmtId="0" fontId="5" fillId="0" borderId="1" xfId="0" applyFont="1" applyBorder="1" applyAlignment="1">
      <alignment horizontal="right" vertical="center" wrapText="1"/>
    </xf>
    <xf numFmtId="0" fontId="4" fillId="0" borderId="1" xfId="2" applyBorder="1" applyAlignment="1">
      <alignment horizontal="left" vertical="center" wrapText="1"/>
    </xf>
    <xf numFmtId="0" fontId="7" fillId="0" borderId="1" xfId="2" applyFont="1" applyBorder="1" applyAlignment="1">
      <alignment horizontal="right" vertical="center" wrapText="1"/>
    </xf>
    <xf numFmtId="0" fontId="7" fillId="0" borderId="1" xfId="2" applyFont="1" applyBorder="1" applyAlignment="1">
      <alignment horizontal="right" vertical="top" wrapText="1"/>
    </xf>
    <xf numFmtId="164" fontId="7" fillId="0" borderId="1" xfId="0" applyNumberFormat="1" applyFont="1" applyBorder="1" applyAlignment="1">
      <alignment horizontal="right" vertical="top" shrinkToFit="1"/>
    </xf>
    <xf numFmtId="0" fontId="18" fillId="0" borderId="1" xfId="0" applyFont="1" applyBorder="1" applyAlignment="1">
      <alignment horizontal="left" vertical="top" wrapText="1"/>
    </xf>
    <xf numFmtId="1" fontId="3" fillId="0" borderId="3" xfId="0" applyNumberFormat="1" applyFont="1" applyBorder="1" applyAlignment="1">
      <alignment wrapText="1"/>
    </xf>
    <xf numFmtId="1" fontId="5" fillId="0" borderId="3" xfId="0" applyNumberFormat="1" applyFont="1" applyBorder="1" applyAlignment="1">
      <alignment horizontal="right"/>
    </xf>
    <xf numFmtId="0" fontId="5" fillId="0" borderId="3" xfId="0" applyFont="1" applyBorder="1" applyAlignment="1">
      <alignment horizontal="right"/>
    </xf>
    <xf numFmtId="1" fontId="5" fillId="0" borderId="3" xfId="0" applyNumberFormat="1" applyFont="1" applyBorder="1"/>
    <xf numFmtId="0" fontId="5" fillId="0" borderId="3" xfId="0" applyFont="1" applyBorder="1"/>
    <xf numFmtId="49" fontId="5" fillId="0" borderId="6" xfId="0" applyNumberFormat="1" applyFont="1" applyBorder="1"/>
    <xf numFmtId="1" fontId="5" fillId="0" borderId="6" xfId="0" applyNumberFormat="1" applyFont="1" applyBorder="1"/>
    <xf numFmtId="1" fontId="5" fillId="0" borderId="6" xfId="0" applyNumberFormat="1" applyFont="1" applyBorder="1" applyAlignment="1">
      <alignment horizontal="right"/>
    </xf>
    <xf numFmtId="3" fontId="5" fillId="0" borderId="6" xfId="0" applyNumberFormat="1" applyFont="1" applyBorder="1" applyAlignment="1">
      <alignment horizontal="right"/>
    </xf>
    <xf numFmtId="1" fontId="5" fillId="0" borderId="6" xfId="0" applyNumberFormat="1" applyFont="1" applyBorder="1" applyAlignment="1">
      <alignment horizontal="center"/>
    </xf>
    <xf numFmtId="1" fontId="5" fillId="0" borderId="7" xfId="0" applyNumberFormat="1" applyFont="1" applyBorder="1" applyAlignment="1">
      <alignment horizontal="right"/>
    </xf>
    <xf numFmtId="0" fontId="5" fillId="0" borderId="5" xfId="0" applyFont="1" applyBorder="1" applyAlignment="1">
      <alignment horizontal="right" vertical="center"/>
    </xf>
    <xf numFmtId="0" fontId="22" fillId="0" borderId="5" xfId="0" applyFont="1" applyBorder="1" applyAlignment="1">
      <alignment horizontal="left" wrapText="1"/>
    </xf>
    <xf numFmtId="0" fontId="0" fillId="0" borderId="5" xfId="0" applyBorder="1" applyAlignment="1">
      <alignment horizontal="right" vertical="center"/>
    </xf>
    <xf numFmtId="1" fontId="3" fillId="0" borderId="1" xfId="0" applyNumberFormat="1" applyFont="1" applyBorder="1" applyAlignment="1">
      <alignment horizontal="left" wrapText="1"/>
    </xf>
    <xf numFmtId="1" fontId="3" fillId="0" borderId="8" xfId="0" applyNumberFormat="1" applyFont="1" applyBorder="1" applyAlignment="1">
      <alignment wrapText="1"/>
    </xf>
    <xf numFmtId="0" fontId="5" fillId="3" borderId="0" xfId="0" applyFont="1" applyFill="1"/>
    <xf numFmtId="0" fontId="5" fillId="4" borderId="0" xfId="0" applyFont="1" applyFill="1"/>
    <xf numFmtId="1" fontId="3" fillId="0" borderId="10" xfId="0" applyNumberFormat="1" applyFont="1" applyBorder="1" applyAlignment="1">
      <alignment wrapText="1"/>
    </xf>
    <xf numFmtId="49" fontId="5" fillId="5" borderId="1" xfId="0" applyNumberFormat="1" applyFont="1" applyFill="1" applyBorder="1"/>
    <xf numFmtId="0" fontId="5" fillId="5" borderId="0" xfId="0" applyFont="1" applyFill="1"/>
    <xf numFmtId="0" fontId="5" fillId="5" borderId="1" xfId="0" applyFont="1" applyFill="1" applyBorder="1" applyAlignment="1">
      <alignment wrapText="1"/>
    </xf>
    <xf numFmtId="1" fontId="3" fillId="0" borderId="1" xfId="0" applyNumberFormat="1" applyFont="1" applyBorder="1" applyAlignment="1">
      <alignment horizontal="center" wrapText="1"/>
    </xf>
    <xf numFmtId="1" fontId="3" fillId="0" borderId="3" xfId="0" applyNumberFormat="1" applyFont="1" applyBorder="1" applyAlignment="1">
      <alignment horizontal="center" wrapText="1"/>
    </xf>
    <xf numFmtId="3" fontId="3" fillId="0" borderId="1" xfId="0" applyNumberFormat="1" applyFont="1" applyBorder="1" applyAlignment="1">
      <alignment horizontal="center" wrapText="1"/>
    </xf>
    <xf numFmtId="0" fontId="5" fillId="5" borderId="1" xfId="0" applyFont="1" applyFill="1" applyBorder="1" applyAlignment="1">
      <alignment horizontal="left" vertical="top" wrapText="1"/>
    </xf>
    <xf numFmtId="0" fontId="5" fillId="5" borderId="1" xfId="0" applyFont="1" applyFill="1" applyBorder="1"/>
    <xf numFmtId="0" fontId="24" fillId="0" borderId="0" xfId="5"/>
    <xf numFmtId="0" fontId="24" fillId="0" borderId="0" xfId="5" applyAlignment="1">
      <alignment vertical="center"/>
    </xf>
    <xf numFmtId="0" fontId="25" fillId="0" borderId="0" xfId="5" applyFont="1"/>
    <xf numFmtId="0" fontId="5" fillId="0" borderId="9" xfId="3" applyFont="1" applyBorder="1" applyAlignment="1">
      <alignment horizontal="left"/>
    </xf>
    <xf numFmtId="0" fontId="26" fillId="0" borderId="0" xfId="5" applyFont="1"/>
    <xf numFmtId="0" fontId="24" fillId="4" borderId="0" xfId="5" applyFill="1" applyAlignment="1">
      <alignment vertical="center"/>
    </xf>
    <xf numFmtId="0" fontId="24" fillId="6" borderId="0" xfId="5" applyFill="1" applyAlignment="1">
      <alignment vertical="center"/>
    </xf>
    <xf numFmtId="0" fontId="24" fillId="6" borderId="0" xfId="5" applyFill="1"/>
    <xf numFmtId="0" fontId="5" fillId="6" borderId="9" xfId="3" applyFont="1" applyFill="1" applyBorder="1" applyAlignment="1">
      <alignment horizontal="left"/>
    </xf>
    <xf numFmtId="0" fontId="24" fillId="2" borderId="0" xfId="5" applyFill="1" applyAlignment="1">
      <alignment vertical="center"/>
    </xf>
    <xf numFmtId="0" fontId="24" fillId="2" borderId="0" xfId="5" applyFill="1"/>
    <xf numFmtId="0" fontId="24" fillId="7" borderId="0" xfId="5" applyFill="1" applyAlignment="1">
      <alignment vertical="center"/>
    </xf>
    <xf numFmtId="0" fontId="24" fillId="7" borderId="0" xfId="5" applyFill="1"/>
    <xf numFmtId="0" fontId="0" fillId="0" borderId="0" xfId="0" applyAlignment="1">
      <alignment wrapText="1"/>
    </xf>
    <xf numFmtId="0" fontId="5" fillId="0" borderId="1" xfId="0" applyFont="1" applyBorder="1" applyAlignment="1">
      <alignment vertical="center" wrapText="1"/>
    </xf>
    <xf numFmtId="0" fontId="22" fillId="0" borderId="1" xfId="0" applyFont="1" applyBorder="1" applyAlignment="1">
      <alignment horizontal="center" vertical="center" wrapText="1"/>
    </xf>
    <xf numFmtId="0" fontId="22" fillId="0" borderId="5" xfId="0" applyFont="1" applyBorder="1" applyAlignment="1">
      <alignment horizontal="center" wrapText="1"/>
    </xf>
    <xf numFmtId="0" fontId="5" fillId="0" borderId="0" xfId="0" applyFont="1" applyAlignment="1">
      <alignment horizontal="right" vertical="center"/>
    </xf>
    <xf numFmtId="1" fontId="5" fillId="6" borderId="1" xfId="0" applyNumberFormat="1" applyFont="1" applyFill="1" applyBorder="1" applyAlignment="1">
      <alignment horizontal="right"/>
    </xf>
    <xf numFmtId="1" fontId="5" fillId="6" borderId="3" xfId="0" applyNumberFormat="1" applyFont="1" applyFill="1" applyBorder="1" applyAlignment="1">
      <alignment horizontal="right"/>
    </xf>
    <xf numFmtId="3" fontId="5" fillId="6" borderId="1" xfId="0" applyNumberFormat="1" applyFont="1" applyFill="1" applyBorder="1" applyAlignment="1">
      <alignment horizontal="right"/>
    </xf>
    <xf numFmtId="1" fontId="5" fillId="6" borderId="1" xfId="0" applyNumberFormat="1" applyFont="1" applyFill="1" applyBorder="1" applyAlignment="1">
      <alignment horizontal="center"/>
    </xf>
    <xf numFmtId="1" fontId="5" fillId="6" borderId="1" xfId="0" applyNumberFormat="1" applyFont="1" applyFill="1" applyBorder="1"/>
    <xf numFmtId="3" fontId="5" fillId="6" borderId="1" xfId="0" applyNumberFormat="1" applyFont="1" applyFill="1" applyBorder="1" applyAlignment="1">
      <alignment horizontal="left"/>
    </xf>
    <xf numFmtId="1" fontId="5" fillId="6" borderId="3" xfId="0" applyNumberFormat="1" applyFont="1" applyFill="1" applyBorder="1"/>
    <xf numFmtId="0" fontId="3" fillId="0" borderId="1" xfId="0" applyFont="1" applyBorder="1" applyAlignment="1">
      <alignment horizontal="center"/>
    </xf>
    <xf numFmtId="0" fontId="5" fillId="0" borderId="1" xfId="0" applyFont="1" applyBorder="1" applyAlignment="1">
      <alignment horizontal="center"/>
    </xf>
    <xf numFmtId="49" fontId="3" fillId="0" borderId="0" xfId="0" applyNumberFormat="1" applyFont="1" applyAlignment="1">
      <alignment vertical="top" wrapText="1"/>
    </xf>
    <xf numFmtId="0" fontId="23" fillId="0" borderId="0" xfId="4" applyNumberFormat="1" applyFill="1" applyBorder="1" applyAlignment="1">
      <alignment horizontal="center"/>
    </xf>
    <xf numFmtId="0" fontId="5" fillId="0" borderId="0" xfId="0" applyFont="1" applyAlignment="1">
      <alignment horizontal="center"/>
    </xf>
    <xf numFmtId="1" fontId="5" fillId="0" borderId="11" xfId="0" applyNumberFormat="1" applyFont="1" applyBorder="1" applyAlignment="1">
      <alignment horizontal="right"/>
    </xf>
    <xf numFmtId="1" fontId="5" fillId="0" borderId="3" xfId="0" quotePrefix="1" applyNumberFormat="1" applyFont="1" applyBorder="1" applyAlignment="1">
      <alignment horizontal="right"/>
    </xf>
    <xf numFmtId="0" fontId="23" fillId="0" borderId="1" xfId="4" applyBorder="1" applyAlignment="1">
      <alignment horizontal="center"/>
    </xf>
    <xf numFmtId="1" fontId="0" fillId="0" borderId="3" xfId="0" applyNumberFormat="1" applyBorder="1" applyAlignment="1">
      <alignment horizontal="right"/>
    </xf>
    <xf numFmtId="0" fontId="5" fillId="0" borderId="3" xfId="0" applyFont="1" applyBorder="1" applyAlignment="1">
      <alignment horizontal="right" wrapText="1"/>
    </xf>
    <xf numFmtId="14" fontId="5" fillId="0" borderId="3" xfId="0" quotePrefix="1" applyNumberFormat="1" applyFont="1" applyBorder="1" applyAlignment="1">
      <alignment horizontal="right"/>
    </xf>
    <xf numFmtId="0" fontId="4" fillId="0" borderId="3" xfId="2" applyBorder="1" applyAlignment="1">
      <alignment horizontal="right"/>
    </xf>
    <xf numFmtId="0" fontId="3" fillId="0" borderId="3" xfId="0" applyFont="1" applyBorder="1" applyAlignment="1">
      <alignment wrapText="1"/>
    </xf>
    <xf numFmtId="49" fontId="5" fillId="0" borderId="1" xfId="0" applyNumberFormat="1" applyFont="1" applyBorder="1" applyAlignment="1">
      <alignment wrapText="1"/>
    </xf>
    <xf numFmtId="49" fontId="5" fillId="0" borderId="2" xfId="0" applyNumberFormat="1" applyFont="1" applyBorder="1" applyAlignment="1">
      <alignment wrapText="1"/>
    </xf>
    <xf numFmtId="49" fontId="5" fillId="6" borderId="1" xfId="0" applyNumberFormat="1" applyFont="1" applyFill="1" applyBorder="1" applyAlignment="1">
      <alignment wrapText="1"/>
    </xf>
    <xf numFmtId="1" fontId="5" fillId="0" borderId="1" xfId="0" applyNumberFormat="1" applyFont="1" applyBorder="1" applyAlignment="1">
      <alignment wrapText="1"/>
    </xf>
    <xf numFmtId="49" fontId="5" fillId="0" borderId="6" xfId="0" applyNumberFormat="1" applyFont="1" applyBorder="1" applyAlignment="1">
      <alignment wrapText="1"/>
    </xf>
    <xf numFmtId="1" fontId="5" fillId="0" borderId="12" xfId="0" applyNumberFormat="1" applyFont="1" applyBorder="1"/>
    <xf numFmtId="0" fontId="23" fillId="0" borderId="6" xfId="4" applyBorder="1" applyAlignment="1">
      <alignment horizontal="center"/>
    </xf>
    <xf numFmtId="0" fontId="23" fillId="0" borderId="2" xfId="4" applyBorder="1" applyAlignment="1">
      <alignment horizontal="center"/>
    </xf>
    <xf numFmtId="0" fontId="5" fillId="0" borderId="3" xfId="2" applyFont="1" applyBorder="1" applyAlignment="1">
      <alignment horizontal="right" wrapText="1"/>
    </xf>
    <xf numFmtId="0" fontId="5" fillId="0" borderId="11" xfId="0" applyFont="1" applyBorder="1" applyAlignment="1">
      <alignment horizontal="right" wrapText="1"/>
    </xf>
    <xf numFmtId="49" fontId="5" fillId="0" borderId="3" xfId="0" applyNumberFormat="1" applyFont="1" applyBorder="1" applyAlignment="1">
      <alignment horizontal="right" wrapText="1" shrinkToFit="1"/>
    </xf>
  </cellXfs>
  <cellStyles count="7">
    <cellStyle name="Hyperlink" xfId="4" builtinId="8"/>
    <cellStyle name="Normal" xfId="0" builtinId="0"/>
    <cellStyle name="Normal 2" xfId="3" xr:uid="{2810297A-04CF-4BD4-8A6D-FFB4422F7674}"/>
    <cellStyle name="Normal 3" xfId="5" xr:uid="{08B428F9-0F1F-4D8A-AE12-E1D05336B2F0}"/>
    <cellStyle name="Normal 4" xfId="6" xr:uid="{330926AC-51BB-4A26-8386-E7A34F5C3F07}"/>
    <cellStyle name="Normal_Perfluoro Compd. on non-CBI Inv" xfId="2" xr:uid="{00000000-0005-0000-0000-000001000000}"/>
    <cellStyle name="Style 1" xfId="1" xr:uid="{00000000-0005-0000-0000-000002000000}"/>
  </cellStyles>
  <dxfs count="9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onnections" Target="connections.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10</xdr:row>
      <xdr:rowOff>63465</xdr:rowOff>
    </xdr:to>
    <xdr:sp macro="" textlink="">
      <xdr:nvSpPr>
        <xdr:cNvPr id="2" name="EsriDoNotEdit">
          <a:extLst>
            <a:ext uri="{FF2B5EF4-FFF2-40B4-BE49-F238E27FC236}">
              <a16:creationId xmlns:a16="http://schemas.microsoft.com/office/drawing/2014/main" id="{642593BC-23B6-4D6D-9BAD-A0A10BD458B1}"/>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persons/person.xml><?xml version="1.0" encoding="utf-8"?>
<personList xmlns="http://schemas.microsoft.com/office/spreadsheetml/2018/threadedcomments" xmlns:x="http://schemas.openxmlformats.org/spreadsheetml/2006/main">
  <person displayName="Erik Edgar" id="{05B8192F-A0C3-49F0-90FC-1FDB85F8D5ED}" userId="S::Erik_Edgar@abtassoc.com::acf8d4a2-694b-4f0d-a82a-f0eec2026785"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461" dT="2024-08-21T20:54:02.06" personId="{05B8192F-A0C3-49F0-90FC-1FDB85F8D5ED}" id="{B7F18C1E-4EF6-4D7A-9F14-A966DE7EDCB2}">
    <text>New row added reflecting the best CASRN for cupric oxalate</text>
  </threadedComment>
  <threadedComment ref="E461" dT="2024-08-21T20:53:01.92" personId="{05B8192F-A0C3-49F0-90FC-1FDB85F8D5ED}" id="{034A3FA4-78AD-4428-837B-597E5D9618C1}">
    <text>Should we include 100 under CERCLA HS RQ?</text>
  </threadedComment>
  <threadedComment ref="B462" dT="2024-08-21T20:54:40.46" personId="{05B8192F-A0C3-49F0-90FC-1FDB85F8D5ED}" id="{36828C65-AA0E-4361-B3EF-987EEB1F687F}">
    <text>Note that this CASRN refers to a hydrate of cupric oxalate</text>
  </threadedComment>
  <threadedComment ref="F462" dT="2024-08-21T20:53:18.15" personId="{05B8192F-A0C3-49F0-90FC-1FDB85F8D5ED}" id="{59F79B90-5224-41F8-BC6D-0870F75D8932}">
    <text>Should we include 100,000 under CWA TQ?</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79998168889431442"/>
  </sheetPr>
  <dimension ref="A1:L1968"/>
  <sheetViews>
    <sheetView zoomScale="70" zoomScaleNormal="70" workbookViewId="0">
      <selection activeCell="B6" sqref="B6"/>
    </sheetView>
  </sheetViews>
  <sheetFormatPr defaultColWidth="9.28515625" defaultRowHeight="13.15"/>
  <cols>
    <col min="1" max="1" width="58.85546875" style="46" customWidth="1"/>
    <col min="2" max="2" width="13.7109375" style="51" customWidth="1"/>
    <col min="3" max="3" width="26.5703125" style="136" customWidth="1"/>
    <col min="4" max="4" width="10.28515625" style="51" customWidth="1"/>
    <col min="5" max="5" width="10.7109375" style="52" customWidth="1"/>
    <col min="6" max="6" width="11.7109375" style="23" customWidth="1"/>
    <col min="7" max="7" width="11.7109375" style="51" customWidth="1"/>
    <col min="8" max="8" width="11.42578125" style="52" customWidth="1"/>
    <col min="9" max="9" width="13.7109375" style="53" customWidth="1"/>
    <col min="10" max="10" width="10.140625" style="51" customWidth="1"/>
    <col min="11" max="11" width="12.28515625" style="51" hidden="1" customWidth="1"/>
    <col min="12" max="12" width="47" style="51" hidden="1" customWidth="1"/>
  </cols>
  <sheetData>
    <row r="1" spans="1:12" ht="26.45">
      <c r="A1" s="46" t="s">
        <v>0</v>
      </c>
    </row>
    <row r="2" spans="1:12" ht="39.6">
      <c r="A2" s="46" t="s">
        <v>1</v>
      </c>
    </row>
    <row r="3" spans="1:12">
      <c r="A3" s="46" t="s">
        <v>2</v>
      </c>
    </row>
    <row r="5" spans="1:12" ht="39.6">
      <c r="A5" s="144" t="s">
        <v>3</v>
      </c>
      <c r="B5" s="103" t="s">
        <v>4</v>
      </c>
      <c r="C5" s="102" t="s">
        <v>5</v>
      </c>
      <c r="D5" s="103" t="s">
        <v>6</v>
      </c>
      <c r="E5" s="104" t="s">
        <v>7</v>
      </c>
      <c r="F5" s="123" t="s">
        <v>8</v>
      </c>
      <c r="G5" s="102" t="s">
        <v>9</v>
      </c>
      <c r="H5" s="104" t="s">
        <v>10</v>
      </c>
      <c r="I5" s="102" t="s">
        <v>11</v>
      </c>
      <c r="J5" s="102" t="s">
        <v>12</v>
      </c>
      <c r="K5" s="29" t="s">
        <v>13</v>
      </c>
      <c r="L5" s="29" t="s">
        <v>14</v>
      </c>
    </row>
    <row r="6" spans="1:12" ht="14.45">
      <c r="A6" s="145" t="s">
        <v>15</v>
      </c>
      <c r="B6" s="81" t="s">
        <v>16</v>
      </c>
      <c r="C6" s="139" t="str">
        <f>HYPERLINK("https://comptox.epa.gov/dashboard/chemical/details/DTXSID8023892","DTXSID8023892")</f>
        <v>DTXSID8023892</v>
      </c>
      <c r="D6" s="81"/>
      <c r="E6" s="39"/>
      <c r="F6" s="91" t="s">
        <v>17</v>
      </c>
      <c r="G6" s="31"/>
      <c r="H6" s="39"/>
      <c r="I6" s="37" t="s">
        <v>18</v>
      </c>
      <c r="J6" s="37"/>
      <c r="K6" s="35">
        <v>71751412</v>
      </c>
      <c r="L6" s="35" t="s">
        <v>19</v>
      </c>
    </row>
    <row r="7" spans="1:12" ht="14.45">
      <c r="A7" s="145" t="s">
        <v>20</v>
      </c>
      <c r="B7" s="81" t="s">
        <v>21</v>
      </c>
      <c r="C7" s="139" t="str">
        <f>HYPERLINK("https://comptox.epa.gov/dashboard/chemical/details/DTXSID3021774","DTXSID3021774")</f>
        <v>DTXSID3021774</v>
      </c>
      <c r="D7" s="81"/>
      <c r="E7" s="39" t="s">
        <v>22</v>
      </c>
      <c r="F7" s="91" t="s">
        <v>17</v>
      </c>
      <c r="G7" s="31"/>
      <c r="H7" s="39"/>
      <c r="I7" s="37"/>
      <c r="J7" s="37"/>
      <c r="K7" s="35">
        <v>83329</v>
      </c>
      <c r="L7" s="35" t="s">
        <v>23</v>
      </c>
    </row>
    <row r="8" spans="1:12" ht="14.45">
      <c r="A8" s="145" t="s">
        <v>24</v>
      </c>
      <c r="B8" s="81" t="s">
        <v>25</v>
      </c>
      <c r="C8" s="139" t="str">
        <f>HYPERLINK("https://comptox.epa.gov/dashboard/chemical/details/DTXSID3023845","DTXSID3023845")</f>
        <v>DTXSID3023845</v>
      </c>
      <c r="D8" s="81"/>
      <c r="E8" s="39" t="s">
        <v>26</v>
      </c>
      <c r="F8" s="91" t="s">
        <v>17</v>
      </c>
      <c r="G8" s="31"/>
      <c r="H8" s="39"/>
      <c r="I8" s="37"/>
      <c r="J8" s="37"/>
      <c r="K8" s="35">
        <v>208968</v>
      </c>
      <c r="L8" s="35" t="s">
        <v>27</v>
      </c>
    </row>
    <row r="9" spans="1:12" ht="14.45">
      <c r="A9" s="145" t="s">
        <v>28</v>
      </c>
      <c r="B9" s="81" t="s">
        <v>29</v>
      </c>
      <c r="C9" s="139" t="str">
        <f>HYPERLINK("https://comptox.epa.gov/dashboard/chemical/details/DTXSID8023846","DTXSID8023846")</f>
        <v>DTXSID8023846</v>
      </c>
      <c r="D9" s="81"/>
      <c r="E9" s="39"/>
      <c r="F9" s="91" t="s">
        <v>17</v>
      </c>
      <c r="G9" s="31"/>
      <c r="H9" s="39"/>
      <c r="I9" s="37" t="s">
        <v>18</v>
      </c>
      <c r="J9" s="37"/>
      <c r="K9" s="35">
        <v>30560191</v>
      </c>
      <c r="L9" s="35" t="s">
        <v>30</v>
      </c>
    </row>
    <row r="10" spans="1:12" ht="14.45">
      <c r="A10" s="146" t="s">
        <v>31</v>
      </c>
      <c r="B10" s="137" t="s">
        <v>32</v>
      </c>
      <c r="C10" s="139" t="str">
        <f>HYPERLINK("https://comptox.epa.gov/dashboard/chemical/details/DTXSID5039224","DTXSID5039224")</f>
        <v>DTXSID5039224</v>
      </c>
      <c r="D10" s="81" t="s">
        <v>33</v>
      </c>
      <c r="E10" s="56" t="s">
        <v>34</v>
      </c>
      <c r="F10" s="91" t="s">
        <v>35</v>
      </c>
      <c r="G10" s="55"/>
      <c r="H10" s="56"/>
      <c r="I10" s="57" t="s">
        <v>18</v>
      </c>
      <c r="J10" s="57" t="s">
        <v>36</v>
      </c>
      <c r="K10" s="54">
        <v>75070</v>
      </c>
      <c r="L10" s="54" t="s">
        <v>37</v>
      </c>
    </row>
    <row r="11" spans="1:12" ht="14.45">
      <c r="A11" s="145" t="s">
        <v>38</v>
      </c>
      <c r="B11" s="81" t="s">
        <v>39</v>
      </c>
      <c r="C11" s="139" t="str">
        <f>HYPERLINK("https://comptox.epa.gov/dashboard/chemical/details/DTXSID7024744","DTXSID7024744")</f>
        <v>DTXSID7024744</v>
      </c>
      <c r="D11" s="81"/>
      <c r="E11" s="39" t="s">
        <v>26</v>
      </c>
      <c r="F11" s="91" t="s">
        <v>17</v>
      </c>
      <c r="G11" s="31"/>
      <c r="H11" s="39"/>
      <c r="I11" s="37"/>
      <c r="J11" s="37" t="s">
        <v>40</v>
      </c>
      <c r="K11" s="35">
        <v>75876</v>
      </c>
      <c r="L11" s="35" t="s">
        <v>41</v>
      </c>
    </row>
    <row r="12" spans="1:12" ht="14.45">
      <c r="A12" s="145" t="s">
        <v>42</v>
      </c>
      <c r="B12" s="81" t="s">
        <v>43</v>
      </c>
      <c r="C12" s="139" t="str">
        <f>HYPERLINK("https://comptox.epa.gov/dashboard/chemical/details/DTXSID7020005","DTXSID7020005")</f>
        <v>DTXSID7020005</v>
      </c>
      <c r="D12" s="81"/>
      <c r="E12" s="39" t="s">
        <v>22</v>
      </c>
      <c r="F12" s="91" t="s">
        <v>17</v>
      </c>
      <c r="G12" s="31"/>
      <c r="H12" s="39"/>
      <c r="I12" s="37" t="s">
        <v>18</v>
      </c>
      <c r="J12" s="37"/>
      <c r="K12" s="35">
        <v>60355</v>
      </c>
      <c r="L12" s="35" t="s">
        <v>44</v>
      </c>
    </row>
    <row r="13" spans="1:12" ht="39.6">
      <c r="A13" s="58" t="s">
        <v>45</v>
      </c>
      <c r="B13" s="153" t="s">
        <v>46</v>
      </c>
      <c r="C13" s="139" t="str">
        <f>HYPERLINK("https://comptox.epa.gov/dashboard/chemical/details/DTXSID201343546","DTXSID201343546")</f>
        <v>DTXSID201343546</v>
      </c>
      <c r="D13" s="81"/>
      <c r="E13" s="39"/>
      <c r="F13" s="91" t="s">
        <v>17</v>
      </c>
      <c r="G13" s="31"/>
      <c r="H13" s="39"/>
      <c r="I13" s="37">
        <v>313</v>
      </c>
      <c r="J13" s="37"/>
      <c r="K13" s="59">
        <v>2742694364</v>
      </c>
      <c r="L13" s="35" t="s">
        <v>47</v>
      </c>
    </row>
    <row r="14" spans="1:12" ht="26.45">
      <c r="A14" s="58" t="s">
        <v>48</v>
      </c>
      <c r="B14" s="153" t="s">
        <v>49</v>
      </c>
      <c r="C14" s="139" t="str">
        <f>HYPERLINK("https://comptox.epa.gov/dashboard/chemical/details/DTXSID201343510","DTXSID201343510")</f>
        <v>DTXSID201343510</v>
      </c>
      <c r="D14" s="81"/>
      <c r="E14" s="39"/>
      <c r="F14" s="91" t="s">
        <v>17</v>
      </c>
      <c r="G14" s="31"/>
      <c r="H14" s="39"/>
      <c r="I14" s="37">
        <v>313</v>
      </c>
      <c r="J14" s="37"/>
      <c r="K14" s="61">
        <v>2738952617</v>
      </c>
      <c r="L14" s="35" t="s">
        <v>50</v>
      </c>
    </row>
    <row r="15" spans="1:12" ht="14.45">
      <c r="A15" s="145" t="s">
        <v>51</v>
      </c>
      <c r="B15" s="81" t="s">
        <v>52</v>
      </c>
      <c r="C15" s="139" t="str">
        <f>HYPERLINK("https://comptox.epa.gov/dashboard/chemical/details/DTXSID5024394","DTXSID5024394")</f>
        <v>DTXSID5024394</v>
      </c>
      <c r="D15" s="81"/>
      <c r="E15" s="39" t="s">
        <v>26</v>
      </c>
      <c r="F15" s="91" t="s">
        <v>53</v>
      </c>
      <c r="G15" s="31"/>
      <c r="H15" s="39"/>
      <c r="I15" s="37"/>
      <c r="J15" s="37"/>
      <c r="K15" s="31">
        <v>64197</v>
      </c>
      <c r="L15" s="35" t="s">
        <v>54</v>
      </c>
    </row>
    <row r="16" spans="1:12" ht="14.45">
      <c r="A16" s="145" t="s">
        <v>55</v>
      </c>
      <c r="B16" s="81" t="s">
        <v>56</v>
      </c>
      <c r="C16" s="139" t="str">
        <f>HYPERLINK("https://comptox.epa.gov/dashboard/chemical/details/DTXSID0020442","DTXSID0020442")</f>
        <v>DTXSID0020442</v>
      </c>
      <c r="D16" s="81"/>
      <c r="E16" s="39" t="s">
        <v>22</v>
      </c>
      <c r="F16" s="91" t="s">
        <v>57</v>
      </c>
      <c r="G16" s="31"/>
      <c r="H16" s="39"/>
      <c r="I16" s="37" t="s">
        <v>58</v>
      </c>
      <c r="J16" s="37" t="s">
        <v>59</v>
      </c>
      <c r="K16" s="31">
        <v>94757</v>
      </c>
      <c r="L16" s="35" t="s">
        <v>60</v>
      </c>
    </row>
    <row r="17" spans="1:12" ht="14.45">
      <c r="A17" s="145" t="s">
        <v>61</v>
      </c>
      <c r="B17" s="81" t="s">
        <v>62</v>
      </c>
      <c r="C17" s="139" t="str">
        <f>HYPERLINK("https://comptox.epa.gov/dashboard/chemical/details/DTXSID3021431","DTXSID3021431")</f>
        <v>DTXSID3021431</v>
      </c>
      <c r="D17" s="81" t="s">
        <v>63</v>
      </c>
      <c r="E17" s="39" t="s">
        <v>26</v>
      </c>
      <c r="F17" s="91" t="s">
        <v>53</v>
      </c>
      <c r="G17" s="31" t="s">
        <v>34</v>
      </c>
      <c r="H17" s="39" t="s">
        <v>26</v>
      </c>
      <c r="I17" s="37" t="s">
        <v>58</v>
      </c>
      <c r="J17" s="37"/>
      <c r="K17" s="31">
        <v>108054</v>
      </c>
      <c r="L17" s="35" t="s">
        <v>64</v>
      </c>
    </row>
    <row r="18" spans="1:12" ht="27">
      <c r="A18" s="145" t="s">
        <v>65</v>
      </c>
      <c r="B18" s="81" t="s">
        <v>66</v>
      </c>
      <c r="C18" s="139" t="str">
        <f>HYPERLINK("https://comptox.epa.gov/dashboard/chemical/details/DTXSID501343557","DTXSID501343557")</f>
        <v>DTXSID501343557</v>
      </c>
      <c r="D18" s="81"/>
      <c r="E18" s="39"/>
      <c r="F18" s="91" t="s">
        <v>17</v>
      </c>
      <c r="G18" s="31"/>
      <c r="H18" s="39"/>
      <c r="I18" s="37">
        <v>313</v>
      </c>
      <c r="J18" s="37"/>
      <c r="K18" s="31">
        <v>2744262095</v>
      </c>
      <c r="L18" s="35" t="s">
        <v>67</v>
      </c>
    </row>
    <row r="19" spans="1:12" ht="14.45">
      <c r="A19" s="145" t="s">
        <v>68</v>
      </c>
      <c r="B19" s="81" t="s">
        <v>69</v>
      </c>
      <c r="C19" s="139" t="str">
        <f>HYPERLINK("https://comptox.epa.gov/dashboard/chemical/details/DTXSID0024395","DTXSID0024395")</f>
        <v>DTXSID0024395</v>
      </c>
      <c r="D19" s="81"/>
      <c r="E19" s="39" t="s">
        <v>26</v>
      </c>
      <c r="F19" s="91" t="s">
        <v>53</v>
      </c>
      <c r="G19" s="31"/>
      <c r="H19" s="39"/>
      <c r="I19" s="37"/>
      <c r="J19" s="37"/>
      <c r="K19" s="31">
        <v>108247</v>
      </c>
      <c r="L19" s="35" t="s">
        <v>70</v>
      </c>
    </row>
    <row r="20" spans="1:12" ht="14.45">
      <c r="A20" s="145" t="s">
        <v>71</v>
      </c>
      <c r="B20" s="81" t="s">
        <v>72</v>
      </c>
      <c r="C20" s="139" t="str">
        <f>HYPERLINK("https://comptox.epa.gov/dashboard/chemical/details/DTXSID8021482","DTXSID8021482")</f>
        <v>DTXSID8021482</v>
      </c>
      <c r="D20" s="81"/>
      <c r="E20" s="39" t="s">
        <v>26</v>
      </c>
      <c r="F20" s="91" t="s">
        <v>17</v>
      </c>
      <c r="G20" s="31"/>
      <c r="H20" s="39"/>
      <c r="I20" s="37"/>
      <c r="J20" s="37" t="s">
        <v>73</v>
      </c>
      <c r="K20" s="31">
        <v>67641</v>
      </c>
      <c r="L20" s="35" t="s">
        <v>74</v>
      </c>
    </row>
    <row r="21" spans="1:12" ht="14.45">
      <c r="A21" s="145" t="s">
        <v>75</v>
      </c>
      <c r="B21" s="81" t="s">
        <v>76</v>
      </c>
      <c r="C21" s="139" t="str">
        <f>HYPERLINK("https://comptox.epa.gov/dashboard/chemical/details/DTXSID7025427","DTXSID7025427")</f>
        <v>DTXSID7025427</v>
      </c>
      <c r="D21" s="81"/>
      <c r="E21" s="39" t="s">
        <v>77</v>
      </c>
      <c r="F21" s="91" t="s">
        <v>33</v>
      </c>
      <c r="G21" s="31" t="s">
        <v>34</v>
      </c>
      <c r="H21" s="39" t="s">
        <v>77</v>
      </c>
      <c r="I21" s="37" t="s">
        <v>58</v>
      </c>
      <c r="J21" s="37" t="s">
        <v>78</v>
      </c>
      <c r="K21" s="31">
        <v>75865</v>
      </c>
      <c r="L21" s="35" t="s">
        <v>79</v>
      </c>
    </row>
    <row r="22" spans="1:12" ht="14.45">
      <c r="A22" s="145" t="s">
        <v>80</v>
      </c>
      <c r="B22" s="81" t="s">
        <v>81</v>
      </c>
      <c r="C22" s="139" t="str">
        <f>HYPERLINK("https://comptox.epa.gov/dashboard/chemical/details/DTXSID6044480","DTXSID6044480")</f>
        <v>DTXSID6044480</v>
      </c>
      <c r="D22" s="81"/>
      <c r="E22" s="39"/>
      <c r="F22" s="91" t="s">
        <v>17</v>
      </c>
      <c r="G22" s="31" t="s">
        <v>82</v>
      </c>
      <c r="H22" s="39" t="s">
        <v>34</v>
      </c>
      <c r="I22" s="37"/>
      <c r="J22" s="37"/>
      <c r="K22" s="31">
        <v>1752303</v>
      </c>
      <c r="L22" s="35" t="s">
        <v>83</v>
      </c>
    </row>
    <row r="23" spans="1:12" ht="14.45">
      <c r="A23" s="145" t="s">
        <v>84</v>
      </c>
      <c r="B23" s="81" t="s">
        <v>85</v>
      </c>
      <c r="C23" s="139" t="str">
        <f>HYPERLINK("https://comptox.epa.gov/dashboard/chemical/details/DTXSID7020009","DTXSID7020009")</f>
        <v>DTXSID7020009</v>
      </c>
      <c r="D23" s="81"/>
      <c r="E23" s="39" t="s">
        <v>26</v>
      </c>
      <c r="F23" s="91" t="s">
        <v>17</v>
      </c>
      <c r="G23" s="31"/>
      <c r="H23" s="39"/>
      <c r="I23" s="37" t="s">
        <v>18</v>
      </c>
      <c r="J23" s="37" t="s">
        <v>86</v>
      </c>
      <c r="K23" s="31">
        <v>75058</v>
      </c>
      <c r="L23" s="35" t="s">
        <v>87</v>
      </c>
    </row>
    <row r="24" spans="1:12" ht="14.45">
      <c r="A24" s="145" t="s">
        <v>88</v>
      </c>
      <c r="B24" s="81" t="s">
        <v>89</v>
      </c>
      <c r="C24" s="139" t="str">
        <f>HYPERLINK("https://comptox.epa.gov/dashboard/chemical/details/DTXSID6021828","DTXSID6021828")</f>
        <v>DTXSID6021828</v>
      </c>
      <c r="D24" s="81"/>
      <c r="E24" s="39" t="s">
        <v>26</v>
      </c>
      <c r="F24" s="91" t="s">
        <v>17</v>
      </c>
      <c r="G24" s="31"/>
      <c r="H24" s="39"/>
      <c r="I24" s="37" t="s">
        <v>18</v>
      </c>
      <c r="J24" s="37" t="s">
        <v>90</v>
      </c>
      <c r="K24" s="31">
        <v>98862</v>
      </c>
      <c r="L24" s="35" t="s">
        <v>91</v>
      </c>
    </row>
    <row r="25" spans="1:12" ht="14.45">
      <c r="A25" s="145" t="s">
        <v>92</v>
      </c>
      <c r="B25" s="81" t="s">
        <v>93</v>
      </c>
      <c r="C25" s="139" t="str">
        <f>HYPERLINK("https://comptox.epa.gov/dashboard/chemical/details/DTXSID0039227","DTXSID0039227")</f>
        <v>DTXSID0039227</v>
      </c>
      <c r="D25" s="81"/>
      <c r="E25" s="39" t="s">
        <v>94</v>
      </c>
      <c r="F25" s="91" t="s">
        <v>17</v>
      </c>
      <c r="G25" s="31"/>
      <c r="H25" s="39"/>
      <c r="I25" s="37" t="s">
        <v>18</v>
      </c>
      <c r="J25" s="37" t="s">
        <v>95</v>
      </c>
      <c r="K25" s="35">
        <v>53963</v>
      </c>
      <c r="L25" s="35" t="s">
        <v>96</v>
      </c>
    </row>
    <row r="26" spans="1:12" ht="14.45">
      <c r="A26" s="145" t="s">
        <v>97</v>
      </c>
      <c r="B26" s="81" t="s">
        <v>98</v>
      </c>
      <c r="C26" s="139" t="str">
        <f>HYPERLINK("https://comptox.epa.gov/dashboard/chemical/details/DTXSID5060140","DTXSID5060140")</f>
        <v>DTXSID5060140</v>
      </c>
      <c r="D26" s="81"/>
      <c r="E26" s="39" t="s">
        <v>26</v>
      </c>
      <c r="F26" s="91" t="s">
        <v>53</v>
      </c>
      <c r="G26" s="31"/>
      <c r="H26" s="39"/>
      <c r="I26" s="37"/>
      <c r="J26" s="37"/>
      <c r="K26" s="35">
        <v>506967</v>
      </c>
      <c r="L26" s="51" t="s">
        <v>99</v>
      </c>
    </row>
    <row r="27" spans="1:12" ht="16.149999999999999">
      <c r="A27" s="145" t="s">
        <v>100</v>
      </c>
      <c r="B27" s="81" t="s">
        <v>101</v>
      </c>
      <c r="C27" s="139" t="str">
        <f>HYPERLINK("https://comptox.epa.gov/dashboard/chemical/details/DTXSID2023852","DTXSID2023852")</f>
        <v>DTXSID2023852</v>
      </c>
      <c r="D27" s="81"/>
      <c r="E27" s="39" t="s">
        <v>26</v>
      </c>
      <c r="F27" s="91" t="s">
        <v>53</v>
      </c>
      <c r="G27" s="31"/>
      <c r="H27" s="39"/>
      <c r="I27" s="37"/>
      <c r="J27" s="37" t="s">
        <v>102</v>
      </c>
      <c r="K27" s="35">
        <v>75365</v>
      </c>
      <c r="L27" s="35" t="s">
        <v>103</v>
      </c>
    </row>
    <row r="28" spans="1:12" ht="14.45">
      <c r="A28" s="145" t="s">
        <v>104</v>
      </c>
      <c r="B28" s="81" t="s">
        <v>105</v>
      </c>
      <c r="C28" s="139" t="str">
        <f>HYPERLINK("https://comptox.epa.gov/dashboard/chemical/details/DTXSID6026379","DTXSID6026379")</f>
        <v>DTXSID6026379</v>
      </c>
      <c r="D28" s="81" t="s">
        <v>33</v>
      </c>
      <c r="E28" s="39"/>
      <c r="F28" s="91" t="s">
        <v>17</v>
      </c>
      <c r="G28" s="31"/>
      <c r="H28" s="39"/>
      <c r="I28" s="37"/>
      <c r="J28" s="37"/>
      <c r="K28" s="35">
        <v>74862</v>
      </c>
      <c r="L28" s="35" t="s">
        <v>106</v>
      </c>
    </row>
    <row r="29" spans="1:12" ht="14.45">
      <c r="A29" s="145" t="s">
        <v>107</v>
      </c>
      <c r="B29" s="81" t="s">
        <v>108</v>
      </c>
      <c r="C29" s="139" t="str">
        <f>HYPERLINK("https://comptox.epa.gov/dashboard/chemical/details/DTXSID4060446","DTXSID4060446")</f>
        <v>DTXSID4060446</v>
      </c>
      <c r="D29" s="81"/>
      <c r="E29" s="39" t="s">
        <v>34</v>
      </c>
      <c r="F29" s="91" t="s">
        <v>17</v>
      </c>
      <c r="G29" s="31"/>
      <c r="H29" s="39"/>
      <c r="I29" s="37"/>
      <c r="J29" s="37" t="s">
        <v>109</v>
      </c>
      <c r="K29" s="35">
        <v>591082</v>
      </c>
      <c r="L29" s="35" t="s">
        <v>110</v>
      </c>
    </row>
    <row r="30" spans="1:12" ht="14.45">
      <c r="A30" s="145" t="s">
        <v>111</v>
      </c>
      <c r="B30" s="81" t="s">
        <v>112</v>
      </c>
      <c r="C30" s="139" t="str">
        <f>HYPERLINK("https://comptox.epa.gov/dashboard/chemical/details/DTXSID7023853","DTXSID7023853")</f>
        <v>DTXSID7023853</v>
      </c>
      <c r="D30" s="81"/>
      <c r="E30" s="39"/>
      <c r="F30" s="91" t="s">
        <v>17</v>
      </c>
      <c r="G30" s="31"/>
      <c r="H30" s="39"/>
      <c r="I30" s="37" t="s">
        <v>18</v>
      </c>
      <c r="J30" s="37"/>
      <c r="K30" s="35">
        <v>62476599</v>
      </c>
      <c r="L30" s="35" t="s">
        <v>113</v>
      </c>
    </row>
    <row r="31" spans="1:12" ht="14.45">
      <c r="A31" s="145" t="s">
        <v>114</v>
      </c>
      <c r="B31" s="81" t="s">
        <v>115</v>
      </c>
      <c r="C31" s="139" t="str">
        <f>HYPERLINK("https://comptox.epa.gov/dashboard/chemical/details/DTXSID5020023","DTXSID5020023")</f>
        <v>DTXSID5020023</v>
      </c>
      <c r="D31" s="81" t="s">
        <v>26</v>
      </c>
      <c r="E31" s="39" t="s">
        <v>94</v>
      </c>
      <c r="F31" s="91" t="s">
        <v>34</v>
      </c>
      <c r="G31" s="31" t="s">
        <v>116</v>
      </c>
      <c r="H31" s="39" t="s">
        <v>94</v>
      </c>
      <c r="I31" s="37" t="s">
        <v>18</v>
      </c>
      <c r="J31" s="37" t="s">
        <v>117</v>
      </c>
      <c r="K31" s="35">
        <v>107028</v>
      </c>
      <c r="L31" s="35" t="s">
        <v>118</v>
      </c>
    </row>
    <row r="32" spans="1:12" ht="14.45">
      <c r="A32" s="145" t="s">
        <v>119</v>
      </c>
      <c r="B32" s="81" t="s">
        <v>120</v>
      </c>
      <c r="C32" s="139" t="str">
        <f>HYPERLINK("https://comptox.epa.gov/dashboard/chemical/details/DTXSID5020027","DTXSID5020027")</f>
        <v>DTXSID5020027</v>
      </c>
      <c r="D32" s="81"/>
      <c r="E32" s="39" t="s">
        <v>26</v>
      </c>
      <c r="F32" s="91" t="s">
        <v>17</v>
      </c>
      <c r="G32" s="31" t="s">
        <v>82</v>
      </c>
      <c r="H32" s="39" t="s">
        <v>26</v>
      </c>
      <c r="I32" s="37" t="s">
        <v>18</v>
      </c>
      <c r="J32" s="37" t="s">
        <v>121</v>
      </c>
      <c r="K32" s="35">
        <v>79061</v>
      </c>
      <c r="L32" s="35" t="s">
        <v>122</v>
      </c>
    </row>
    <row r="33" spans="1:12" ht="14.45">
      <c r="A33" s="145" t="s">
        <v>123</v>
      </c>
      <c r="B33" s="81" t="s">
        <v>124</v>
      </c>
      <c r="C33" s="139" t="str">
        <f>HYPERLINK("https://comptox.epa.gov/dashboard/chemical/details/DTXSID0039229","DTXSID0039229")</f>
        <v>DTXSID0039229</v>
      </c>
      <c r="D33" s="81"/>
      <c r="E33" s="39" t="s">
        <v>26</v>
      </c>
      <c r="F33" s="91" t="s">
        <v>17</v>
      </c>
      <c r="G33" s="31"/>
      <c r="H33" s="39"/>
      <c r="I33" s="37" t="s">
        <v>18</v>
      </c>
      <c r="J33" s="37" t="s">
        <v>125</v>
      </c>
      <c r="K33" s="35">
        <v>79107</v>
      </c>
      <c r="L33" s="35" t="s">
        <v>126</v>
      </c>
    </row>
    <row r="34" spans="1:12" ht="14.45">
      <c r="A34" s="145" t="s">
        <v>127</v>
      </c>
      <c r="B34" s="81" t="s">
        <v>128</v>
      </c>
      <c r="C34" s="139" t="str">
        <f>HYPERLINK("https://comptox.epa.gov/dashboard/chemical/details/DTXSID5020029","DTXSID5020029")</f>
        <v>DTXSID5020029</v>
      </c>
      <c r="D34" s="81" t="s">
        <v>129</v>
      </c>
      <c r="E34" s="39" t="s">
        <v>22</v>
      </c>
      <c r="F34" s="91" t="s">
        <v>57</v>
      </c>
      <c r="G34" s="31" t="s">
        <v>33</v>
      </c>
      <c r="H34" s="39" t="s">
        <v>22</v>
      </c>
      <c r="I34" s="37" t="s">
        <v>18</v>
      </c>
      <c r="J34" s="37" t="s">
        <v>130</v>
      </c>
      <c r="K34" s="35">
        <v>107131</v>
      </c>
      <c r="L34" s="35" t="s">
        <v>131</v>
      </c>
    </row>
    <row r="35" spans="1:12" ht="14.45">
      <c r="A35" s="145" t="s">
        <v>132</v>
      </c>
      <c r="B35" s="81" t="s">
        <v>133</v>
      </c>
      <c r="C35" s="139" t="str">
        <f>HYPERLINK("https://comptox.epa.gov/dashboard/chemical/details/DTXSID1061150","DTXSID1061150")</f>
        <v>DTXSID1061150</v>
      </c>
      <c r="D35" s="81" t="s">
        <v>26</v>
      </c>
      <c r="E35" s="39"/>
      <c r="F35" s="91" t="s">
        <v>17</v>
      </c>
      <c r="G35" s="31" t="s">
        <v>22</v>
      </c>
      <c r="H35" s="39" t="s">
        <v>22</v>
      </c>
      <c r="I35" s="37"/>
      <c r="J35" s="37"/>
      <c r="K35" s="35">
        <v>814686</v>
      </c>
      <c r="L35" s="35" t="s">
        <v>134</v>
      </c>
    </row>
    <row r="36" spans="1:12" ht="14.45">
      <c r="A36" s="145" t="s">
        <v>135</v>
      </c>
      <c r="B36" s="141" t="s">
        <v>136</v>
      </c>
      <c r="C36" s="139" t="str">
        <f>HYPERLINK("https://comptox.epa.gov/dashboard/chemical/details/DTXSID7021605","DTXSID7021605")</f>
        <v>DTXSID7021605</v>
      </c>
      <c r="D36" s="81"/>
      <c r="E36" s="39" t="s">
        <v>26</v>
      </c>
      <c r="F36" s="91" t="s">
        <v>53</v>
      </c>
      <c r="G36" s="31"/>
      <c r="H36" s="39"/>
      <c r="I36" s="37"/>
      <c r="J36" s="37"/>
      <c r="K36" s="35">
        <v>124049</v>
      </c>
      <c r="L36" s="35" t="s">
        <v>137</v>
      </c>
    </row>
    <row r="37" spans="1:12" ht="14.45">
      <c r="A37" s="145" t="s">
        <v>138</v>
      </c>
      <c r="B37" s="81" t="s">
        <v>139</v>
      </c>
      <c r="C37" s="139" t="str">
        <f>HYPERLINK("https://comptox.epa.gov/dashboard/chemical/details/DTXSID3021936","DTXSID3021936")</f>
        <v>DTXSID3021936</v>
      </c>
      <c r="D37" s="81"/>
      <c r="E37" s="39"/>
      <c r="F37" s="91" t="s">
        <v>17</v>
      </c>
      <c r="G37" s="31" t="s">
        <v>34</v>
      </c>
      <c r="H37" s="39" t="s">
        <v>34</v>
      </c>
      <c r="I37" s="37"/>
      <c r="J37" s="37"/>
      <c r="K37" s="35">
        <v>111693</v>
      </c>
      <c r="L37" s="35" t="s">
        <v>140</v>
      </c>
    </row>
    <row r="38" spans="1:12" ht="14.45">
      <c r="A38" s="145" t="s">
        <v>141</v>
      </c>
      <c r="B38" s="81" t="s">
        <v>142</v>
      </c>
      <c r="C38" s="139" t="str">
        <f>HYPERLINK("https://comptox.epa.gov/dashboard/chemical/details/DTXSID1022265","DTXSID1022265")</f>
        <v>DTXSID1022265</v>
      </c>
      <c r="D38" s="81"/>
      <c r="E38" s="39"/>
      <c r="F38" s="91" t="s">
        <v>17</v>
      </c>
      <c r="G38" s="31"/>
      <c r="H38" s="39"/>
      <c r="I38" s="37" t="s">
        <v>18</v>
      </c>
      <c r="J38" s="37"/>
      <c r="K38" s="35">
        <v>15972608</v>
      </c>
      <c r="L38" s="35" t="s">
        <v>143</v>
      </c>
    </row>
    <row r="39" spans="1:12" ht="14.45">
      <c r="A39" s="64" t="s">
        <v>144</v>
      </c>
      <c r="B39" s="141" t="s">
        <v>145</v>
      </c>
      <c r="C39" s="139" t="str">
        <f>HYPERLINK("https://comptox.epa.gov/dashboard/chemical/details/DTXSID70883049","DTXSID70883049")</f>
        <v>DTXSID70883049</v>
      </c>
      <c r="D39" s="81"/>
      <c r="E39" s="39"/>
      <c r="F39" s="91" t="s">
        <v>17</v>
      </c>
      <c r="G39" s="31"/>
      <c r="H39" s="39"/>
      <c r="I39" s="37">
        <v>313</v>
      </c>
      <c r="J39" s="37"/>
      <c r="K39" s="65">
        <v>68391082</v>
      </c>
      <c r="L39" s="35" t="s">
        <v>146</v>
      </c>
    </row>
    <row r="40" spans="1:12" ht="27">
      <c r="A40" s="145" t="s">
        <v>147</v>
      </c>
      <c r="B40" s="81" t="s">
        <v>148</v>
      </c>
      <c r="C40" s="139" t="str">
        <f>HYPERLINK("https://comptox.epa.gov/dashboard/chemical/details/DTXSID801343425","DTXSID801343425")</f>
        <v>DTXSID801343425</v>
      </c>
      <c r="D40" s="81"/>
      <c r="E40" s="39"/>
      <c r="F40" s="91" t="s">
        <v>17</v>
      </c>
      <c r="G40" s="31"/>
      <c r="H40" s="39"/>
      <c r="I40" s="37">
        <v>313</v>
      </c>
      <c r="J40" s="37"/>
      <c r="K40" s="31">
        <v>2728655421</v>
      </c>
      <c r="L40" s="35" t="s">
        <v>149</v>
      </c>
    </row>
    <row r="41" spans="1:12" ht="14.45">
      <c r="A41" s="145" t="s">
        <v>150</v>
      </c>
      <c r="B41" s="81" t="s">
        <v>151</v>
      </c>
      <c r="C41" s="139" t="str">
        <f>HYPERLINK("https://comptox.epa.gov/dashboard/chemical/details/DTXSID0039223","DTXSID0039223")</f>
        <v>DTXSID0039223</v>
      </c>
      <c r="D41" s="81"/>
      <c r="E41" s="39" t="s">
        <v>94</v>
      </c>
      <c r="F41" s="91" t="s">
        <v>17</v>
      </c>
      <c r="G41" s="31" t="s">
        <v>152</v>
      </c>
      <c r="H41" s="39" t="s">
        <v>94</v>
      </c>
      <c r="I41" s="37" t="s">
        <v>18</v>
      </c>
      <c r="J41" s="37" t="s">
        <v>153</v>
      </c>
      <c r="K41" s="31">
        <v>116063</v>
      </c>
      <c r="L41" s="35" t="s">
        <v>154</v>
      </c>
    </row>
    <row r="42" spans="1:12" ht="14.45">
      <c r="A42" s="145" t="s">
        <v>155</v>
      </c>
      <c r="B42" s="81" t="s">
        <v>156</v>
      </c>
      <c r="C42" s="139" t="str">
        <f>HYPERLINK("https://comptox.epa.gov/dashboard/chemical/details/DTXSID6023862","DTXSID6023862")</f>
        <v>DTXSID6023862</v>
      </c>
      <c r="D42" s="81"/>
      <c r="E42" s="39">
        <v>100</v>
      </c>
      <c r="F42" s="91" t="s">
        <v>17</v>
      </c>
      <c r="G42" s="31"/>
      <c r="H42" s="39"/>
      <c r="I42" s="37"/>
      <c r="J42" s="37" t="s">
        <v>157</v>
      </c>
      <c r="K42" s="31">
        <v>1646884</v>
      </c>
      <c r="L42" s="35" t="s">
        <v>158</v>
      </c>
    </row>
    <row r="43" spans="1:12" ht="14.45">
      <c r="A43" s="145" t="s">
        <v>159</v>
      </c>
      <c r="B43" s="81" t="s">
        <v>160</v>
      </c>
      <c r="C43" s="139" t="str">
        <f>HYPERLINK("https://comptox.epa.gov/dashboard/chemical/details/DTXSID8020040","DTXSID8020040")</f>
        <v>DTXSID8020040</v>
      </c>
      <c r="D43" s="81"/>
      <c r="E43" s="39" t="s">
        <v>94</v>
      </c>
      <c r="F43" s="91" t="s">
        <v>34</v>
      </c>
      <c r="G43" s="31" t="s">
        <v>161</v>
      </c>
      <c r="H43" s="39" t="s">
        <v>94</v>
      </c>
      <c r="I43" s="37">
        <v>313</v>
      </c>
      <c r="J43" s="37" t="s">
        <v>162</v>
      </c>
      <c r="K43" s="31">
        <v>309002</v>
      </c>
      <c r="L43" s="35" t="s">
        <v>163</v>
      </c>
    </row>
    <row r="44" spans="1:12" ht="14.45">
      <c r="A44" s="64" t="s">
        <v>164</v>
      </c>
      <c r="B44" s="141" t="s">
        <v>165</v>
      </c>
      <c r="C44" s="139" t="str">
        <f>HYPERLINK("https://comptox.epa.gov/dashboard/chemical/details/DTXSID60882006","DTXSID60882006")</f>
        <v>DTXSID60882006</v>
      </c>
      <c r="D44" s="81"/>
      <c r="E44" s="39"/>
      <c r="F44" s="91" t="s">
        <v>17</v>
      </c>
      <c r="G44" s="31"/>
      <c r="H44" s="39"/>
      <c r="I44" s="37">
        <v>313</v>
      </c>
      <c r="J44" s="37"/>
      <c r="K44" s="65">
        <v>97659477</v>
      </c>
      <c r="L44" s="32" t="s">
        <v>166</v>
      </c>
    </row>
    <row r="45" spans="1:12" ht="14.45">
      <c r="A45" s="64" t="s">
        <v>167</v>
      </c>
      <c r="B45" s="141" t="s">
        <v>168</v>
      </c>
      <c r="C45" s="139" t="str">
        <f>HYPERLINK("https://comptox.epa.gov/dashboard/chemical/details/DTXSID60881973","DTXSID60881973")</f>
        <v>DTXSID60881973</v>
      </c>
      <c r="D45" s="81"/>
      <c r="E45" s="39"/>
      <c r="F45" s="91" t="s">
        <v>17</v>
      </c>
      <c r="G45" s="31"/>
      <c r="H45" s="39"/>
      <c r="I45" s="37">
        <v>313</v>
      </c>
      <c r="J45" s="37"/>
      <c r="K45" s="65">
        <v>68188125</v>
      </c>
      <c r="L45" s="32" t="s">
        <v>169</v>
      </c>
    </row>
    <row r="46" spans="1:12" ht="14.45">
      <c r="A46" s="145" t="s">
        <v>170</v>
      </c>
      <c r="B46" s="81" t="s">
        <v>171</v>
      </c>
      <c r="C46" s="139" t="str">
        <f>HYPERLINK("https://comptox.epa.gov/dashboard/chemical/details/DTXSID2039336","DTXSID2039336")</f>
        <v>DTXSID2039336</v>
      </c>
      <c r="D46" s="81"/>
      <c r="E46" s="39"/>
      <c r="F46" s="91" t="s">
        <v>17</v>
      </c>
      <c r="G46" s="31"/>
      <c r="H46" s="39"/>
      <c r="I46" s="37" t="s">
        <v>18</v>
      </c>
      <c r="J46" s="37"/>
      <c r="K46" s="31">
        <v>28434006</v>
      </c>
      <c r="L46" s="35" t="s">
        <v>172</v>
      </c>
    </row>
    <row r="47" spans="1:12" ht="14.45">
      <c r="A47" s="145" t="s">
        <v>173</v>
      </c>
      <c r="B47" s="81" t="s">
        <v>174</v>
      </c>
      <c r="C47" s="139" t="str">
        <f>HYPERLINK("https://comptox.epa.gov/dashboard/chemical/details/DTXSID8020044","DTXSID8020044")</f>
        <v>DTXSID8020044</v>
      </c>
      <c r="D47" s="81" t="s">
        <v>63</v>
      </c>
      <c r="E47" s="39" t="s">
        <v>22</v>
      </c>
      <c r="F47" s="91" t="s">
        <v>57</v>
      </c>
      <c r="G47" s="31" t="s">
        <v>34</v>
      </c>
      <c r="H47" s="39" t="s">
        <v>22</v>
      </c>
      <c r="I47" s="37" t="s">
        <v>18</v>
      </c>
      <c r="J47" s="37" t="s">
        <v>175</v>
      </c>
      <c r="K47" s="31">
        <v>107186</v>
      </c>
      <c r="L47" s="35" t="s">
        <v>176</v>
      </c>
    </row>
    <row r="48" spans="1:12" ht="14.45">
      <c r="A48" s="145" t="s">
        <v>177</v>
      </c>
      <c r="B48" s="81" t="s">
        <v>178</v>
      </c>
      <c r="C48" s="139" t="str">
        <f>HYPERLINK("https://comptox.epa.gov/dashboard/chemical/details/DTXSID8024440","DTXSID8024440")</f>
        <v>DTXSID8024440</v>
      </c>
      <c r="D48" s="81" t="s">
        <v>33</v>
      </c>
      <c r="E48" s="39"/>
      <c r="F48" s="91" t="s">
        <v>17</v>
      </c>
      <c r="G48" s="31" t="s">
        <v>116</v>
      </c>
      <c r="H48" s="39" t="s">
        <v>116</v>
      </c>
      <c r="I48" s="37" t="s">
        <v>18</v>
      </c>
      <c r="J48" s="37"/>
      <c r="K48" s="31">
        <v>107119</v>
      </c>
      <c r="L48" s="35" t="s">
        <v>179</v>
      </c>
    </row>
    <row r="49" spans="1:12" ht="14.45">
      <c r="A49" s="145" t="s">
        <v>180</v>
      </c>
      <c r="B49" s="81" t="s">
        <v>181</v>
      </c>
      <c r="C49" s="139" t="str">
        <f>HYPERLINK("https://comptox.epa.gov/dashboard/chemical/details/DTXSID4039231","DTXSID4039231")</f>
        <v>DTXSID4039231</v>
      </c>
      <c r="D49" s="81"/>
      <c r="E49" s="39" t="s">
        <v>34</v>
      </c>
      <c r="F49" s="91" t="s">
        <v>35</v>
      </c>
      <c r="G49" s="31"/>
      <c r="H49" s="39"/>
      <c r="I49" s="37" t="s">
        <v>18</v>
      </c>
      <c r="J49" s="37"/>
      <c r="K49" s="35">
        <v>107051</v>
      </c>
      <c r="L49" s="35" t="s">
        <v>182</v>
      </c>
    </row>
    <row r="50" spans="1:12" ht="14.45">
      <c r="A50" s="145" t="s">
        <v>183</v>
      </c>
      <c r="B50" s="81" t="s">
        <v>184</v>
      </c>
      <c r="C50" s="139" t="str">
        <f>HYPERLINK("https://comptox.epa.gov/dashboard/chemical/details/DTXSID3040273","DTXSID3040273")</f>
        <v>DTXSID3040273</v>
      </c>
      <c r="D50" s="81"/>
      <c r="E50" s="39"/>
      <c r="F50" s="91" t="s">
        <v>17</v>
      </c>
      <c r="G50" s="31"/>
      <c r="H50" s="39"/>
      <c r="I50" s="37" t="s">
        <v>18</v>
      </c>
      <c r="J50" s="37"/>
      <c r="K50" s="35">
        <v>7429905</v>
      </c>
      <c r="L50" s="35" t="s">
        <v>185</v>
      </c>
    </row>
    <row r="51" spans="1:12" ht="14.45">
      <c r="A51" s="145" t="s">
        <v>186</v>
      </c>
      <c r="B51" s="81" t="s">
        <v>187</v>
      </c>
      <c r="C51" s="139" t="str">
        <f>HYPERLINK("https://comptox.epa.gov/dashboard/chemical/details/DTXSID2041593","DTXSID2041593")</f>
        <v>DTXSID2041593</v>
      </c>
      <c r="D51" s="81"/>
      <c r="E51" s="39"/>
      <c r="F51" s="91" t="s">
        <v>17</v>
      </c>
      <c r="G51" s="31"/>
      <c r="H51" s="39"/>
      <c r="I51" s="37" t="s">
        <v>18</v>
      </c>
      <c r="J51" s="37"/>
      <c r="K51" s="35">
        <v>1344281</v>
      </c>
      <c r="L51" s="35" t="s">
        <v>188</v>
      </c>
    </row>
    <row r="52" spans="1:12" ht="14.45">
      <c r="A52" s="145" t="s">
        <v>189</v>
      </c>
      <c r="B52" s="81" t="s">
        <v>190</v>
      </c>
      <c r="C52" s="139" t="str">
        <f>HYPERLINK("https://comptox.epa.gov/dashboard/chemical/details/DTXSID1023867","DTXSID1023867")</f>
        <v>DTXSID1023867</v>
      </c>
      <c r="D52" s="81"/>
      <c r="E52" s="39" t="s">
        <v>22</v>
      </c>
      <c r="F52" s="91" t="s">
        <v>17</v>
      </c>
      <c r="G52" s="31" t="s">
        <v>116</v>
      </c>
      <c r="H52" s="39" t="s">
        <v>22</v>
      </c>
      <c r="I52" s="37" t="s">
        <v>18</v>
      </c>
      <c r="J52" s="37" t="s">
        <v>191</v>
      </c>
      <c r="K52" s="35">
        <v>20859738</v>
      </c>
      <c r="L52" s="35" t="s">
        <v>192</v>
      </c>
    </row>
    <row r="53" spans="1:12" ht="14.45">
      <c r="A53" s="145" t="s">
        <v>193</v>
      </c>
      <c r="B53" s="81" t="s">
        <v>194</v>
      </c>
      <c r="C53" s="139" t="str">
        <f>HYPERLINK("https://comptox.epa.gov/dashboard/chemical/details/DTXSID2040317","DTXSID2040317")</f>
        <v>DTXSID2040317</v>
      </c>
      <c r="D53" s="81"/>
      <c r="E53" s="39" t="s">
        <v>26</v>
      </c>
      <c r="F53" s="91" t="s">
        <v>53</v>
      </c>
      <c r="G53" s="31"/>
      <c r="H53" s="39"/>
      <c r="I53" s="37"/>
      <c r="J53" s="37"/>
      <c r="K53" s="35">
        <v>10043013</v>
      </c>
      <c r="L53" s="35" t="s">
        <v>195</v>
      </c>
    </row>
    <row r="54" spans="1:12" ht="14.45">
      <c r="A54" s="145" t="s">
        <v>196</v>
      </c>
      <c r="B54" s="81" t="s">
        <v>197</v>
      </c>
      <c r="C54" s="139" t="str">
        <f>HYPERLINK("https://comptox.epa.gov/dashboard/chemical/details/DTXSID1023869","DTXSID1023869")</f>
        <v>DTXSID1023869</v>
      </c>
      <c r="D54" s="81"/>
      <c r="E54" s="39"/>
      <c r="F54" s="91" t="s">
        <v>17</v>
      </c>
      <c r="G54" s="31"/>
      <c r="H54" s="39"/>
      <c r="I54" s="37" t="s">
        <v>18</v>
      </c>
      <c r="J54" s="37"/>
      <c r="K54" s="35">
        <v>834128</v>
      </c>
      <c r="L54" s="35" t="s">
        <v>198</v>
      </c>
    </row>
    <row r="55" spans="1:12" ht="14.45">
      <c r="A55" s="145" t="s">
        <v>199</v>
      </c>
      <c r="B55" s="81" t="s">
        <v>200</v>
      </c>
      <c r="C55" s="139" t="str">
        <f>HYPERLINK("https://comptox.epa.gov/dashboard/chemical/details/DTXSID6020068","DTXSID6020068")</f>
        <v>DTXSID6020068</v>
      </c>
      <c r="D55" s="81"/>
      <c r="E55" s="39"/>
      <c r="F55" s="91" t="s">
        <v>17</v>
      </c>
      <c r="G55" s="31"/>
      <c r="H55" s="39"/>
      <c r="I55" s="37" t="s">
        <v>18</v>
      </c>
      <c r="J55" s="37"/>
      <c r="K55" s="35">
        <v>117793</v>
      </c>
      <c r="L55" s="35" t="s">
        <v>201</v>
      </c>
    </row>
    <row r="56" spans="1:12" ht="14.45">
      <c r="A56" s="145" t="s">
        <v>202</v>
      </c>
      <c r="B56" s="81" t="s">
        <v>203</v>
      </c>
      <c r="C56" s="139" t="str">
        <f>HYPERLINK("https://comptox.epa.gov/dashboard/chemical/details/DTXSID6024460","DTXSID6024460")</f>
        <v>DTXSID6024460</v>
      </c>
      <c r="D56" s="81"/>
      <c r="E56" s="39"/>
      <c r="F56" s="91" t="s">
        <v>17</v>
      </c>
      <c r="G56" s="31"/>
      <c r="H56" s="39"/>
      <c r="I56" s="37" t="s">
        <v>18</v>
      </c>
      <c r="J56" s="37"/>
      <c r="K56" s="35">
        <v>60093</v>
      </c>
      <c r="L56" s="35" t="s">
        <v>204</v>
      </c>
    </row>
    <row r="57" spans="1:12" ht="14.45">
      <c r="A57" s="145" t="s">
        <v>205</v>
      </c>
      <c r="B57" s="81" t="s">
        <v>206</v>
      </c>
      <c r="C57" s="139" t="str">
        <f>HYPERLINK("https://comptox.epa.gov/dashboard/chemical/details/DTXSID5020071","DTXSID5020071")</f>
        <v>DTXSID5020071</v>
      </c>
      <c r="D57" s="81"/>
      <c r="E57" s="39" t="s">
        <v>94</v>
      </c>
      <c r="F57" s="91" t="s">
        <v>17</v>
      </c>
      <c r="G57" s="31"/>
      <c r="H57" s="39"/>
      <c r="I57" s="37" t="s">
        <v>18</v>
      </c>
      <c r="J57" s="37"/>
      <c r="K57" s="35">
        <v>92671</v>
      </c>
      <c r="L57" s="35" t="s">
        <v>207</v>
      </c>
    </row>
    <row r="58" spans="1:12" ht="14.45">
      <c r="A58" s="66" t="s">
        <v>208</v>
      </c>
      <c r="B58" s="82" t="s">
        <v>209</v>
      </c>
      <c r="C58" s="139" t="str">
        <f>HYPERLINK("https://comptox.epa.gov/dashboard/chemical/details/DTXSID4039235","DTXSID4039235")</f>
        <v>DTXSID4039235</v>
      </c>
      <c r="D58" s="82"/>
      <c r="E58" s="23"/>
      <c r="F58" s="91" t="s">
        <v>17</v>
      </c>
      <c r="G58" s="33"/>
      <c r="H58" s="17"/>
      <c r="I58" s="34" t="s">
        <v>18</v>
      </c>
      <c r="J58" s="132"/>
      <c r="K58" s="32">
        <v>81492</v>
      </c>
      <c r="L58" s="32" t="s">
        <v>210</v>
      </c>
    </row>
    <row r="59" spans="1:12" ht="14.45">
      <c r="A59" s="145" t="s">
        <v>211</v>
      </c>
      <c r="B59" s="81" t="s">
        <v>212</v>
      </c>
      <c r="C59" s="139" t="str">
        <f>HYPERLINK("https://comptox.epa.gov/dashboard/chemical/details/DTXSID7020057","DTXSID7020057")</f>
        <v>DTXSID7020057</v>
      </c>
      <c r="D59" s="81"/>
      <c r="E59" s="39"/>
      <c r="F59" s="91" t="s">
        <v>17</v>
      </c>
      <c r="G59" s="31"/>
      <c r="H59" s="39"/>
      <c r="I59" s="37" t="s">
        <v>18</v>
      </c>
      <c r="J59" s="37"/>
      <c r="K59" s="35">
        <v>82280</v>
      </c>
      <c r="L59" s="35" t="s">
        <v>213</v>
      </c>
    </row>
    <row r="60" spans="1:12" ht="14.45">
      <c r="A60" s="46" t="s">
        <v>214</v>
      </c>
      <c r="B60" s="81" t="s">
        <v>215</v>
      </c>
      <c r="C60" s="139" t="str">
        <f>HYPERLINK("https://comptox.epa.gov/dashboard/chemical/details/DTXSID5041069","DTXSID5041069")</f>
        <v>DTXSID5041069</v>
      </c>
      <c r="D60" s="81"/>
      <c r="E60" s="39" t="s">
        <v>34</v>
      </c>
      <c r="F60" s="91" t="s">
        <v>17</v>
      </c>
      <c r="G60" s="31" t="s">
        <v>161</v>
      </c>
      <c r="H60" s="39" t="s">
        <v>34</v>
      </c>
      <c r="I60" s="37"/>
      <c r="J60" s="37" t="s">
        <v>216</v>
      </c>
      <c r="K60" s="35">
        <v>2763964</v>
      </c>
      <c r="L60" s="35" t="s">
        <v>217</v>
      </c>
    </row>
    <row r="61" spans="1:12" ht="14.45">
      <c r="A61" s="145" t="s">
        <v>218</v>
      </c>
      <c r="B61" s="81" t="s">
        <v>219</v>
      </c>
      <c r="C61" s="139" t="str">
        <f>HYPERLINK("https://comptox.epa.gov/dashboard/chemical/details/DTXSID3022588","DTXSID3022588")</f>
        <v>DTXSID3022588</v>
      </c>
      <c r="D61" s="81"/>
      <c r="E61" s="39"/>
      <c r="F61" s="91" t="s">
        <v>17</v>
      </c>
      <c r="G61" s="31" t="s">
        <v>161</v>
      </c>
      <c r="H61" s="39" t="s">
        <v>116</v>
      </c>
      <c r="I61" s="37"/>
      <c r="J61" s="37"/>
      <c r="K61" s="35">
        <v>54626</v>
      </c>
      <c r="L61" s="35" t="s">
        <v>220</v>
      </c>
    </row>
    <row r="62" spans="1:12" ht="14.45">
      <c r="A62" s="145" t="s">
        <v>221</v>
      </c>
      <c r="B62" s="81" t="s">
        <v>222</v>
      </c>
      <c r="C62" s="139" t="str">
        <f>HYPERLINK("https://comptox.epa.gov/dashboard/chemical/details/DTXSID0023870","DTXSID0023870")</f>
        <v>DTXSID0023870</v>
      </c>
      <c r="D62" s="81"/>
      <c r="E62" s="39" t="s">
        <v>34</v>
      </c>
      <c r="F62" s="91" t="s">
        <v>17</v>
      </c>
      <c r="G62" s="31" t="s">
        <v>161</v>
      </c>
      <c r="H62" s="39" t="s">
        <v>34</v>
      </c>
      <c r="I62" s="37"/>
      <c r="J62" s="37" t="s">
        <v>223</v>
      </c>
      <c r="K62" s="35">
        <v>504245</v>
      </c>
      <c r="L62" s="35" t="s">
        <v>224</v>
      </c>
    </row>
    <row r="63" spans="1:12" ht="14.45">
      <c r="A63" s="145" t="s">
        <v>225</v>
      </c>
      <c r="B63" s="81" t="s">
        <v>226</v>
      </c>
      <c r="C63" s="139" t="str">
        <f>HYPERLINK("https://comptox.epa.gov/dashboard/chemical/details/DTXSID6058184","DTXSID6058184")</f>
        <v>DTXSID6058184</v>
      </c>
      <c r="D63" s="81"/>
      <c r="E63" s="39"/>
      <c r="F63" s="91" t="s">
        <v>17</v>
      </c>
      <c r="G63" s="31" t="s">
        <v>116</v>
      </c>
      <c r="H63" s="39" t="s">
        <v>116</v>
      </c>
      <c r="I63" s="37"/>
      <c r="J63" s="37"/>
      <c r="K63" s="35">
        <v>78535</v>
      </c>
      <c r="L63" s="35" t="s">
        <v>227</v>
      </c>
    </row>
    <row r="64" spans="1:12" ht="14.45">
      <c r="A64" s="145" t="s">
        <v>228</v>
      </c>
      <c r="B64" s="81" t="s">
        <v>229</v>
      </c>
      <c r="C64" s="139" t="str">
        <f>HYPERLINK("https://comptox.epa.gov/dashboard/chemical/details/DTXSID9041601","DTXSID9041601")</f>
        <v>DTXSID9041601</v>
      </c>
      <c r="D64" s="81"/>
      <c r="E64" s="39"/>
      <c r="F64" s="91" t="s">
        <v>17</v>
      </c>
      <c r="G64" s="31" t="s">
        <v>152</v>
      </c>
      <c r="H64" s="39" t="s">
        <v>22</v>
      </c>
      <c r="I64" s="37"/>
      <c r="J64" s="37"/>
      <c r="K64" s="35">
        <v>3734972</v>
      </c>
      <c r="L64" s="35" t="s">
        <v>230</v>
      </c>
    </row>
    <row r="65" spans="1:12" ht="14.45">
      <c r="A65" s="145" t="s">
        <v>231</v>
      </c>
      <c r="B65" s="81" t="s">
        <v>232</v>
      </c>
      <c r="C65" s="139" t="str">
        <f>HYPERLINK("https://comptox.epa.gov/dashboard/chemical/details/DTXSID5023871","DTXSID5023871")</f>
        <v>DTXSID5023871</v>
      </c>
      <c r="D65" s="81"/>
      <c r="E65" s="39"/>
      <c r="F65" s="91" t="s">
        <v>17</v>
      </c>
      <c r="G65" s="31"/>
      <c r="H65" s="39"/>
      <c r="I65" s="37" t="s">
        <v>18</v>
      </c>
      <c r="J65" s="37"/>
      <c r="K65" s="35">
        <v>33089611</v>
      </c>
      <c r="L65" s="35" t="s">
        <v>233</v>
      </c>
    </row>
    <row r="66" spans="1:12" ht="14.45">
      <c r="A66" s="145" t="s">
        <v>234</v>
      </c>
      <c r="B66" s="81" t="s">
        <v>235</v>
      </c>
      <c r="C66" s="139" t="str">
        <f>HYPERLINK("https://comptox.epa.gov/dashboard/chemical/details/DTXSID0020076","DTXSID0020076")</f>
        <v>DTXSID0020076</v>
      </c>
      <c r="D66" s="81"/>
      <c r="E66" s="39" t="s">
        <v>77</v>
      </c>
      <c r="F66" s="91" t="s">
        <v>17</v>
      </c>
      <c r="G66" s="31"/>
      <c r="H66" s="39"/>
      <c r="I66" s="37" t="s">
        <v>18</v>
      </c>
      <c r="J66" s="37" t="s">
        <v>236</v>
      </c>
      <c r="K66" s="35">
        <v>61825</v>
      </c>
      <c r="L66" s="35" t="s">
        <v>237</v>
      </c>
    </row>
    <row r="67" spans="1:12" ht="14.45">
      <c r="A67" s="145" t="s">
        <v>238</v>
      </c>
      <c r="B67" s="81" t="s">
        <v>239</v>
      </c>
      <c r="C67" s="139" t="str">
        <f>HYPERLINK("https://comptox.epa.gov/dashboard/chemical/details/DTXSID0023872","DTXSID0023872")</f>
        <v>DTXSID0023872</v>
      </c>
      <c r="D67" s="81" t="s">
        <v>33</v>
      </c>
      <c r="E67" s="39" t="s">
        <v>22</v>
      </c>
      <c r="F67" s="91" t="s">
        <v>57</v>
      </c>
      <c r="G67" s="31" t="s">
        <v>116</v>
      </c>
      <c r="H67" s="39" t="s">
        <v>22</v>
      </c>
      <c r="I67" s="37" t="s">
        <v>58</v>
      </c>
      <c r="J67" s="37"/>
      <c r="K67" s="35">
        <v>7664417</v>
      </c>
      <c r="L67" s="35" t="s">
        <v>240</v>
      </c>
    </row>
    <row r="68" spans="1:12" ht="14.45">
      <c r="A68" s="145" t="s">
        <v>241</v>
      </c>
      <c r="B68" s="81" t="s">
        <v>239</v>
      </c>
      <c r="C68" s="139" t="str">
        <f>HYPERLINK("https://comptox.epa.gov/dashboard/chemical/details/DTXSID0023872","DTXSID0023872")</f>
        <v>DTXSID0023872</v>
      </c>
      <c r="D68" s="81"/>
      <c r="E68" s="39" t="s">
        <v>22</v>
      </c>
      <c r="F68" s="91" t="s">
        <v>57</v>
      </c>
      <c r="G68" s="31" t="s">
        <v>116</v>
      </c>
      <c r="H68" s="39" t="s">
        <v>22</v>
      </c>
      <c r="I68" s="37"/>
      <c r="J68" s="37"/>
      <c r="K68" s="35">
        <v>7664417</v>
      </c>
      <c r="L68" s="35" t="s">
        <v>240</v>
      </c>
    </row>
    <row r="69" spans="1:12" ht="14.45">
      <c r="A69" s="145" t="s">
        <v>242</v>
      </c>
      <c r="B69" s="81" t="s">
        <v>239</v>
      </c>
      <c r="C69" s="139" t="str">
        <f>HYPERLINK("https://comptox.epa.gov/dashboard/chemical/details/DTXSID0023872","DTXSID0023872")</f>
        <v>DTXSID0023872</v>
      </c>
      <c r="D69" s="81" t="s">
        <v>129</v>
      </c>
      <c r="E69" s="73" t="s">
        <v>243</v>
      </c>
      <c r="F69" s="91" t="s">
        <v>57</v>
      </c>
      <c r="G69" s="31"/>
      <c r="H69" s="39"/>
      <c r="I69" s="37" t="s">
        <v>58</v>
      </c>
      <c r="J69" s="37"/>
      <c r="K69" s="35">
        <v>7664417</v>
      </c>
      <c r="L69" s="35" t="s">
        <v>244</v>
      </c>
    </row>
    <row r="70" spans="1:12" ht="40.15">
      <c r="A70" s="66" t="s">
        <v>245</v>
      </c>
      <c r="B70" s="81" t="s">
        <v>239</v>
      </c>
      <c r="C70" s="139" t="str">
        <f>HYPERLINK("https://comptox.epa.gov/dashboard/chemical/details/DTXSID0023872","DTXSID0023872")</f>
        <v>DTXSID0023872</v>
      </c>
      <c r="D70" s="81"/>
      <c r="E70" s="39"/>
      <c r="F70" s="91" t="s">
        <v>57</v>
      </c>
      <c r="G70" s="31"/>
      <c r="H70" s="39"/>
      <c r="I70" s="37">
        <v>313</v>
      </c>
      <c r="J70" s="37"/>
      <c r="K70" s="35">
        <v>7664417</v>
      </c>
      <c r="L70" s="35" t="s">
        <v>246</v>
      </c>
    </row>
    <row r="71" spans="1:12" ht="14.45">
      <c r="A71" s="145" t="s">
        <v>247</v>
      </c>
      <c r="B71" s="81" t="s">
        <v>248</v>
      </c>
      <c r="C71" s="139" t="str">
        <f>HYPERLINK("https://comptox.epa.gov/dashboard/chemical/details/DTXSID5023873","DTXSID5023873")</f>
        <v>DTXSID5023873</v>
      </c>
      <c r="D71" s="81"/>
      <c r="E71" s="39" t="s">
        <v>26</v>
      </c>
      <c r="F71" s="91" t="s">
        <v>53</v>
      </c>
      <c r="G71" s="31"/>
      <c r="H71" s="39"/>
      <c r="I71" s="37"/>
      <c r="J71" s="37"/>
      <c r="K71" s="35">
        <v>631618</v>
      </c>
      <c r="L71" s="35" t="s">
        <v>249</v>
      </c>
    </row>
    <row r="72" spans="1:12" ht="14.45">
      <c r="A72" s="145" t="s">
        <v>250</v>
      </c>
      <c r="B72" s="81" t="s">
        <v>251</v>
      </c>
      <c r="C72" s="139" t="str">
        <f>HYPERLINK("https://comptox.epa.gov/dashboard/chemical/details/DTXSID4041602","DTXSID4041602")</f>
        <v>DTXSID4041602</v>
      </c>
      <c r="D72" s="81"/>
      <c r="E72" s="39" t="s">
        <v>26</v>
      </c>
      <c r="F72" s="91" t="s">
        <v>53</v>
      </c>
      <c r="G72" s="31"/>
      <c r="H72" s="39"/>
      <c r="I72" s="37"/>
      <c r="J72" s="37"/>
      <c r="K72" s="35">
        <v>1863634</v>
      </c>
      <c r="L72" s="35" t="s">
        <v>252</v>
      </c>
    </row>
    <row r="73" spans="1:12" ht="14.45">
      <c r="A73" s="145" t="s">
        <v>253</v>
      </c>
      <c r="B73" s="81" t="s">
        <v>254</v>
      </c>
      <c r="C73" s="139" t="str">
        <f>HYPERLINK("https://comptox.epa.gov/dashboard/chemical/details/DTXSID5035618","DTXSID5035618")</f>
        <v>DTXSID5035618</v>
      </c>
      <c r="D73" s="81"/>
      <c r="E73" s="39" t="s">
        <v>26</v>
      </c>
      <c r="F73" s="91" t="s">
        <v>53</v>
      </c>
      <c r="G73" s="31"/>
      <c r="H73" s="39"/>
      <c r="I73" s="37"/>
      <c r="J73" s="37"/>
      <c r="K73" s="35">
        <v>1066337</v>
      </c>
      <c r="L73" s="35" t="s">
        <v>255</v>
      </c>
    </row>
    <row r="74" spans="1:12" ht="14.45">
      <c r="A74" s="145" t="s">
        <v>256</v>
      </c>
      <c r="B74" s="138" t="s">
        <v>257</v>
      </c>
      <c r="C74" s="139" t="str">
        <f>HYPERLINK("https://comptox.epa.gov/dashboard/chemical/details/DTXSID70872953","DTXSID70872953")</f>
        <v>DTXSID70872953</v>
      </c>
      <c r="D74" s="81"/>
      <c r="E74" s="39" t="s">
        <v>77</v>
      </c>
      <c r="F74" s="91" t="s">
        <v>33</v>
      </c>
      <c r="G74" s="31"/>
      <c r="H74" s="39"/>
      <c r="I74" s="37" t="s">
        <v>258</v>
      </c>
      <c r="J74" s="37"/>
      <c r="K74" s="35">
        <v>7789095</v>
      </c>
      <c r="L74" s="35" t="s">
        <v>259</v>
      </c>
    </row>
    <row r="75" spans="1:12" ht="14.45">
      <c r="A75" s="145" t="s">
        <v>260</v>
      </c>
      <c r="B75" s="81" t="s">
        <v>261</v>
      </c>
      <c r="C75" s="139" t="str">
        <f>HYPERLINK("https://comptox.epa.gov/dashboard/chemical/details/DTXSID9029645","DTXSID9029645")</f>
        <v>DTXSID9029645</v>
      </c>
      <c r="D75" s="81"/>
      <c r="E75" s="39" t="s">
        <v>22</v>
      </c>
      <c r="F75" s="91" t="s">
        <v>57</v>
      </c>
      <c r="G75" s="31"/>
      <c r="H75" s="39"/>
      <c r="I75" s="37"/>
      <c r="J75" s="37"/>
      <c r="K75" s="35">
        <v>1341497</v>
      </c>
      <c r="L75" s="35" t="s">
        <v>262</v>
      </c>
    </row>
    <row r="76" spans="1:12" ht="14.45">
      <c r="A76" s="145" t="s">
        <v>263</v>
      </c>
      <c r="B76" s="81" t="s">
        <v>264</v>
      </c>
      <c r="C76" s="139" t="str">
        <f>HYPERLINK("https://comptox.epa.gov/dashboard/chemical/details/DTXSID1050462","DTXSID1050462")</f>
        <v>DTXSID1050462</v>
      </c>
      <c r="D76" s="81"/>
      <c r="E76" s="39" t="s">
        <v>26</v>
      </c>
      <c r="F76" s="91" t="s">
        <v>53</v>
      </c>
      <c r="G76" s="31"/>
      <c r="H76" s="39"/>
      <c r="I76" s="37"/>
      <c r="J76" s="37"/>
      <c r="K76" s="35">
        <v>10192300</v>
      </c>
      <c r="L76" s="35" t="s">
        <v>265</v>
      </c>
    </row>
    <row r="77" spans="1:12" ht="14.45">
      <c r="A77" s="145" t="s">
        <v>266</v>
      </c>
      <c r="B77" s="81" t="s">
        <v>267</v>
      </c>
      <c r="C77" s="139" t="str">
        <f>HYPERLINK("https://comptox.epa.gov/dashboard/chemical/details/DTXSID9027360","DTXSID9027360")</f>
        <v>DTXSID9027360</v>
      </c>
      <c r="D77" s="81"/>
      <c r="E77" s="39" t="s">
        <v>26</v>
      </c>
      <c r="F77" s="91" t="s">
        <v>53</v>
      </c>
      <c r="G77" s="31"/>
      <c r="H77" s="39"/>
      <c r="I77" s="37"/>
      <c r="J77" s="37"/>
      <c r="K77" s="35">
        <v>1111780</v>
      </c>
      <c r="L77" s="35" t="s">
        <v>268</v>
      </c>
    </row>
    <row r="78" spans="1:12" ht="14.45">
      <c r="A78" s="145" t="s">
        <v>269</v>
      </c>
      <c r="B78" s="81" t="s">
        <v>270</v>
      </c>
      <c r="C78" s="139" t="str">
        <f>HYPERLINK("https://comptox.epa.gov/dashboard/chemical/details/DTXSID5047457","DTXSID5047457")</f>
        <v>DTXSID5047457</v>
      </c>
      <c r="D78" s="81"/>
      <c r="E78" s="39" t="s">
        <v>26</v>
      </c>
      <c r="F78" s="91" t="s">
        <v>53</v>
      </c>
      <c r="G78" s="31"/>
      <c r="H78" s="39"/>
      <c r="I78" s="37"/>
      <c r="J78" s="37"/>
      <c r="K78" s="35">
        <v>506876</v>
      </c>
      <c r="L78" s="35" t="s">
        <v>271</v>
      </c>
    </row>
    <row r="79" spans="1:12" ht="14.45">
      <c r="A79" s="145" t="s">
        <v>272</v>
      </c>
      <c r="B79" s="81" t="s">
        <v>273</v>
      </c>
      <c r="C79" s="139" t="str">
        <f>HYPERLINK("https://comptox.epa.gov/dashboard/chemical/details/DTXSID0020078","DTXSID0020078")</f>
        <v>DTXSID0020078</v>
      </c>
      <c r="D79" s="81"/>
      <c r="E79" s="39" t="s">
        <v>26</v>
      </c>
      <c r="F79" s="91" t="s">
        <v>53</v>
      </c>
      <c r="G79" s="31"/>
      <c r="H79" s="39"/>
      <c r="I79" s="37"/>
      <c r="J79" s="37"/>
      <c r="K79" s="35">
        <v>12125029</v>
      </c>
      <c r="L79" s="35" t="s">
        <v>274</v>
      </c>
    </row>
    <row r="80" spans="1:12" ht="14.45">
      <c r="A80" s="145" t="s">
        <v>275</v>
      </c>
      <c r="B80" s="81" t="s">
        <v>276</v>
      </c>
      <c r="C80" s="139" t="str">
        <f>HYPERLINK("https://comptox.epa.gov/dashboard/chemical/details/DTXSID3064857","DTXSID3064857")</f>
        <v>DTXSID3064857</v>
      </c>
      <c r="D80" s="81"/>
      <c r="E80" s="39" t="s">
        <v>77</v>
      </c>
      <c r="F80" s="91" t="s">
        <v>33</v>
      </c>
      <c r="G80" s="31"/>
      <c r="H80" s="39"/>
      <c r="I80" s="37" t="s">
        <v>258</v>
      </c>
      <c r="J80" s="37"/>
      <c r="K80" s="35">
        <v>7788989</v>
      </c>
      <c r="L80" s="35" t="s">
        <v>277</v>
      </c>
    </row>
    <row r="81" spans="1:12" ht="14.45">
      <c r="A81" s="145" t="s">
        <v>278</v>
      </c>
      <c r="B81" s="81" t="s">
        <v>279</v>
      </c>
      <c r="C81" s="139" t="str">
        <f>HYPERLINK("https://comptox.epa.gov/dashboard/chemical/details/DTXSID5020079","DTXSID5020079")</f>
        <v>DTXSID5020079</v>
      </c>
      <c r="D81" s="81"/>
      <c r="E81" s="39" t="s">
        <v>26</v>
      </c>
      <c r="F81" s="91" t="s">
        <v>53</v>
      </c>
      <c r="G81" s="31"/>
      <c r="H81" s="39"/>
      <c r="I81" s="37"/>
      <c r="J81" s="37"/>
      <c r="K81" s="35">
        <v>3012655</v>
      </c>
      <c r="L81" s="35" t="s">
        <v>280</v>
      </c>
    </row>
    <row r="82" spans="1:12" ht="14.45">
      <c r="A82" s="145" t="s">
        <v>281</v>
      </c>
      <c r="B82" s="81" t="s">
        <v>282</v>
      </c>
      <c r="C82" s="139" t="str">
        <f>HYPERLINK("https://comptox.epa.gov/dashboard/chemical/details/DTXSID8065660","DTXSID8065660")</f>
        <v>DTXSID8065660</v>
      </c>
      <c r="D82" s="81"/>
      <c r="E82" s="39" t="s">
        <v>26</v>
      </c>
      <c r="F82" s="91" t="s">
        <v>53</v>
      </c>
      <c r="G82" s="31"/>
      <c r="H82" s="39"/>
      <c r="I82" s="37"/>
      <c r="J82" s="37"/>
      <c r="K82" s="35">
        <v>13826830</v>
      </c>
      <c r="L82" s="35" t="s">
        <v>283</v>
      </c>
    </row>
    <row r="83" spans="1:12" ht="14.45">
      <c r="A83" s="145" t="s">
        <v>284</v>
      </c>
      <c r="B83" s="81" t="s">
        <v>285</v>
      </c>
      <c r="C83" s="139" t="str">
        <f>HYPERLINK("https://comptox.epa.gov/dashboard/chemical/details/DTXSID6050463","DTXSID6050463")</f>
        <v>DTXSID6050463</v>
      </c>
      <c r="D83" s="81"/>
      <c r="E83" s="39" t="s">
        <v>22</v>
      </c>
      <c r="F83" s="91" t="s">
        <v>57</v>
      </c>
      <c r="G83" s="31"/>
      <c r="H83" s="39"/>
      <c r="I83" s="37"/>
      <c r="J83" s="37"/>
      <c r="K83" s="35">
        <v>12125018</v>
      </c>
      <c r="L83" s="35" t="s">
        <v>286</v>
      </c>
    </row>
    <row r="84" spans="1:12" ht="14.45">
      <c r="A84" s="145" t="s">
        <v>287</v>
      </c>
      <c r="B84" s="81" t="s">
        <v>288</v>
      </c>
      <c r="C84" s="139" t="str">
        <f>HYPERLINK("https://comptox.epa.gov/dashboard/chemical/details/DTXSID4020080","DTXSID4020080")</f>
        <v>DTXSID4020080</v>
      </c>
      <c r="D84" s="81"/>
      <c r="E84" s="39" t="s">
        <v>34</v>
      </c>
      <c r="F84" s="91" t="s">
        <v>35</v>
      </c>
      <c r="G84" s="31"/>
      <c r="H84" s="39"/>
      <c r="I84" s="37" t="s">
        <v>58</v>
      </c>
      <c r="J84" s="37"/>
      <c r="K84" s="35">
        <v>1336216</v>
      </c>
      <c r="L84" s="35" t="s">
        <v>289</v>
      </c>
    </row>
    <row r="85" spans="1:12" ht="14.45">
      <c r="A85" s="145" t="s">
        <v>290</v>
      </c>
      <c r="B85" s="81" t="s">
        <v>291</v>
      </c>
      <c r="C85" s="139" t="str">
        <f>HYPERLINK("https://comptox.epa.gov/dashboard/chemical/details/DTXSID50931532","DTXSID50931532")</f>
        <v>DTXSID50931532</v>
      </c>
      <c r="D85" s="81"/>
      <c r="E85" s="39" t="s">
        <v>26</v>
      </c>
      <c r="F85" s="91" t="s">
        <v>53</v>
      </c>
      <c r="G85" s="31"/>
      <c r="H85" s="39"/>
      <c r="I85" s="37"/>
      <c r="J85" s="37"/>
      <c r="K85" s="35">
        <v>14258492</v>
      </c>
      <c r="L85" s="35" t="s">
        <v>292</v>
      </c>
    </row>
    <row r="86" spans="1:12" ht="14.45">
      <c r="A86" s="145" t="s">
        <v>290</v>
      </c>
      <c r="B86" s="81" t="s">
        <v>293</v>
      </c>
      <c r="C86" s="139" t="str">
        <f>HYPERLINK("https://comptox.epa.gov/dashboard/chemical/details/DTXSID2064072","DTXSID2064072")</f>
        <v>DTXSID2064072</v>
      </c>
      <c r="D86" s="81"/>
      <c r="E86" s="39" t="s">
        <v>26</v>
      </c>
      <c r="F86" s="91" t="s">
        <v>53</v>
      </c>
      <c r="G86" s="31"/>
      <c r="H86" s="39"/>
      <c r="I86" s="37"/>
      <c r="J86" s="37"/>
      <c r="K86" s="35">
        <v>5972736</v>
      </c>
      <c r="L86" s="35" t="s">
        <v>292</v>
      </c>
    </row>
    <row r="87" spans="1:12" ht="14.45">
      <c r="A87" s="145" t="s">
        <v>290</v>
      </c>
      <c r="B87" s="81" t="s">
        <v>294</v>
      </c>
      <c r="C87" s="139" t="str">
        <f>HYPERLINK("https://comptox.epa.gov/dashboard/chemical/details/DTXSID90975516","DTXSID90975516")</f>
        <v>DTXSID90975516</v>
      </c>
      <c r="D87" s="81"/>
      <c r="E87" s="39" t="s">
        <v>26</v>
      </c>
      <c r="F87" s="91" t="s">
        <v>53</v>
      </c>
      <c r="G87" s="31"/>
      <c r="H87" s="39"/>
      <c r="I87" s="37"/>
      <c r="J87" s="37"/>
      <c r="K87" s="35">
        <v>6009707</v>
      </c>
      <c r="L87" s="35" t="s">
        <v>292</v>
      </c>
    </row>
    <row r="88" spans="1:12" ht="14.45">
      <c r="A88" s="64" t="s">
        <v>295</v>
      </c>
      <c r="B88" s="141" t="s">
        <v>296</v>
      </c>
      <c r="C88" s="139" t="str">
        <f>HYPERLINK("https://comptox.epa.gov/dashboard/chemical/details/DTXSID10893420","DTXSID10893420")</f>
        <v>DTXSID10893420</v>
      </c>
      <c r="D88" s="81"/>
      <c r="E88" s="39"/>
      <c r="F88" s="91" t="s">
        <v>17</v>
      </c>
      <c r="G88" s="31"/>
      <c r="H88" s="39"/>
      <c r="I88" s="37">
        <v>313</v>
      </c>
      <c r="J88" s="37"/>
      <c r="K88" s="65">
        <v>10495860</v>
      </c>
      <c r="L88" s="32" t="s">
        <v>297</v>
      </c>
    </row>
    <row r="89" spans="1:12" ht="14.45">
      <c r="A89" s="64" t="s">
        <v>298</v>
      </c>
      <c r="B89" s="141" t="s">
        <v>299</v>
      </c>
      <c r="C89" s="139" t="str">
        <f>HYPERLINK("https://comptox.epa.gov/dashboard/chemical/details/DTXSID90880232","DTXSID90880232")</f>
        <v>DTXSID90880232</v>
      </c>
      <c r="D89" s="81"/>
      <c r="E89" s="39"/>
      <c r="F89" s="91" t="s">
        <v>17</v>
      </c>
      <c r="G89" s="31"/>
      <c r="H89" s="39"/>
      <c r="I89" s="37">
        <v>313</v>
      </c>
      <c r="J89" s="37"/>
      <c r="K89" s="65">
        <v>21615474</v>
      </c>
      <c r="L89" s="32" t="s">
        <v>300</v>
      </c>
    </row>
    <row r="90" spans="1:12" ht="14.45">
      <c r="A90" s="64" t="s">
        <v>301</v>
      </c>
      <c r="B90" s="141" t="s">
        <v>302</v>
      </c>
      <c r="C90" s="139" t="str">
        <f>HYPERLINK("https://comptox.epa.gov/dashboard/chemical/details/DTXSID8037708","DTXSID8037708")</f>
        <v>DTXSID8037708</v>
      </c>
      <c r="D90" s="81"/>
      <c r="E90" s="39"/>
      <c r="F90" s="91" t="s">
        <v>17</v>
      </c>
      <c r="G90" s="31"/>
      <c r="H90" s="39"/>
      <c r="I90" s="37">
        <v>313</v>
      </c>
      <c r="J90" s="37"/>
      <c r="K90" s="65">
        <v>3825261</v>
      </c>
      <c r="L90" s="32" t="s">
        <v>303</v>
      </c>
    </row>
    <row r="91" spans="1:12" ht="14.45">
      <c r="A91" s="145" t="s">
        <v>304</v>
      </c>
      <c r="B91" s="141" t="s">
        <v>305</v>
      </c>
      <c r="C91" s="139" t="str">
        <f>HYPERLINK("https://comptox.epa.gov/dashboard/chemical/details/DTXSID50872815","DTXSID50872815")</f>
        <v>DTXSID50872815</v>
      </c>
      <c r="D91" s="81"/>
      <c r="E91" s="39" t="s">
        <v>77</v>
      </c>
      <c r="F91" s="91" t="s">
        <v>17</v>
      </c>
      <c r="G91" s="31"/>
      <c r="H91" s="39"/>
      <c r="I91" s="37"/>
      <c r="J91" s="37" t="s">
        <v>306</v>
      </c>
      <c r="K91" s="35">
        <v>131748</v>
      </c>
      <c r="L91" s="35" t="s">
        <v>307</v>
      </c>
    </row>
    <row r="92" spans="1:12" ht="14.45">
      <c r="A92" s="145" t="s">
        <v>308</v>
      </c>
      <c r="B92" s="81" t="s">
        <v>309</v>
      </c>
      <c r="C92" s="139" t="str">
        <f>HYPERLINK("https://comptox.epa.gov/dashboard/chemical/details/DTXSID6047076","DTXSID6047076")</f>
        <v>DTXSID6047076</v>
      </c>
      <c r="D92" s="81"/>
      <c r="E92" s="39" t="s">
        <v>34</v>
      </c>
      <c r="F92" s="91" t="s">
        <v>35</v>
      </c>
      <c r="G92" s="31"/>
      <c r="H92" s="39"/>
      <c r="I92" s="37"/>
      <c r="J92" s="37"/>
      <c r="K92" s="35">
        <v>16919190</v>
      </c>
      <c r="L92" s="35" t="s">
        <v>310</v>
      </c>
    </row>
    <row r="93" spans="1:12" ht="14.45">
      <c r="A93" s="145" t="s">
        <v>311</v>
      </c>
      <c r="B93" s="81" t="s">
        <v>312</v>
      </c>
      <c r="C93" s="139" t="str">
        <f>HYPERLINK("https://comptox.epa.gov/dashboard/chemical/details/DTXSID5023875","DTXSID5023875")</f>
        <v>DTXSID5023875</v>
      </c>
      <c r="D93" s="81"/>
      <c r="E93" s="39" t="s">
        <v>26</v>
      </c>
      <c r="F93" s="91" t="s">
        <v>53</v>
      </c>
      <c r="G93" s="31"/>
      <c r="H93" s="39"/>
      <c r="I93" s="37"/>
      <c r="J93" s="37"/>
      <c r="K93" s="35">
        <v>7773060</v>
      </c>
      <c r="L93" s="35" t="s">
        <v>313</v>
      </c>
    </row>
    <row r="94" spans="1:12" ht="14.45">
      <c r="A94" s="145" t="s">
        <v>314</v>
      </c>
      <c r="B94" s="81" t="s">
        <v>315</v>
      </c>
      <c r="C94" s="139" t="str">
        <f>HYPERLINK("https://comptox.epa.gov/dashboard/chemical/details/DTXSID60893218","DTXSID60893218")</f>
        <v>DTXSID60893218</v>
      </c>
      <c r="D94" s="81"/>
      <c r="E94" s="39" t="s">
        <v>22</v>
      </c>
      <c r="F94" s="91" t="s">
        <v>57</v>
      </c>
      <c r="G94" s="31"/>
      <c r="H94" s="39"/>
      <c r="I94" s="37"/>
      <c r="J94" s="37"/>
      <c r="K94" s="35">
        <v>12135761</v>
      </c>
      <c r="L94" s="35" t="s">
        <v>316</v>
      </c>
    </row>
    <row r="95" spans="1:12" ht="14.45">
      <c r="A95" s="145" t="s">
        <v>317</v>
      </c>
      <c r="B95" s="81" t="s">
        <v>318</v>
      </c>
      <c r="C95" s="139" t="str">
        <f>HYPERLINK("https://comptox.epa.gov/dashboard/chemical/details/DTXSID2064991","DTXSID2064991")</f>
        <v>DTXSID2064991</v>
      </c>
      <c r="D95" s="81"/>
      <c r="E95" s="39" t="s">
        <v>26</v>
      </c>
      <c r="F95" s="91" t="s">
        <v>53</v>
      </c>
      <c r="G95" s="31"/>
      <c r="H95" s="39"/>
      <c r="I95" s="37"/>
      <c r="J95" s="37"/>
      <c r="K95" s="35">
        <v>10196040</v>
      </c>
      <c r="L95" s="35" t="s">
        <v>319</v>
      </c>
    </row>
    <row r="96" spans="1:12" ht="14.45">
      <c r="A96" s="145" t="s">
        <v>320</v>
      </c>
      <c r="B96" s="81" t="s">
        <v>321</v>
      </c>
      <c r="C96" s="139" t="str">
        <f>HYPERLINK("https://comptox.epa.gov/dashboard/chemical/details/DTXSID90931738","DTXSID90931738")</f>
        <v>DTXSID90931738</v>
      </c>
      <c r="D96" s="81"/>
      <c r="E96" s="39" t="s">
        <v>26</v>
      </c>
      <c r="F96" s="91" t="s">
        <v>53</v>
      </c>
      <c r="G96" s="31"/>
      <c r="H96" s="39"/>
      <c r="I96" s="37"/>
      <c r="J96" s="37"/>
      <c r="K96" s="35">
        <v>14307438</v>
      </c>
      <c r="L96" s="35" t="s">
        <v>322</v>
      </c>
    </row>
    <row r="97" spans="1:12" ht="14.45">
      <c r="A97" s="145" t="s">
        <v>320</v>
      </c>
      <c r="B97" s="81" t="s">
        <v>323</v>
      </c>
      <c r="C97" s="139" t="str">
        <f>HYPERLINK("https://comptox.epa.gov/dashboard/chemical/details/DTXSID50889463","DTXSID50889463")</f>
        <v>DTXSID50889463</v>
      </c>
      <c r="D97" s="81"/>
      <c r="E97" s="39" t="s">
        <v>26</v>
      </c>
      <c r="F97" s="91" t="s">
        <v>53</v>
      </c>
      <c r="G97" s="31"/>
      <c r="H97" s="39"/>
      <c r="I97" s="37"/>
      <c r="J97" s="37"/>
      <c r="K97" s="35">
        <v>3164292</v>
      </c>
      <c r="L97" s="35" t="s">
        <v>322</v>
      </c>
    </row>
    <row r="98" spans="1:12" ht="14.45">
      <c r="A98" s="145" t="s">
        <v>324</v>
      </c>
      <c r="B98" s="81" t="s">
        <v>325</v>
      </c>
      <c r="C98" s="139" t="str">
        <f>HYPERLINK("https://comptox.epa.gov/dashboard/chemical/details/DTXSID3029653","DTXSID3029653")</f>
        <v>DTXSID3029653</v>
      </c>
      <c r="D98" s="81"/>
      <c r="E98" s="39" t="s">
        <v>26</v>
      </c>
      <c r="F98" s="91" t="s">
        <v>53</v>
      </c>
      <c r="G98" s="31"/>
      <c r="H98" s="39"/>
      <c r="I98" s="37"/>
      <c r="J98" s="37"/>
      <c r="K98" s="35">
        <v>1762954</v>
      </c>
      <c r="L98" s="35" t="s">
        <v>326</v>
      </c>
    </row>
    <row r="99" spans="1:12" ht="14.45">
      <c r="A99" s="145" t="s">
        <v>327</v>
      </c>
      <c r="B99" s="81" t="s">
        <v>328</v>
      </c>
      <c r="C99" s="139" t="str">
        <f>HYPERLINK("https://comptox.epa.gov/dashboard/chemical/details/DTXSID1052533","DTXSID1052533")</f>
        <v>DTXSID1052533</v>
      </c>
      <c r="D99" s="81"/>
      <c r="E99" s="39" t="s">
        <v>34</v>
      </c>
      <c r="F99" s="91" t="s">
        <v>17</v>
      </c>
      <c r="G99" s="31"/>
      <c r="H99" s="39"/>
      <c r="I99" s="37" t="s">
        <v>258</v>
      </c>
      <c r="J99" s="37" t="s">
        <v>329</v>
      </c>
      <c r="K99" s="35">
        <v>7803556</v>
      </c>
      <c r="L99" s="35" t="s">
        <v>330</v>
      </c>
    </row>
    <row r="100" spans="1:12" ht="14.45">
      <c r="A100" s="145" t="s">
        <v>331</v>
      </c>
      <c r="B100" s="81" t="s">
        <v>332</v>
      </c>
      <c r="C100" s="139" t="str">
        <f>HYPERLINK("https://comptox.epa.gov/dashboard/chemical/details/DTXSID4022600","DTXSID4022600")</f>
        <v>DTXSID4022600</v>
      </c>
      <c r="D100" s="81"/>
      <c r="E100" s="39"/>
      <c r="F100" s="91" t="s">
        <v>17</v>
      </c>
      <c r="G100" s="31" t="s">
        <v>34</v>
      </c>
      <c r="H100" s="39" t="s">
        <v>34</v>
      </c>
      <c r="I100" s="37"/>
      <c r="J100" s="37"/>
      <c r="K100" s="35">
        <v>300629</v>
      </c>
      <c r="L100" s="35" t="s">
        <v>333</v>
      </c>
    </row>
    <row r="101" spans="1:12" ht="14.45">
      <c r="A101" s="145" t="s">
        <v>334</v>
      </c>
      <c r="B101" s="81" t="s">
        <v>335</v>
      </c>
      <c r="C101" s="139" t="str">
        <f>HYPERLINK("https://comptox.epa.gov/dashboard/chemical/details/DTXSID1027263","DTXSID1027263")</f>
        <v>DTXSID1027263</v>
      </c>
      <c r="D101" s="81"/>
      <c r="E101" s="39" t="s">
        <v>26</v>
      </c>
      <c r="F101" s="91" t="s">
        <v>53</v>
      </c>
      <c r="G101" s="31"/>
      <c r="H101" s="39"/>
      <c r="I101" s="37"/>
      <c r="J101" s="37"/>
      <c r="K101" s="35">
        <v>628637</v>
      </c>
      <c r="L101" s="35" t="s">
        <v>336</v>
      </c>
    </row>
    <row r="102" spans="1:12" ht="14.45">
      <c r="A102" s="145" t="s">
        <v>337</v>
      </c>
      <c r="B102" s="141" t="s">
        <v>338</v>
      </c>
      <c r="C102" s="139" t="str">
        <f>HYPERLINK("https://comptox.epa.gov/dashboard/chemical/details/DTXSID9025453","DTXSID9025453")</f>
        <v>DTXSID9025453</v>
      </c>
      <c r="D102" s="81"/>
      <c r="E102" s="39">
        <v>5000</v>
      </c>
      <c r="F102" s="91" t="s">
        <v>339</v>
      </c>
      <c r="G102" s="31"/>
      <c r="H102" s="39"/>
      <c r="I102" s="37"/>
      <c r="J102" s="37"/>
      <c r="K102" s="35">
        <v>123922</v>
      </c>
      <c r="L102" s="35" t="s">
        <v>340</v>
      </c>
    </row>
    <row r="103" spans="1:12" ht="14.45">
      <c r="A103" s="145" t="s">
        <v>341</v>
      </c>
      <c r="B103" s="81" t="s">
        <v>342</v>
      </c>
      <c r="C103" s="139" t="str">
        <f>HYPERLINK("https://comptox.epa.gov/dashboard/chemical/details/DTXSID8052306","DTXSID8052306")</f>
        <v>DTXSID8052306</v>
      </c>
      <c r="D103" s="81"/>
      <c r="E103" s="39">
        <v>5000</v>
      </c>
      <c r="F103" s="91" t="s">
        <v>339</v>
      </c>
      <c r="G103" s="31"/>
      <c r="H103" s="39"/>
      <c r="I103" s="37"/>
      <c r="J103" s="37"/>
      <c r="K103" s="35">
        <v>626380</v>
      </c>
      <c r="L103" s="35" t="s">
        <v>343</v>
      </c>
    </row>
    <row r="104" spans="1:12" ht="14.45">
      <c r="A104" s="145" t="s">
        <v>344</v>
      </c>
      <c r="B104" s="81" t="s">
        <v>345</v>
      </c>
      <c r="C104" s="139" t="str">
        <f>HYPERLINK("https://comptox.epa.gov/dashboard/chemical/details/DTXSID80978091","DTXSID80978091")</f>
        <v>DTXSID80978091</v>
      </c>
      <c r="D104" s="81"/>
      <c r="E104" s="39">
        <v>5000</v>
      </c>
      <c r="F104" s="91" t="s">
        <v>339</v>
      </c>
      <c r="G104" s="31"/>
      <c r="H104" s="39"/>
      <c r="I104" s="37"/>
      <c r="J104" s="37"/>
      <c r="K104" s="35">
        <v>625161</v>
      </c>
      <c r="L104" s="35" t="s">
        <v>346</v>
      </c>
    </row>
    <row r="105" spans="1:12" ht="14.45">
      <c r="A105" s="145" t="s">
        <v>347</v>
      </c>
      <c r="B105" s="81" t="s">
        <v>348</v>
      </c>
      <c r="C105" s="139" t="str">
        <f>HYPERLINK("https://comptox.epa.gov/dashboard/chemical/details/DTXSID9020089","DTXSID9020089")</f>
        <v>DTXSID9020089</v>
      </c>
      <c r="D105" s="81"/>
      <c r="E105" s="39"/>
      <c r="F105" s="91" t="s">
        <v>17</v>
      </c>
      <c r="G105" s="31"/>
      <c r="H105" s="39"/>
      <c r="I105" s="37" t="s">
        <v>18</v>
      </c>
      <c r="J105" s="37"/>
      <c r="K105" s="35">
        <v>101053</v>
      </c>
      <c r="L105" s="35" t="s">
        <v>349</v>
      </c>
    </row>
    <row r="106" spans="1:12" ht="14.45">
      <c r="A106" s="145" t="s">
        <v>350</v>
      </c>
      <c r="B106" s="81" t="s">
        <v>351</v>
      </c>
      <c r="C106" s="139" t="str">
        <f>HYPERLINK("https://comptox.epa.gov/dashboard/chemical/details/DTXSID8020090","DTXSID8020090")</f>
        <v>DTXSID8020090</v>
      </c>
      <c r="D106" s="81"/>
      <c r="E106" s="39" t="s">
        <v>26</v>
      </c>
      <c r="F106" s="91" t="s">
        <v>53</v>
      </c>
      <c r="G106" s="31" t="s">
        <v>34</v>
      </c>
      <c r="H106" s="39" t="s">
        <v>26</v>
      </c>
      <c r="I106" s="37" t="s">
        <v>18</v>
      </c>
      <c r="J106" s="37" t="s">
        <v>352</v>
      </c>
      <c r="K106" s="35">
        <v>62533</v>
      </c>
      <c r="L106" s="35" t="s">
        <v>353</v>
      </c>
    </row>
    <row r="107" spans="1:12" ht="14.45">
      <c r="A107" s="145" t="s">
        <v>354</v>
      </c>
      <c r="B107" s="81" t="s">
        <v>355</v>
      </c>
      <c r="C107" s="139" t="str">
        <f>HYPERLINK("https://comptox.epa.gov/dashboard/chemical/details/DTXSID5043847","DTXSID5043847")</f>
        <v>DTXSID5043847</v>
      </c>
      <c r="D107" s="81"/>
      <c r="E107" s="39"/>
      <c r="F107" s="91" t="s">
        <v>17</v>
      </c>
      <c r="G107" s="31" t="s">
        <v>116</v>
      </c>
      <c r="H107" s="39" t="s">
        <v>116</v>
      </c>
      <c r="I107" s="37"/>
      <c r="J107" s="37"/>
      <c r="K107" s="35">
        <v>88051</v>
      </c>
      <c r="L107" s="35" t="s">
        <v>356</v>
      </c>
    </row>
    <row r="108" spans="1:12" ht="14.45">
      <c r="A108" s="145" t="s">
        <v>357</v>
      </c>
      <c r="B108" s="81" t="s">
        <v>358</v>
      </c>
      <c r="C108" s="139" t="str">
        <f>HYPERLINK("https://comptox.epa.gov/dashboard/chemical/details/DTXSID5023877","DTXSID5023877")</f>
        <v>DTXSID5023877</v>
      </c>
      <c r="D108" s="81"/>
      <c r="E108" s="39" t="s">
        <v>22</v>
      </c>
      <c r="F108" s="91" t="s">
        <v>17</v>
      </c>
      <c r="G108" s="31"/>
      <c r="H108" s="39"/>
      <c r="I108" s="37" t="s">
        <v>18</v>
      </c>
      <c r="J108" s="37"/>
      <c r="K108" s="35">
        <v>90040</v>
      </c>
      <c r="L108" s="35" t="s">
        <v>359</v>
      </c>
    </row>
    <row r="109" spans="1:12" ht="14.45">
      <c r="A109" s="145" t="s">
        <v>360</v>
      </c>
      <c r="B109" s="81" t="s">
        <v>361</v>
      </c>
      <c r="C109" s="139" t="str">
        <f>HYPERLINK("https://comptox.epa.gov/dashboard/chemical/details/DTXSID7024532","DTXSID7024532")</f>
        <v>DTXSID7024532</v>
      </c>
      <c r="D109" s="81"/>
      <c r="E109" s="39"/>
      <c r="F109" s="91" t="s">
        <v>17</v>
      </c>
      <c r="G109" s="31"/>
      <c r="H109" s="39"/>
      <c r="I109" s="37" t="s">
        <v>18</v>
      </c>
      <c r="J109" s="37"/>
      <c r="K109" s="35">
        <v>104949</v>
      </c>
      <c r="L109" s="35" t="s">
        <v>362</v>
      </c>
    </row>
    <row r="110" spans="1:12" ht="14.45">
      <c r="A110" s="145" t="s">
        <v>363</v>
      </c>
      <c r="B110" s="141" t="s">
        <v>364</v>
      </c>
      <c r="C110" s="139" t="str">
        <f>HYPERLINK("https://comptox.epa.gov/dashboard/chemical/details/DTXSID8020092","DTXSID8020092")</f>
        <v>DTXSID8020092</v>
      </c>
      <c r="D110" s="81"/>
      <c r="E110" s="39"/>
      <c r="F110" s="91" t="s">
        <v>17</v>
      </c>
      <c r="G110" s="31"/>
      <c r="H110" s="39"/>
      <c r="I110" s="37" t="s">
        <v>18</v>
      </c>
      <c r="J110" s="37"/>
      <c r="K110" s="35">
        <v>134292</v>
      </c>
      <c r="L110" s="35" t="s">
        <v>365</v>
      </c>
    </row>
    <row r="111" spans="1:12" ht="14.45">
      <c r="A111" s="145" t="s">
        <v>366</v>
      </c>
      <c r="B111" s="81" t="s">
        <v>367</v>
      </c>
      <c r="C111" s="139" t="str">
        <f>HYPERLINK("https://comptox.epa.gov/dashboard/chemical/details/DTXSID0023878","DTXSID0023878")</f>
        <v>DTXSID0023878</v>
      </c>
      <c r="D111" s="81"/>
      <c r="E111" s="39" t="s">
        <v>26</v>
      </c>
      <c r="F111" s="91" t="s">
        <v>17</v>
      </c>
      <c r="G111" s="31"/>
      <c r="H111" s="39"/>
      <c r="I111" s="37" t="s">
        <v>18</v>
      </c>
      <c r="J111" s="37"/>
      <c r="K111" s="35">
        <v>120127</v>
      </c>
      <c r="L111" s="35" t="s">
        <v>368</v>
      </c>
    </row>
    <row r="112" spans="1:12" ht="14.45">
      <c r="A112" s="145" t="s">
        <v>369</v>
      </c>
      <c r="B112" s="81" t="s">
        <v>370</v>
      </c>
      <c r="C112" s="139" t="str">
        <f>HYPERLINK("https://comptox.epa.gov/dashboard/chemical/details/DTXSID5023879","DTXSID5023879")</f>
        <v>DTXSID5023879</v>
      </c>
      <c r="D112" s="81"/>
      <c r="E112" s="39" t="s">
        <v>26</v>
      </c>
      <c r="F112" s="91" t="s">
        <v>17</v>
      </c>
      <c r="G112" s="31"/>
      <c r="H112" s="39"/>
      <c r="I112" s="37" t="s">
        <v>18</v>
      </c>
      <c r="J112" s="37"/>
      <c r="K112" s="35">
        <v>7440360</v>
      </c>
      <c r="L112" s="35" t="s">
        <v>371</v>
      </c>
    </row>
    <row r="113" spans="1:12" ht="14.45">
      <c r="A113" s="145" t="s">
        <v>372</v>
      </c>
      <c r="B113" s="81" t="s">
        <v>373</v>
      </c>
      <c r="C113" s="139" t="str">
        <f>HYPERLINK("https://comptox.epa.gov/dashboard/chemical/details/DTXSID501336398","DTXSID501336398")</f>
        <v>DTXSID501336398</v>
      </c>
      <c r="D113" s="81"/>
      <c r="E113" s="39" t="s">
        <v>374</v>
      </c>
      <c r="F113" s="91" t="s">
        <v>17</v>
      </c>
      <c r="G113" s="31"/>
      <c r="H113" s="39"/>
      <c r="I113" s="37">
        <v>313</v>
      </c>
      <c r="J113" s="37"/>
      <c r="K113" s="31">
        <v>1</v>
      </c>
      <c r="L113" s="35" t="s">
        <v>375</v>
      </c>
    </row>
    <row r="114" spans="1:12" ht="14.45">
      <c r="A114" s="145" t="s">
        <v>376</v>
      </c>
      <c r="B114" s="81" t="s">
        <v>377</v>
      </c>
      <c r="C114" s="139" t="str">
        <f>HYPERLINK("https://comptox.epa.gov/dashboard/chemical/details/DTXSID30893043","DTXSID30893043")</f>
        <v>DTXSID30893043</v>
      </c>
      <c r="D114" s="81"/>
      <c r="E114" s="39" t="s">
        <v>34</v>
      </c>
      <c r="F114" s="91" t="s">
        <v>35</v>
      </c>
      <c r="G114" s="31"/>
      <c r="H114" s="39"/>
      <c r="I114" s="37"/>
      <c r="J114" s="37"/>
      <c r="K114" s="35">
        <v>7647189</v>
      </c>
      <c r="L114" s="35" t="s">
        <v>378</v>
      </c>
    </row>
    <row r="115" spans="1:12" ht="14.45">
      <c r="A115" s="145" t="s">
        <v>379</v>
      </c>
      <c r="B115" s="81" t="s">
        <v>380</v>
      </c>
      <c r="C115" s="139" t="str">
        <f>HYPERLINK("https://comptox.epa.gov/dashboard/chemical/details/DTXSID00893075","DTXSID00893075")</f>
        <v>DTXSID00893075</v>
      </c>
      <c r="D115" s="81"/>
      <c r="E115" s="39"/>
      <c r="F115" s="91" t="s">
        <v>17</v>
      </c>
      <c r="G115" s="31" t="s">
        <v>116</v>
      </c>
      <c r="H115" s="39" t="s">
        <v>116</v>
      </c>
      <c r="I115" s="37" t="s">
        <v>258</v>
      </c>
      <c r="J115" s="37"/>
      <c r="K115" s="35">
        <v>7783702</v>
      </c>
      <c r="L115" s="35" t="s">
        <v>381</v>
      </c>
    </row>
    <row r="116" spans="1:12" ht="14.45">
      <c r="A116" s="145" t="s">
        <v>382</v>
      </c>
      <c r="B116" s="81" t="s">
        <v>383</v>
      </c>
      <c r="C116" s="139" t="str">
        <f>HYPERLINK("https://comptox.epa.gov/dashboard/chemical/details/DTXSID3039240","DTXSID3039240")</f>
        <v>DTXSID3039240</v>
      </c>
      <c r="D116" s="81"/>
      <c r="E116" s="39" t="s">
        <v>22</v>
      </c>
      <c r="F116" s="91" t="s">
        <v>57</v>
      </c>
      <c r="G116" s="31"/>
      <c r="H116" s="39"/>
      <c r="I116" s="37" t="s">
        <v>258</v>
      </c>
      <c r="J116" s="37"/>
      <c r="K116" s="35">
        <v>28300745</v>
      </c>
      <c r="L116" s="35" t="s">
        <v>384</v>
      </c>
    </row>
    <row r="117" spans="1:12" ht="14.45">
      <c r="A117" s="145" t="s">
        <v>385</v>
      </c>
      <c r="B117" s="81" t="s">
        <v>386</v>
      </c>
      <c r="C117" s="139" t="str">
        <f>HYPERLINK("https://comptox.epa.gov/dashboard/chemical/details/DTXSID6064870","DTXSID6064870")</f>
        <v>DTXSID6064870</v>
      </c>
      <c r="D117" s="81"/>
      <c r="E117" s="39" t="s">
        <v>34</v>
      </c>
      <c r="F117" s="91" t="s">
        <v>35</v>
      </c>
      <c r="G117" s="31"/>
      <c r="H117" s="39"/>
      <c r="I117" s="37" t="s">
        <v>258</v>
      </c>
      <c r="J117" s="37"/>
      <c r="K117" s="35">
        <v>7789619</v>
      </c>
      <c r="L117" s="35" t="s">
        <v>387</v>
      </c>
    </row>
    <row r="118" spans="1:12" ht="14.45">
      <c r="A118" s="145" t="s">
        <v>388</v>
      </c>
      <c r="B118" s="81" t="s">
        <v>389</v>
      </c>
      <c r="C118" s="139" t="str">
        <f>HYPERLINK("https://comptox.epa.gov/dashboard/chemical/details/DTXSID4044161","DTXSID4044161")</f>
        <v>DTXSID4044161</v>
      </c>
      <c r="D118" s="81"/>
      <c r="E118" s="39" t="s">
        <v>34</v>
      </c>
      <c r="F118" s="91" t="s">
        <v>35</v>
      </c>
      <c r="G118" s="31"/>
      <c r="H118" s="39"/>
      <c r="I118" s="37" t="s">
        <v>258</v>
      </c>
      <c r="J118" s="37"/>
      <c r="K118" s="35">
        <v>10025919</v>
      </c>
      <c r="L118" s="35" t="s">
        <v>390</v>
      </c>
    </row>
    <row r="119" spans="1:12" ht="14.45">
      <c r="A119" s="145" t="s">
        <v>391</v>
      </c>
      <c r="B119" s="81" t="s">
        <v>392</v>
      </c>
      <c r="C119" s="139" t="str">
        <f>HYPERLINK("https://comptox.epa.gov/dashboard/chemical/details/DTXSID1064827","DTXSID1064827")</f>
        <v>DTXSID1064827</v>
      </c>
      <c r="D119" s="81"/>
      <c r="E119" s="39" t="s">
        <v>34</v>
      </c>
      <c r="F119" s="91" t="s">
        <v>35</v>
      </c>
      <c r="G119" s="31"/>
      <c r="H119" s="39"/>
      <c r="I119" s="37" t="s">
        <v>258</v>
      </c>
      <c r="J119" s="37"/>
      <c r="K119" s="35">
        <v>7783564</v>
      </c>
      <c r="L119" s="35" t="s">
        <v>393</v>
      </c>
    </row>
    <row r="120" spans="1:12" ht="14.45">
      <c r="A120" s="145" t="s">
        <v>394</v>
      </c>
      <c r="B120" s="81" t="s">
        <v>395</v>
      </c>
      <c r="C120" s="139" t="str">
        <f>HYPERLINK("https://comptox.epa.gov/dashboard/chemical/details/DTXSID4023880","DTXSID4023880")</f>
        <v>DTXSID4023880</v>
      </c>
      <c r="D120" s="81"/>
      <c r="E120" s="39" t="s">
        <v>34</v>
      </c>
      <c r="F120" s="91" t="s">
        <v>35</v>
      </c>
      <c r="G120" s="31"/>
      <c r="H120" s="39"/>
      <c r="I120" s="37" t="s">
        <v>258</v>
      </c>
      <c r="J120" s="37"/>
      <c r="K120" s="35">
        <v>1309644</v>
      </c>
      <c r="L120" s="35" t="s">
        <v>396</v>
      </c>
    </row>
    <row r="121" spans="1:12" ht="14.45">
      <c r="A121" s="145" t="s">
        <v>397</v>
      </c>
      <c r="B121" s="81" t="s">
        <v>398</v>
      </c>
      <c r="C121" s="139" t="str">
        <f>HYPERLINK("https://comptox.epa.gov/dashboard/chemical/details/DTXSID9032325","DTXSID9032325")</f>
        <v>DTXSID9032325</v>
      </c>
      <c r="D121" s="81"/>
      <c r="E121" s="39"/>
      <c r="F121" s="91" t="s">
        <v>17</v>
      </c>
      <c r="G121" s="31" t="s">
        <v>82</v>
      </c>
      <c r="H121" s="39" t="s">
        <v>34</v>
      </c>
      <c r="I121" s="37"/>
      <c r="J121" s="37"/>
      <c r="K121" s="35">
        <v>1397940</v>
      </c>
      <c r="L121" s="35" t="s">
        <v>399</v>
      </c>
    </row>
    <row r="122" spans="1:12" ht="14.45">
      <c r="A122" s="145" t="s">
        <v>400</v>
      </c>
      <c r="B122" s="81" t="s">
        <v>401</v>
      </c>
      <c r="C122" s="139" t="str">
        <f>HYPERLINK("https://comptox.epa.gov/dashboard/chemical/details/DTXSID8020919","DTXSID8020919")</f>
        <v>DTXSID8020919</v>
      </c>
      <c r="D122" s="81"/>
      <c r="E122" s="39" t="s">
        <v>22</v>
      </c>
      <c r="F122" s="91" t="s">
        <v>17</v>
      </c>
      <c r="G122" s="31" t="s">
        <v>161</v>
      </c>
      <c r="H122" s="39" t="s">
        <v>22</v>
      </c>
      <c r="I122" s="37"/>
      <c r="J122" s="37" t="s">
        <v>402</v>
      </c>
      <c r="K122" s="35">
        <v>86884</v>
      </c>
      <c r="L122" s="35" t="s">
        <v>400</v>
      </c>
    </row>
    <row r="123" spans="1:12" ht="14.45">
      <c r="A123" s="145" t="s">
        <v>403</v>
      </c>
      <c r="B123" s="81" t="s">
        <v>404</v>
      </c>
      <c r="C123" s="139" t="str">
        <f>HYPERLINK("https://comptox.epa.gov/dashboard/chemical/details/DTXSID9023883","DTXSID9023883")</f>
        <v>DTXSID9023883</v>
      </c>
      <c r="D123" s="81"/>
      <c r="E123" s="39" t="s">
        <v>94</v>
      </c>
      <c r="F123" s="91" t="s">
        <v>17</v>
      </c>
      <c r="G123" s="31"/>
      <c r="H123" s="39"/>
      <c r="I123" s="37"/>
      <c r="J123" s="37"/>
      <c r="K123" s="35">
        <v>12674112</v>
      </c>
      <c r="L123" s="35" t="s">
        <v>405</v>
      </c>
    </row>
    <row r="124" spans="1:12" ht="14.45">
      <c r="A124" s="145" t="s">
        <v>406</v>
      </c>
      <c r="B124" s="81" t="s">
        <v>407</v>
      </c>
      <c r="C124" s="139" t="str">
        <f>HYPERLINK("https://comptox.epa.gov/dashboard/chemical/details/DTXSID3093945","DTXSID3093945")</f>
        <v>DTXSID3093945</v>
      </c>
      <c r="D124" s="81"/>
      <c r="E124" s="39" t="s">
        <v>94</v>
      </c>
      <c r="F124" s="91" t="s">
        <v>17</v>
      </c>
      <c r="G124" s="31"/>
      <c r="H124" s="39"/>
      <c r="I124" s="37"/>
      <c r="J124" s="37"/>
      <c r="K124" s="35">
        <v>11104282</v>
      </c>
      <c r="L124" s="35" t="s">
        <v>408</v>
      </c>
    </row>
    <row r="125" spans="1:12" ht="14.45">
      <c r="A125" s="145" t="s">
        <v>409</v>
      </c>
      <c r="B125" s="81" t="s">
        <v>410</v>
      </c>
      <c r="C125" s="139" t="str">
        <f>HYPERLINK("https://comptox.epa.gov/dashboard/chemical/details/DTXSID3093949","DTXSID3093949")</f>
        <v>DTXSID3093949</v>
      </c>
      <c r="D125" s="81"/>
      <c r="E125" s="39" t="s">
        <v>94</v>
      </c>
      <c r="F125" s="91" t="s">
        <v>17</v>
      </c>
      <c r="G125" s="31"/>
      <c r="H125" s="39"/>
      <c r="I125" s="37"/>
      <c r="J125" s="37"/>
      <c r="K125" s="35">
        <v>11141165</v>
      </c>
      <c r="L125" s="35" t="s">
        <v>411</v>
      </c>
    </row>
    <row r="126" spans="1:12" ht="14.45">
      <c r="A126" s="145" t="s">
        <v>412</v>
      </c>
      <c r="B126" s="81" t="s">
        <v>413</v>
      </c>
      <c r="C126" s="139" t="str">
        <f>HYPERLINK("https://comptox.epa.gov/dashboard/chemical/details/DTXSID3040223","DTXSID3040223")</f>
        <v>DTXSID3040223</v>
      </c>
      <c r="D126" s="81"/>
      <c r="E126" s="39" t="s">
        <v>94</v>
      </c>
      <c r="F126" s="91" t="s">
        <v>17</v>
      </c>
      <c r="G126" s="31"/>
      <c r="H126" s="39"/>
      <c r="I126" s="37"/>
      <c r="J126" s="37"/>
      <c r="K126" s="35">
        <v>53469219</v>
      </c>
      <c r="L126" s="35" t="s">
        <v>414</v>
      </c>
    </row>
    <row r="127" spans="1:12" ht="14.45">
      <c r="A127" s="145" t="s">
        <v>415</v>
      </c>
      <c r="B127" s="81" t="s">
        <v>416</v>
      </c>
      <c r="C127" s="139" t="str">
        <f>HYPERLINK("https://comptox.epa.gov/dashboard/chemical/details/DTXSID4023884","DTXSID4023884")</f>
        <v>DTXSID4023884</v>
      </c>
      <c r="D127" s="81"/>
      <c r="E127" s="39" t="s">
        <v>94</v>
      </c>
      <c r="F127" s="91" t="s">
        <v>17</v>
      </c>
      <c r="G127" s="31"/>
      <c r="H127" s="39"/>
      <c r="I127" s="37"/>
      <c r="J127" s="37"/>
      <c r="K127" s="35">
        <v>12672296</v>
      </c>
      <c r="L127" s="35" t="s">
        <v>417</v>
      </c>
    </row>
    <row r="128" spans="1:12" ht="14.45">
      <c r="A128" s="145" t="s">
        <v>418</v>
      </c>
      <c r="B128" s="81" t="s">
        <v>419</v>
      </c>
      <c r="C128" s="139" t="str">
        <f>HYPERLINK("https://comptox.epa.gov/dashboard/chemical/details/DTXSID5020100","DTXSID5020100")</f>
        <v>DTXSID5020100</v>
      </c>
      <c r="D128" s="81"/>
      <c r="E128" s="39" t="s">
        <v>94</v>
      </c>
      <c r="F128" s="91" t="s">
        <v>17</v>
      </c>
      <c r="G128" s="31"/>
      <c r="H128" s="39"/>
      <c r="I128" s="37"/>
      <c r="J128" s="37"/>
      <c r="K128" s="35">
        <v>11097691</v>
      </c>
      <c r="L128" s="35" t="s">
        <v>420</v>
      </c>
    </row>
    <row r="129" spans="1:12" ht="14.45">
      <c r="A129" s="145" t="s">
        <v>421</v>
      </c>
      <c r="B129" s="81" t="s">
        <v>422</v>
      </c>
      <c r="C129" s="139" t="str">
        <f>HYPERLINK("https://comptox.epa.gov/dashboard/chemical/details/DTXSID0020101","DTXSID0020101")</f>
        <v>DTXSID0020101</v>
      </c>
      <c r="D129" s="81"/>
      <c r="E129" s="39" t="s">
        <v>94</v>
      </c>
      <c r="F129" s="91" t="s">
        <v>17</v>
      </c>
      <c r="G129" s="31"/>
      <c r="H129" s="39"/>
      <c r="I129" s="37"/>
      <c r="J129" s="37"/>
      <c r="K129" s="35">
        <v>11096825</v>
      </c>
      <c r="L129" s="35" t="s">
        <v>423</v>
      </c>
    </row>
    <row r="130" spans="1:12" ht="14.45">
      <c r="A130" s="145" t="s">
        <v>424</v>
      </c>
      <c r="B130" s="81" t="s">
        <v>425</v>
      </c>
      <c r="C130" s="139" t="str">
        <f>HYPERLINK("https://comptox.epa.gov/dashboard/chemical/details/DTXSID4023886","DTXSID4023886")</f>
        <v>DTXSID4023886</v>
      </c>
      <c r="D130" s="81"/>
      <c r="E130" s="39" t="s">
        <v>94</v>
      </c>
      <c r="F130" s="91" t="s">
        <v>17</v>
      </c>
      <c r="G130" s="31"/>
      <c r="H130" s="39"/>
      <c r="I130" s="37" t="s">
        <v>18</v>
      </c>
      <c r="J130" s="37"/>
      <c r="K130" s="35">
        <v>7440382</v>
      </c>
      <c r="L130" s="35" t="s">
        <v>426</v>
      </c>
    </row>
    <row r="131" spans="1:12" ht="14.45">
      <c r="A131" s="145" t="s">
        <v>427</v>
      </c>
      <c r="B131" s="81" t="s">
        <v>428</v>
      </c>
      <c r="C131" s="139" t="str">
        <f>HYPERLINK("https://comptox.epa.gov/dashboard/chemical/details/DTXSID1034341","DTXSID1034341")</f>
        <v>DTXSID1034341</v>
      </c>
      <c r="D131" s="81"/>
      <c r="E131" s="39" t="s">
        <v>94</v>
      </c>
      <c r="F131" s="91" t="s">
        <v>17</v>
      </c>
      <c r="G131" s="31"/>
      <c r="H131" s="39"/>
      <c r="I131" s="37" t="s">
        <v>258</v>
      </c>
      <c r="J131" s="37" t="s">
        <v>429</v>
      </c>
      <c r="K131" s="35">
        <v>7778394</v>
      </c>
      <c r="L131" s="35" t="s">
        <v>430</v>
      </c>
    </row>
    <row r="132" spans="1:12" ht="14.45">
      <c r="A132" s="145" t="s">
        <v>431</v>
      </c>
      <c r="B132" s="81" t="s">
        <v>432</v>
      </c>
      <c r="C132" s="139" t="str">
        <f>HYPERLINK("https://comptox.epa.gov/dashboard/chemical/details/DTXSID201336399","DTXSID201336399")</f>
        <v>DTXSID201336399</v>
      </c>
      <c r="D132" s="81"/>
      <c r="E132" s="39" t="s">
        <v>374</v>
      </c>
      <c r="F132" s="91" t="s">
        <v>17</v>
      </c>
      <c r="G132" s="31"/>
      <c r="H132" s="39"/>
      <c r="I132" s="37">
        <v>313</v>
      </c>
      <c r="J132" s="37"/>
      <c r="K132" s="31">
        <v>1</v>
      </c>
      <c r="L132" s="35" t="s">
        <v>433</v>
      </c>
    </row>
    <row r="133" spans="1:12" ht="16.149999999999999">
      <c r="A133" s="145" t="s">
        <v>434</v>
      </c>
      <c r="B133" s="81" t="s">
        <v>435</v>
      </c>
      <c r="C133" s="139" t="str">
        <f>HYPERLINK("https://comptox.epa.gov/dashboard/chemical/details/DTXSID8058291","DTXSID8058291")</f>
        <v>DTXSID8058291</v>
      </c>
      <c r="D133" s="81"/>
      <c r="E133" s="39" t="s">
        <v>94</v>
      </c>
      <c r="F133" s="91" t="s">
        <v>34</v>
      </c>
      <c r="G133" s="31"/>
      <c r="H133" s="39"/>
      <c r="I133" s="37" t="s">
        <v>258</v>
      </c>
      <c r="J133" s="37"/>
      <c r="K133" s="35">
        <v>12044790</v>
      </c>
      <c r="L133" s="35" t="s">
        <v>436</v>
      </c>
    </row>
    <row r="134" spans="1:12" ht="14.45">
      <c r="A134" s="145" t="s">
        <v>437</v>
      </c>
      <c r="B134" s="81" t="s">
        <v>438</v>
      </c>
      <c r="C134" s="139" t="str">
        <f>HYPERLINK("https://comptox.epa.gov/dashboard/chemical/details/DTXSID1034343","DTXSID1034343")</f>
        <v>DTXSID1034343</v>
      </c>
      <c r="D134" s="81"/>
      <c r="E134" s="39" t="s">
        <v>94</v>
      </c>
      <c r="F134" s="91" t="s">
        <v>34</v>
      </c>
      <c r="G134" s="31" t="s">
        <v>152</v>
      </c>
      <c r="H134" s="39" t="s">
        <v>94</v>
      </c>
      <c r="I134" s="37" t="s">
        <v>258</v>
      </c>
      <c r="J134" s="37" t="s">
        <v>439</v>
      </c>
      <c r="K134" s="35">
        <v>1303282</v>
      </c>
      <c r="L134" s="35" t="s">
        <v>440</v>
      </c>
    </row>
    <row r="135" spans="1:12" ht="14.45">
      <c r="A135" s="145" t="s">
        <v>441</v>
      </c>
      <c r="B135" s="81" t="s">
        <v>442</v>
      </c>
      <c r="C135" s="139" t="str">
        <f>HYPERLINK("https://comptox.epa.gov/dashboard/chemical/details/DTXSID0020103","DTXSID0020103")</f>
        <v>DTXSID0020103</v>
      </c>
      <c r="D135" s="81"/>
      <c r="E135" s="39" t="s">
        <v>94</v>
      </c>
      <c r="F135" s="91" t="s">
        <v>34</v>
      </c>
      <c r="G135" s="31" t="s">
        <v>152</v>
      </c>
      <c r="H135" s="39" t="s">
        <v>94</v>
      </c>
      <c r="I135" s="37" t="s">
        <v>258</v>
      </c>
      <c r="J135" s="37" t="s">
        <v>443</v>
      </c>
      <c r="K135" s="35">
        <v>1327533</v>
      </c>
      <c r="L135" s="35" t="s">
        <v>444</v>
      </c>
    </row>
    <row r="136" spans="1:12" ht="14.45">
      <c r="A136" s="145" t="s">
        <v>445</v>
      </c>
      <c r="B136" s="81" t="s">
        <v>446</v>
      </c>
      <c r="C136" s="139" t="str">
        <f>HYPERLINK("https://comptox.epa.gov/dashboard/chemical/details/DTXSID50274153","DTXSID50274153")</f>
        <v>DTXSID50274153</v>
      </c>
      <c r="D136" s="81"/>
      <c r="E136" s="39" t="s">
        <v>94</v>
      </c>
      <c r="F136" s="91" t="s">
        <v>34</v>
      </c>
      <c r="G136" s="31"/>
      <c r="H136" s="39"/>
      <c r="I136" s="37" t="s">
        <v>258</v>
      </c>
      <c r="J136" s="37"/>
      <c r="K136" s="35">
        <v>1303339</v>
      </c>
      <c r="L136" s="35" t="s">
        <v>447</v>
      </c>
    </row>
    <row r="137" spans="1:12" ht="14.45">
      <c r="A137" s="145" t="s">
        <v>448</v>
      </c>
      <c r="B137" s="81" t="s">
        <v>442</v>
      </c>
      <c r="C137" s="139" t="str">
        <f>HYPERLINK("https://comptox.epa.gov/dashboard/chemical/details/DTXSID0020103","DTXSID0020103")</f>
        <v>DTXSID0020103</v>
      </c>
      <c r="D137" s="81"/>
      <c r="E137" s="39" t="s">
        <v>94</v>
      </c>
      <c r="F137" s="91" t="s">
        <v>34</v>
      </c>
      <c r="G137" s="31" t="s">
        <v>152</v>
      </c>
      <c r="H137" s="39" t="s">
        <v>94</v>
      </c>
      <c r="I137" s="37" t="s">
        <v>258</v>
      </c>
      <c r="J137" s="37" t="s">
        <v>443</v>
      </c>
      <c r="K137" s="35">
        <v>1327533</v>
      </c>
      <c r="L137" s="35" t="s">
        <v>449</v>
      </c>
    </row>
    <row r="138" spans="1:12" ht="14.45">
      <c r="A138" s="145" t="s">
        <v>450</v>
      </c>
      <c r="B138" s="81" t="s">
        <v>451</v>
      </c>
      <c r="C138" s="139" t="str">
        <f>HYPERLINK("https://comptox.epa.gov/dashboard/chemical/details/DTXSID3042556","DTXSID3042556")</f>
        <v>DTXSID3042556</v>
      </c>
      <c r="D138" s="81" t="s">
        <v>63</v>
      </c>
      <c r="E138" s="39" t="s">
        <v>94</v>
      </c>
      <c r="F138" s="91" t="s">
        <v>34</v>
      </c>
      <c r="G138" s="31" t="s">
        <v>116</v>
      </c>
      <c r="H138" s="39" t="s">
        <v>94</v>
      </c>
      <c r="I138" s="37" t="s">
        <v>258</v>
      </c>
      <c r="J138" s="37"/>
      <c r="K138" s="35">
        <v>7784341</v>
      </c>
      <c r="L138" s="35" t="s">
        <v>452</v>
      </c>
    </row>
    <row r="139" spans="1:12" ht="14.45">
      <c r="A139" s="145" t="s">
        <v>453</v>
      </c>
      <c r="B139" s="81" t="s">
        <v>454</v>
      </c>
      <c r="C139" s="139" t="str">
        <f>HYPERLINK("https://comptox.epa.gov/dashboard/chemical/details/DTXSID3023760","DTXSID3023760")</f>
        <v>DTXSID3023760</v>
      </c>
      <c r="D139" s="81" t="s">
        <v>34</v>
      </c>
      <c r="E139" s="39"/>
      <c r="F139" s="91" t="s">
        <v>17</v>
      </c>
      <c r="G139" s="31" t="s">
        <v>22</v>
      </c>
      <c r="H139" s="39" t="s">
        <v>22</v>
      </c>
      <c r="I139" s="37"/>
      <c r="J139" s="37"/>
      <c r="K139" s="35">
        <v>7784421</v>
      </c>
      <c r="L139" s="35" t="s">
        <v>455</v>
      </c>
    </row>
    <row r="140" spans="1:12" ht="14.45">
      <c r="A140" s="145" t="s">
        <v>456</v>
      </c>
      <c r="B140" s="81" t="s">
        <v>457</v>
      </c>
      <c r="C140" s="139" t="str">
        <f>HYPERLINK("https://comptox.epa.gov/dashboard/chemical/details/DTXSID4023888","DTXSID4023888")</f>
        <v>DTXSID4023888</v>
      </c>
      <c r="D140" s="81"/>
      <c r="E140" s="39" t="s">
        <v>94</v>
      </c>
      <c r="F140" s="91" t="s">
        <v>17</v>
      </c>
      <c r="G140" s="31"/>
      <c r="H140" s="39"/>
      <c r="I140" s="37" t="s">
        <v>18</v>
      </c>
      <c r="J140" s="37"/>
      <c r="K140" s="35">
        <v>1332214</v>
      </c>
      <c r="L140" s="35" t="s">
        <v>458</v>
      </c>
    </row>
    <row r="141" spans="1:12" ht="14.45">
      <c r="A141" s="145" t="s">
        <v>459</v>
      </c>
      <c r="B141" s="81" t="s">
        <v>460</v>
      </c>
      <c r="C141" s="139" t="str">
        <f>HYPERLINK("https://comptox.epa.gov/dashboard/chemical/details/DTXSID9020112","DTXSID9020112")</f>
        <v>DTXSID9020112</v>
      </c>
      <c r="D141" s="81"/>
      <c r="E141" s="39"/>
      <c r="F141" s="91" t="s">
        <v>17</v>
      </c>
      <c r="G141" s="31"/>
      <c r="H141" s="39"/>
      <c r="I141" s="37" t="s">
        <v>18</v>
      </c>
      <c r="J141" s="37"/>
      <c r="K141" s="35">
        <v>1912249</v>
      </c>
      <c r="L141" s="35" t="s">
        <v>461</v>
      </c>
    </row>
    <row r="142" spans="1:12" ht="14.45">
      <c r="A142" s="145" t="s">
        <v>462</v>
      </c>
      <c r="B142" s="81" t="s">
        <v>463</v>
      </c>
      <c r="C142" s="139" t="str">
        <f>HYPERLINK("https://comptox.epa.gov/dashboard/chemical/details/DTXSID7043821","DTXSID7043821")</f>
        <v>DTXSID7043821</v>
      </c>
      <c r="D142" s="81"/>
      <c r="E142" s="39" t="s">
        <v>22</v>
      </c>
      <c r="F142" s="91" t="s">
        <v>17</v>
      </c>
      <c r="G142" s="31"/>
      <c r="H142" s="39"/>
      <c r="I142" s="37" t="s">
        <v>58</v>
      </c>
      <c r="J142" s="37" t="s">
        <v>464</v>
      </c>
      <c r="K142" s="35">
        <v>492808</v>
      </c>
      <c r="L142" s="35" t="s">
        <v>465</v>
      </c>
    </row>
    <row r="143" spans="1:12" ht="14.45">
      <c r="A143" s="145" t="s">
        <v>466</v>
      </c>
      <c r="B143" s="81" t="s">
        <v>467</v>
      </c>
      <c r="C143" s="139" t="str">
        <f>HYPERLINK("https://comptox.epa.gov/dashboard/chemical/details/DTXSID9020118","DTXSID9020118")</f>
        <v>DTXSID9020118</v>
      </c>
      <c r="D143" s="81"/>
      <c r="E143" s="39" t="s">
        <v>94</v>
      </c>
      <c r="F143" s="91" t="s">
        <v>17</v>
      </c>
      <c r="G143" s="31"/>
      <c r="H143" s="39"/>
      <c r="I143" s="37"/>
      <c r="J143" s="37" t="s">
        <v>468</v>
      </c>
      <c r="K143" s="35">
        <v>115026</v>
      </c>
      <c r="L143" s="35" t="s">
        <v>469</v>
      </c>
    </row>
    <row r="144" spans="1:12" ht="14.45">
      <c r="A144" s="145" t="s">
        <v>470</v>
      </c>
      <c r="B144" s="81" t="s">
        <v>471</v>
      </c>
      <c r="C144" s="139" t="str">
        <f>HYPERLINK("https://comptox.epa.gov/dashboard/chemical/details/DTXSID5037498","DTXSID5037498")</f>
        <v>DTXSID5037498</v>
      </c>
      <c r="D144" s="81"/>
      <c r="E144" s="39"/>
      <c r="F144" s="91" t="s">
        <v>17</v>
      </c>
      <c r="G144" s="31" t="s">
        <v>152</v>
      </c>
      <c r="H144" s="39" t="s">
        <v>22</v>
      </c>
      <c r="I144" s="37"/>
      <c r="J144" s="37"/>
      <c r="K144" s="35">
        <v>2642719</v>
      </c>
      <c r="L144" s="35" t="s">
        <v>472</v>
      </c>
    </row>
    <row r="145" spans="1:12" ht="14.45">
      <c r="A145" s="145" t="s">
        <v>473</v>
      </c>
      <c r="B145" s="81" t="s">
        <v>474</v>
      </c>
      <c r="C145" s="139" t="str">
        <f>HYPERLINK("https://comptox.epa.gov/dashboard/chemical/details/DTXSID3020122","DTXSID3020122")</f>
        <v>DTXSID3020122</v>
      </c>
      <c r="D145" s="81"/>
      <c r="E145" s="39" t="s">
        <v>94</v>
      </c>
      <c r="F145" s="91" t="s">
        <v>34</v>
      </c>
      <c r="G145" s="31" t="s">
        <v>475</v>
      </c>
      <c r="H145" s="39" t="s">
        <v>94</v>
      </c>
      <c r="I145" s="37"/>
      <c r="J145" s="37"/>
      <c r="K145" s="35">
        <v>86500</v>
      </c>
      <c r="L145" s="35" t="s">
        <v>476</v>
      </c>
    </row>
    <row r="146" spans="1:12" ht="14.45">
      <c r="A146" s="145" t="s">
        <v>477</v>
      </c>
      <c r="B146" s="81" t="s">
        <v>478</v>
      </c>
      <c r="C146" s="139" t="str">
        <f>HYPERLINK("https://comptox.epa.gov/dashboard/chemical/details/DTXSID8020599","DTXSID8020599")</f>
        <v>DTXSID8020599</v>
      </c>
      <c r="D146" s="81" t="s">
        <v>33</v>
      </c>
      <c r="E146" s="39" t="s">
        <v>94</v>
      </c>
      <c r="F146" s="91" t="s">
        <v>17</v>
      </c>
      <c r="G146" s="31" t="s">
        <v>116</v>
      </c>
      <c r="H146" s="39" t="s">
        <v>94</v>
      </c>
      <c r="I146" s="37" t="s">
        <v>58</v>
      </c>
      <c r="J146" s="37" t="s">
        <v>479</v>
      </c>
      <c r="K146" s="35">
        <v>151564</v>
      </c>
      <c r="L146" s="35" t="s">
        <v>480</v>
      </c>
    </row>
    <row r="147" spans="1:12" ht="14.45">
      <c r="A147" s="145" t="s">
        <v>481</v>
      </c>
      <c r="B147" s="81" t="s">
        <v>482</v>
      </c>
      <c r="C147" s="139" t="str">
        <f>HYPERLINK("https://comptox.epa.gov/dashboard/chemical/details/DTXSID8024286","DTXSID8024286")</f>
        <v>DTXSID8024286</v>
      </c>
      <c r="D147" s="81" t="s">
        <v>33</v>
      </c>
      <c r="E147" s="39" t="s">
        <v>94</v>
      </c>
      <c r="F147" s="91" t="s">
        <v>17</v>
      </c>
      <c r="G147" s="31" t="s">
        <v>33</v>
      </c>
      <c r="H147" s="39" t="s">
        <v>94</v>
      </c>
      <c r="I147" s="37" t="s">
        <v>58</v>
      </c>
      <c r="J147" s="37" t="s">
        <v>483</v>
      </c>
      <c r="K147" s="35">
        <v>75558</v>
      </c>
      <c r="L147" s="35" t="s">
        <v>484</v>
      </c>
    </row>
    <row r="148" spans="1:12" ht="14.45">
      <c r="A148" s="145" t="s">
        <v>485</v>
      </c>
      <c r="B148" s="81" t="s">
        <v>486</v>
      </c>
      <c r="C148" s="139" t="str">
        <f>HYPERLINK("https://comptox.epa.gov/dashboard/chemical/details/DTXSID3041617","DTXSID3041617")</f>
        <v>DTXSID3041617</v>
      </c>
      <c r="D148" s="81"/>
      <c r="E148" s="39">
        <v>10</v>
      </c>
      <c r="F148" s="91" t="s">
        <v>17</v>
      </c>
      <c r="G148" s="31"/>
      <c r="H148" s="39"/>
      <c r="I148" s="37"/>
      <c r="J148" s="37" t="s">
        <v>487</v>
      </c>
      <c r="K148" s="35">
        <v>101279</v>
      </c>
      <c r="L148" s="35" t="s">
        <v>488</v>
      </c>
    </row>
    <row r="149" spans="1:12" ht="14.45">
      <c r="A149" s="145" t="s">
        <v>489</v>
      </c>
      <c r="B149" s="81" t="s">
        <v>490</v>
      </c>
      <c r="C149" s="139" t="str">
        <f>HYPERLINK("https://comptox.epa.gov/dashboard/chemical/details/DTXSID8023894","DTXSID8023894")</f>
        <v>DTXSID8023894</v>
      </c>
      <c r="D149" s="81"/>
      <c r="E149" s="39"/>
      <c r="F149" s="91" t="s">
        <v>17</v>
      </c>
      <c r="G149" s="31"/>
      <c r="H149" s="39"/>
      <c r="I149" s="37" t="s">
        <v>18</v>
      </c>
      <c r="J149" s="37"/>
      <c r="K149" s="35">
        <v>7440393</v>
      </c>
      <c r="L149" s="35" t="s">
        <v>491</v>
      </c>
    </row>
    <row r="150" spans="1:12" ht="14.45">
      <c r="A150" s="145" t="s">
        <v>492</v>
      </c>
      <c r="B150" s="81" t="s">
        <v>493</v>
      </c>
      <c r="C150" s="139" t="str">
        <f>HYPERLINK("https://comptox.epa.gov/dashboard/chemical/details/DTXSID601336408","DTXSID601336408")</f>
        <v>DTXSID601336408</v>
      </c>
      <c r="D150" s="81"/>
      <c r="E150" s="39"/>
      <c r="F150" s="91" t="s">
        <v>17</v>
      </c>
      <c r="G150" s="31"/>
      <c r="H150" s="39"/>
      <c r="I150" s="37">
        <v>313</v>
      </c>
      <c r="J150" s="37"/>
      <c r="K150" s="31">
        <v>1</v>
      </c>
      <c r="L150" s="35" t="s">
        <v>494</v>
      </c>
    </row>
    <row r="151" spans="1:12" ht="14.45">
      <c r="A151" s="145" t="s">
        <v>495</v>
      </c>
      <c r="B151" s="81" t="s">
        <v>496</v>
      </c>
      <c r="C151" s="139" t="str">
        <f>HYPERLINK("https://comptox.epa.gov/dashboard/chemical/details/DTXSID3023895","DTXSID3023895")</f>
        <v>DTXSID3023895</v>
      </c>
      <c r="D151" s="81"/>
      <c r="E151" s="39" t="s">
        <v>77</v>
      </c>
      <c r="F151" s="91" t="s">
        <v>33</v>
      </c>
      <c r="G151" s="31"/>
      <c r="H151" s="39"/>
      <c r="I151" s="37" t="s">
        <v>258</v>
      </c>
      <c r="J151" s="37" t="s">
        <v>497</v>
      </c>
      <c r="K151" s="35">
        <v>542621</v>
      </c>
      <c r="L151" s="35" t="s">
        <v>498</v>
      </c>
    </row>
    <row r="152" spans="1:12" ht="14.45">
      <c r="A152" s="145" t="s">
        <v>499</v>
      </c>
      <c r="B152" s="81" t="s">
        <v>500</v>
      </c>
      <c r="C152" s="139" t="str">
        <f>HYPERLINK("https://comptox.epa.gov/dashboard/chemical/details/DTXSID9032327","DTXSID9032327")</f>
        <v>DTXSID9032327</v>
      </c>
      <c r="D152" s="81"/>
      <c r="E152" s="39">
        <v>100</v>
      </c>
      <c r="F152" s="91" t="s">
        <v>17</v>
      </c>
      <c r="G152" s="31"/>
      <c r="H152" s="39"/>
      <c r="I152" s="37" t="s">
        <v>18</v>
      </c>
      <c r="J152" s="37" t="s">
        <v>501</v>
      </c>
      <c r="K152" s="35">
        <v>22781233</v>
      </c>
      <c r="L152" s="35" t="s">
        <v>502</v>
      </c>
    </row>
    <row r="153" spans="1:12" ht="14.45">
      <c r="A153" s="145" t="s">
        <v>503</v>
      </c>
      <c r="B153" s="81" t="s">
        <v>504</v>
      </c>
      <c r="C153" s="139" t="str">
        <f>HYPERLINK("https://comptox.epa.gov/dashboard/chemical/details/DTXSID3066845","DTXSID3066845")</f>
        <v>DTXSID3066845</v>
      </c>
      <c r="D153" s="81"/>
      <c r="E153" s="39">
        <v>1000</v>
      </c>
      <c r="F153" s="91" t="s">
        <v>17</v>
      </c>
      <c r="G153" s="31"/>
      <c r="H153" s="39"/>
      <c r="I153" s="37"/>
      <c r="J153" s="37" t="s">
        <v>505</v>
      </c>
      <c r="K153" s="35">
        <v>22961826</v>
      </c>
      <c r="L153" s="35" t="s">
        <v>506</v>
      </c>
    </row>
    <row r="154" spans="1:12" ht="14.45">
      <c r="A154" s="145" t="s">
        <v>507</v>
      </c>
      <c r="B154" s="81" t="s">
        <v>508</v>
      </c>
      <c r="C154" s="139" t="str">
        <f>HYPERLINK("https://comptox.epa.gov/dashboard/chemical/details/DTXSID4021395","DTXSID4021395")</f>
        <v>DTXSID4021395</v>
      </c>
      <c r="D154" s="81"/>
      <c r="E154" s="39" t="s">
        <v>77</v>
      </c>
      <c r="F154" s="91" t="s">
        <v>17</v>
      </c>
      <c r="G154" s="31"/>
      <c r="H154" s="39"/>
      <c r="I154" s="37" t="s">
        <v>58</v>
      </c>
      <c r="J154" s="37"/>
      <c r="K154" s="35">
        <v>1582098</v>
      </c>
      <c r="L154" s="35" t="s">
        <v>509</v>
      </c>
    </row>
    <row r="155" spans="1:12" ht="14.45">
      <c r="A155" s="145" t="s">
        <v>510</v>
      </c>
      <c r="B155" s="81" t="s">
        <v>511</v>
      </c>
      <c r="C155" s="139" t="str">
        <f>HYPERLINK("https://comptox.epa.gov/dashboard/chemical/details/DTXSID3023899","DTXSID3023899")</f>
        <v>DTXSID3023899</v>
      </c>
      <c r="D155" s="81"/>
      <c r="E155" s="39"/>
      <c r="F155" s="91" t="s">
        <v>17</v>
      </c>
      <c r="G155" s="31"/>
      <c r="H155" s="39"/>
      <c r="I155" s="37" t="s">
        <v>18</v>
      </c>
      <c r="J155" s="37"/>
      <c r="K155" s="35">
        <v>1861401</v>
      </c>
      <c r="L155" s="35" t="s">
        <v>512</v>
      </c>
    </row>
    <row r="156" spans="1:12" ht="14.45">
      <c r="A156" s="145" t="s">
        <v>513</v>
      </c>
      <c r="B156" s="81" t="s">
        <v>514</v>
      </c>
      <c r="C156" s="139" t="str">
        <f>HYPERLINK("https://comptox.epa.gov/dashboard/chemical/details/DTXSID5023900","DTXSID5023900")</f>
        <v>DTXSID5023900</v>
      </c>
      <c r="D156" s="81"/>
      <c r="E156" s="39">
        <v>10</v>
      </c>
      <c r="F156" s="91" t="s">
        <v>17</v>
      </c>
      <c r="G156" s="31"/>
      <c r="H156" s="39"/>
      <c r="I156" s="37" t="s">
        <v>18</v>
      </c>
      <c r="J156" s="37" t="s">
        <v>515</v>
      </c>
      <c r="K156" s="35">
        <v>17804352</v>
      </c>
      <c r="L156" s="35" t="s">
        <v>516</v>
      </c>
    </row>
    <row r="157" spans="1:12" ht="14.45">
      <c r="A157" s="145" t="s">
        <v>517</v>
      </c>
      <c r="B157" s="81" t="s">
        <v>518</v>
      </c>
      <c r="C157" s="139" t="str">
        <f>HYPERLINK("https://comptox.epa.gov/dashboard/chemical/details/DTXSID9059759","DTXSID9059759")</f>
        <v>DTXSID9059759</v>
      </c>
      <c r="D157" s="81"/>
      <c r="E157" s="39" t="s">
        <v>22</v>
      </c>
      <c r="F157" s="91" t="s">
        <v>17</v>
      </c>
      <c r="G157" s="31"/>
      <c r="H157" s="39"/>
      <c r="I157" s="37"/>
      <c r="J157" s="37" t="s">
        <v>519</v>
      </c>
      <c r="K157" s="35">
        <v>225514</v>
      </c>
      <c r="L157" s="35" t="s">
        <v>520</v>
      </c>
    </row>
    <row r="158" spans="1:12" ht="14.45">
      <c r="A158" s="145" t="s">
        <v>521</v>
      </c>
      <c r="B158" s="81" t="s">
        <v>522</v>
      </c>
      <c r="C158" s="139" t="str">
        <f>HYPERLINK("https://comptox.epa.gov/dashboard/chemical/details/DTXSID6025014","DTXSID6025014")</f>
        <v>DTXSID6025014</v>
      </c>
      <c r="D158" s="81"/>
      <c r="E158" s="39" t="s">
        <v>26</v>
      </c>
      <c r="F158" s="91" t="s">
        <v>17</v>
      </c>
      <c r="G158" s="31" t="s">
        <v>116</v>
      </c>
      <c r="H158" s="39" t="s">
        <v>26</v>
      </c>
      <c r="I158" s="37" t="s">
        <v>18</v>
      </c>
      <c r="J158" s="37" t="s">
        <v>523</v>
      </c>
      <c r="K158" s="35">
        <v>98873</v>
      </c>
      <c r="L158" s="35" t="s">
        <v>524</v>
      </c>
    </row>
    <row r="159" spans="1:12" ht="14.45">
      <c r="A159" s="145" t="s">
        <v>525</v>
      </c>
      <c r="B159" s="81" t="s">
        <v>526</v>
      </c>
      <c r="C159" s="139" t="str">
        <f>HYPERLINK("https://comptox.epa.gov/dashboard/chemical/details/DTXSID0021709","DTXSID0021709")</f>
        <v>DTXSID0021709</v>
      </c>
      <c r="D159" s="81"/>
      <c r="E159" s="39"/>
      <c r="F159" s="91" t="s">
        <v>17</v>
      </c>
      <c r="G159" s="31"/>
      <c r="H159" s="39"/>
      <c r="I159" s="37" t="s">
        <v>18</v>
      </c>
      <c r="J159" s="37"/>
      <c r="K159" s="35">
        <v>55210</v>
      </c>
      <c r="L159" s="35" t="s">
        <v>527</v>
      </c>
    </row>
    <row r="160" spans="1:12" ht="14.45">
      <c r="A160" s="145" t="s">
        <v>528</v>
      </c>
      <c r="B160" s="81" t="s">
        <v>529</v>
      </c>
      <c r="C160" s="139" t="str">
        <f>HYPERLINK("https://comptox.epa.gov/dashboard/chemical/details/DTXSID2020420","DTXSID2020420")</f>
        <v>DTXSID2020420</v>
      </c>
      <c r="D160" s="81"/>
      <c r="E160" s="39" t="s">
        <v>26</v>
      </c>
      <c r="F160" s="91" t="s">
        <v>17</v>
      </c>
      <c r="G160" s="31"/>
      <c r="H160" s="39"/>
      <c r="I160" s="37" t="s">
        <v>58</v>
      </c>
      <c r="J160" s="37" t="s">
        <v>530</v>
      </c>
      <c r="K160" s="35">
        <v>23950585</v>
      </c>
      <c r="L160" s="35" t="s">
        <v>531</v>
      </c>
    </row>
    <row r="161" spans="1:12" ht="14.45">
      <c r="A161" s="145" t="s">
        <v>532</v>
      </c>
      <c r="B161" s="81" t="s">
        <v>533</v>
      </c>
      <c r="C161" s="139" t="str">
        <f>HYPERLINK("https://comptox.epa.gov/dashboard/chemical/details/DTXSID5023902","DTXSID5023902")</f>
        <v>DTXSID5023902</v>
      </c>
      <c r="D161" s="81"/>
      <c r="E161" s="39" t="s">
        <v>77</v>
      </c>
      <c r="F161" s="91" t="s">
        <v>17</v>
      </c>
      <c r="G161" s="31"/>
      <c r="H161" s="39"/>
      <c r="I161" s="37" t="s">
        <v>534</v>
      </c>
      <c r="J161" s="37" t="s">
        <v>535</v>
      </c>
      <c r="K161" s="35">
        <v>56553</v>
      </c>
      <c r="L161" s="35" t="s">
        <v>536</v>
      </c>
    </row>
    <row r="162" spans="1:12" ht="14.45">
      <c r="A162" s="145" t="s">
        <v>537</v>
      </c>
      <c r="B162" s="81" t="s">
        <v>538</v>
      </c>
      <c r="C162" s="139" t="str">
        <f>HYPERLINK("https://comptox.epa.gov/dashboard/chemical/details/DTXSID9024512","DTXSID9024512")</f>
        <v>DTXSID9024512</v>
      </c>
      <c r="D162" s="81"/>
      <c r="E162" s="39"/>
      <c r="F162" s="91" t="s">
        <v>17</v>
      </c>
      <c r="G162" s="31" t="s">
        <v>116</v>
      </c>
      <c r="H162" s="39" t="s">
        <v>116</v>
      </c>
      <c r="I162" s="37"/>
      <c r="J162" s="37"/>
      <c r="K162" s="35">
        <v>98168</v>
      </c>
      <c r="L162" s="35" t="s">
        <v>539</v>
      </c>
    </row>
    <row r="163" spans="1:12" ht="18">
      <c r="A163" s="145" t="s">
        <v>540</v>
      </c>
      <c r="B163" s="81" t="s">
        <v>541</v>
      </c>
      <c r="C163" s="139" t="str">
        <f>HYPERLINK("https://comptox.epa.gov/dashboard/chemical/details/DTXSID3039242","DTXSID3039242")</f>
        <v>DTXSID3039242</v>
      </c>
      <c r="D163" s="81"/>
      <c r="E163" s="39" t="s">
        <v>77</v>
      </c>
      <c r="F163" s="91" t="s">
        <v>33</v>
      </c>
      <c r="G163" s="31"/>
      <c r="H163" s="39"/>
      <c r="I163" s="37" t="s">
        <v>18</v>
      </c>
      <c r="J163" s="37" t="s">
        <v>542</v>
      </c>
      <c r="K163" s="35">
        <v>71432</v>
      </c>
      <c r="L163" s="35" t="s">
        <v>543</v>
      </c>
    </row>
    <row r="164" spans="1:12" ht="27">
      <c r="A164" s="145" t="s">
        <v>544</v>
      </c>
      <c r="B164" s="81" t="s">
        <v>545</v>
      </c>
      <c r="C164" s="139" t="str">
        <f>HYPERLINK("https://comptox.epa.gov/dashboard/chemical/details/DTXSID9020299","DTXSID9020299")</f>
        <v>DTXSID9020299</v>
      </c>
      <c r="D164" s="81"/>
      <c r="E164" s="39" t="s">
        <v>77</v>
      </c>
      <c r="F164" s="91" t="s">
        <v>17</v>
      </c>
      <c r="G164" s="31"/>
      <c r="H164" s="39"/>
      <c r="I164" s="37" t="s">
        <v>58</v>
      </c>
      <c r="J164" s="37" t="s">
        <v>546</v>
      </c>
      <c r="K164" s="35">
        <v>510156</v>
      </c>
      <c r="L164" s="35" t="s">
        <v>547</v>
      </c>
    </row>
    <row r="165" spans="1:12" ht="14.45">
      <c r="A165" s="145" t="s">
        <v>548</v>
      </c>
      <c r="B165" s="81" t="s">
        <v>549</v>
      </c>
      <c r="C165" s="139" t="str">
        <f>HYPERLINK("https://comptox.epa.gov/dashboard/chemical/details/DTXSID6059158","DTXSID6059158")</f>
        <v>DTXSID6059158</v>
      </c>
      <c r="D165" s="81"/>
      <c r="E165" s="39"/>
      <c r="F165" s="91" t="s">
        <v>17</v>
      </c>
      <c r="G165" s="31" t="s">
        <v>475</v>
      </c>
      <c r="H165" s="39" t="s">
        <v>77</v>
      </c>
      <c r="I165" s="37"/>
      <c r="J165" s="37"/>
      <c r="K165" s="35">
        <v>98055</v>
      </c>
      <c r="L165" s="35" t="s">
        <v>550</v>
      </c>
    </row>
    <row r="166" spans="1:12" ht="14.45">
      <c r="A166" s="145" t="s">
        <v>551</v>
      </c>
      <c r="B166" s="81" t="s">
        <v>552</v>
      </c>
      <c r="C166" s="139" t="str">
        <f>HYPERLINK("https://comptox.epa.gov/dashboard/chemical/details/DTXSID4025745","DTXSID4025745")</f>
        <v>DTXSID4025745</v>
      </c>
      <c r="D166" s="81"/>
      <c r="E166" s="39"/>
      <c r="F166" s="91" t="s">
        <v>17</v>
      </c>
      <c r="G166" s="31" t="s">
        <v>161</v>
      </c>
      <c r="H166" s="39" t="s">
        <v>116</v>
      </c>
      <c r="I166" s="37"/>
      <c r="J166" s="37"/>
      <c r="K166" s="35">
        <v>100141</v>
      </c>
      <c r="L166" s="35" t="s">
        <v>553</v>
      </c>
    </row>
    <row r="167" spans="1:12" ht="53.45">
      <c r="A167" s="145" t="s">
        <v>554</v>
      </c>
      <c r="B167" s="81" t="s">
        <v>555</v>
      </c>
      <c r="C167" s="139" t="str">
        <f>HYPERLINK("https://comptox.epa.gov/dashboard/chemical/details/DTXSID30882654","DTXSID30882654")</f>
        <v>DTXSID30882654</v>
      </c>
      <c r="D167" s="81"/>
      <c r="E167" s="39"/>
      <c r="F167" s="91" t="s">
        <v>17</v>
      </c>
      <c r="G167" s="31"/>
      <c r="H167" s="39"/>
      <c r="I167" s="37">
        <v>313</v>
      </c>
      <c r="J167" s="37"/>
      <c r="K167" s="31">
        <v>68515628</v>
      </c>
      <c r="L167" s="35" t="s">
        <v>556</v>
      </c>
    </row>
    <row r="168" spans="1:12" ht="14.45">
      <c r="A168" s="145" t="s">
        <v>557</v>
      </c>
      <c r="B168" s="81" t="s">
        <v>558</v>
      </c>
      <c r="C168" s="139" t="str">
        <f>HYPERLINK("https://comptox.epa.gov/dashboard/chemical/details/DTXSID7026156","DTXSID7026156")</f>
        <v>DTXSID7026156</v>
      </c>
      <c r="D168" s="81" t="s">
        <v>33</v>
      </c>
      <c r="E168" s="39" t="s">
        <v>22</v>
      </c>
      <c r="F168" s="91" t="s">
        <v>17</v>
      </c>
      <c r="G168" s="31" t="s">
        <v>116</v>
      </c>
      <c r="H168" s="39" t="s">
        <v>22</v>
      </c>
      <c r="I168" s="37" t="s">
        <v>58</v>
      </c>
      <c r="J168" s="37"/>
      <c r="K168" s="35">
        <v>584849</v>
      </c>
      <c r="L168" s="35" t="s">
        <v>559</v>
      </c>
    </row>
    <row r="169" spans="1:12" ht="14.45">
      <c r="A169" s="145" t="s">
        <v>560</v>
      </c>
      <c r="B169" s="81" t="s">
        <v>561</v>
      </c>
      <c r="C169" s="139" t="str">
        <f>HYPERLINK("https://comptox.epa.gov/dashboard/chemical/details/DTXSID2026157","DTXSID2026157")</f>
        <v>DTXSID2026157</v>
      </c>
      <c r="D169" s="81" t="s">
        <v>33</v>
      </c>
      <c r="E169" s="39" t="s">
        <v>22</v>
      </c>
      <c r="F169" s="91" t="s">
        <v>17</v>
      </c>
      <c r="G169" s="31" t="s">
        <v>22</v>
      </c>
      <c r="H169" s="39" t="s">
        <v>22</v>
      </c>
      <c r="I169" s="37" t="s">
        <v>58</v>
      </c>
      <c r="J169" s="37"/>
      <c r="K169" s="35">
        <v>91087</v>
      </c>
      <c r="L169" s="35" t="s">
        <v>562</v>
      </c>
    </row>
    <row r="170" spans="1:12" ht="14.45">
      <c r="A170" s="145" t="s">
        <v>563</v>
      </c>
      <c r="B170" s="81" t="s">
        <v>564</v>
      </c>
      <c r="C170" s="139" t="str">
        <f>HYPERLINK("https://comptox.epa.gov/dashboard/chemical/details/DTXSID0024341","DTXSID0024341")</f>
        <v>DTXSID0024341</v>
      </c>
      <c r="D170" s="81" t="s">
        <v>33</v>
      </c>
      <c r="E170" s="39" t="s">
        <v>22</v>
      </c>
      <c r="F170" s="91" t="s">
        <v>17</v>
      </c>
      <c r="G170" s="31"/>
      <c r="H170" s="39"/>
      <c r="I170" s="37" t="s">
        <v>58</v>
      </c>
      <c r="J170" s="37" t="s">
        <v>565</v>
      </c>
      <c r="K170" s="35">
        <v>26471625</v>
      </c>
      <c r="L170" s="35" t="s">
        <v>566</v>
      </c>
    </row>
    <row r="171" spans="1:12" ht="14.45">
      <c r="A171" s="145" t="s">
        <v>567</v>
      </c>
      <c r="B171" s="81" t="s">
        <v>568</v>
      </c>
      <c r="C171" s="139" t="str">
        <f>HYPERLINK("https://comptox.epa.gov/dashboard/chemical/details/DTXSID6026298","DTXSID6026298")</f>
        <v>DTXSID6026298</v>
      </c>
      <c r="D171" s="81"/>
      <c r="E171" s="39" t="s">
        <v>34</v>
      </c>
      <c r="F171" s="91" t="s">
        <v>569</v>
      </c>
      <c r="G171" s="31"/>
      <c r="H171" s="39"/>
      <c r="I171" s="37" t="s">
        <v>58</v>
      </c>
      <c r="J171" s="37" t="s">
        <v>570</v>
      </c>
      <c r="K171" s="35">
        <v>108383</v>
      </c>
      <c r="L171" s="35" t="s">
        <v>571</v>
      </c>
    </row>
    <row r="172" spans="1:12" ht="14.45">
      <c r="A172" s="145" t="s">
        <v>572</v>
      </c>
      <c r="B172" s="81" t="s">
        <v>573</v>
      </c>
      <c r="C172" s="139" t="str">
        <f>HYPERLINK("https://comptox.epa.gov/dashboard/chemical/details/DTXSID3021807","DTXSID3021807")</f>
        <v>DTXSID3021807</v>
      </c>
      <c r="D172" s="81"/>
      <c r="E172" s="39" t="s">
        <v>34</v>
      </c>
      <c r="F172" s="91" t="s">
        <v>569</v>
      </c>
      <c r="G172" s="31"/>
      <c r="H172" s="39"/>
      <c r="I172" s="37" t="s">
        <v>58</v>
      </c>
      <c r="J172" s="37" t="s">
        <v>570</v>
      </c>
      <c r="K172" s="35">
        <v>95476</v>
      </c>
      <c r="L172" s="35" t="s">
        <v>574</v>
      </c>
    </row>
    <row r="173" spans="1:12" ht="14.45">
      <c r="A173" s="145" t="s">
        <v>575</v>
      </c>
      <c r="B173" s="81" t="s">
        <v>576</v>
      </c>
      <c r="C173" s="139" t="str">
        <f>HYPERLINK("https://comptox.epa.gov/dashboard/chemical/details/DTXSID2021868","DTXSID2021868")</f>
        <v>DTXSID2021868</v>
      </c>
      <c r="D173" s="81"/>
      <c r="E173" s="39" t="s">
        <v>22</v>
      </c>
      <c r="F173" s="91" t="s">
        <v>569</v>
      </c>
      <c r="G173" s="31"/>
      <c r="H173" s="39"/>
      <c r="I173" s="37" t="s">
        <v>58</v>
      </c>
      <c r="J173" s="37" t="s">
        <v>570</v>
      </c>
      <c r="K173" s="35">
        <v>106423</v>
      </c>
      <c r="L173" s="35" t="s">
        <v>577</v>
      </c>
    </row>
    <row r="174" spans="1:12" ht="14.45">
      <c r="A174" s="145" t="s">
        <v>578</v>
      </c>
      <c r="B174" s="141" t="s">
        <v>579</v>
      </c>
      <c r="C174" s="139" t="str">
        <f>HYPERLINK("https://comptox.epa.gov/dashboard/chemical/details/DTXSID9023461","DTXSID9023461")</f>
        <v>DTXSID9023461</v>
      </c>
      <c r="D174" s="81"/>
      <c r="E174" s="39" t="s">
        <v>26</v>
      </c>
      <c r="F174" s="91" t="s">
        <v>17</v>
      </c>
      <c r="G174" s="31"/>
      <c r="H174" s="39"/>
      <c r="I174" s="37"/>
      <c r="J174" s="37" t="s">
        <v>580</v>
      </c>
      <c r="K174" s="35">
        <v>122098</v>
      </c>
      <c r="L174" s="35" t="s">
        <v>581</v>
      </c>
    </row>
    <row r="175" spans="1:12" ht="27">
      <c r="A175" s="145" t="s">
        <v>582</v>
      </c>
      <c r="B175" s="81" t="s">
        <v>583</v>
      </c>
      <c r="C175" s="139" t="str">
        <f>HYPERLINK("https://comptox.epa.gov/dashboard/chemical/details/DTXSID4020450","DTXSID4020450")</f>
        <v>DTXSID4020450</v>
      </c>
      <c r="D175" s="81"/>
      <c r="E175" s="39" t="s">
        <v>77</v>
      </c>
      <c r="F175" s="91" t="s">
        <v>33</v>
      </c>
      <c r="G175" s="31"/>
      <c r="H175" s="39"/>
      <c r="I175" s="37" t="s">
        <v>58</v>
      </c>
      <c r="J175" s="37"/>
      <c r="K175" s="35">
        <v>115322</v>
      </c>
      <c r="L175" s="35" t="s">
        <v>584</v>
      </c>
    </row>
    <row r="176" spans="1:12" ht="14.45">
      <c r="A176" s="145" t="s">
        <v>585</v>
      </c>
      <c r="B176" s="81" t="s">
        <v>586</v>
      </c>
      <c r="C176" s="139" t="str">
        <f>HYPERLINK("https://comptox.epa.gov/dashboard/chemical/details/DTXSID1026619","DTXSID1026619")</f>
        <v>DTXSID1026619</v>
      </c>
      <c r="D176" s="81"/>
      <c r="E176" s="39" t="s">
        <v>22</v>
      </c>
      <c r="F176" s="91" t="s">
        <v>17</v>
      </c>
      <c r="G176" s="31"/>
      <c r="H176" s="39"/>
      <c r="I176" s="37"/>
      <c r="J176" s="37" t="s">
        <v>587</v>
      </c>
      <c r="K176" s="35">
        <v>98099</v>
      </c>
      <c r="L176" s="35" t="s">
        <v>588</v>
      </c>
    </row>
    <row r="177" spans="1:12" ht="14.45">
      <c r="A177" s="145" t="s">
        <v>589</v>
      </c>
      <c r="B177" s="81" t="s">
        <v>590</v>
      </c>
      <c r="C177" s="139" t="str">
        <f>HYPERLINK("https://comptox.epa.gov/dashboard/chemical/details/DTXSID7026811","DTXSID7026811")</f>
        <v>DTXSID7026811</v>
      </c>
      <c r="D177" s="81"/>
      <c r="E177" s="39" t="s">
        <v>22</v>
      </c>
      <c r="F177" s="91" t="s">
        <v>17</v>
      </c>
      <c r="G177" s="31" t="s">
        <v>116</v>
      </c>
      <c r="H177" s="39" t="s">
        <v>22</v>
      </c>
      <c r="I177" s="37"/>
      <c r="J177" s="37" t="s">
        <v>591</v>
      </c>
      <c r="K177" s="35">
        <v>108985</v>
      </c>
      <c r="L177" s="35" t="s">
        <v>592</v>
      </c>
    </row>
    <row r="178" spans="1:12" ht="14.45">
      <c r="A178" s="145" t="s">
        <v>593</v>
      </c>
      <c r="B178" s="81" t="s">
        <v>594</v>
      </c>
      <c r="C178" s="139" t="str">
        <f>HYPERLINK("https://comptox.epa.gov/dashboard/chemical/details/DTXSID9020827","DTXSID9020827")</f>
        <v>DTXSID9020827</v>
      </c>
      <c r="D178" s="81"/>
      <c r="E178" s="39" t="s">
        <v>94</v>
      </c>
      <c r="F178" s="91" t="s">
        <v>34</v>
      </c>
      <c r="G178" s="31"/>
      <c r="H178" s="39"/>
      <c r="I178" s="37" t="s">
        <v>58</v>
      </c>
      <c r="J178" s="37" t="s">
        <v>595</v>
      </c>
      <c r="K178" s="35">
        <v>72435</v>
      </c>
      <c r="L178" s="35" t="s">
        <v>596</v>
      </c>
    </row>
    <row r="179" spans="1:12" ht="14.45">
      <c r="A179" s="145" t="s">
        <v>597</v>
      </c>
      <c r="B179" s="81" t="s">
        <v>598</v>
      </c>
      <c r="C179" s="139" t="str">
        <f>HYPERLINK("https://comptox.epa.gov/dashboard/chemical/details/DTXSID2020137","DTXSID2020137")</f>
        <v>DTXSID2020137</v>
      </c>
      <c r="D179" s="81"/>
      <c r="E179" s="39" t="s">
        <v>94</v>
      </c>
      <c r="F179" s="91" t="s">
        <v>17</v>
      </c>
      <c r="G179" s="31"/>
      <c r="H179" s="39"/>
      <c r="I179" s="37" t="s">
        <v>18</v>
      </c>
      <c r="J179" s="37" t="s">
        <v>599</v>
      </c>
      <c r="K179" s="35">
        <v>92875</v>
      </c>
      <c r="L179" s="35" t="s">
        <v>600</v>
      </c>
    </row>
    <row r="180" spans="1:12" ht="14.45">
      <c r="A180" s="145" t="s">
        <v>601</v>
      </c>
      <c r="B180" s="81" t="s">
        <v>602</v>
      </c>
      <c r="C180" s="139" t="str">
        <f>HYPERLINK("https://comptox.epa.gov/dashboard/chemical/details/DTXSID0041773","DTXSID0041773")</f>
        <v>DTXSID0041773</v>
      </c>
      <c r="D180" s="81"/>
      <c r="E180" s="39"/>
      <c r="F180" s="91" t="s">
        <v>17</v>
      </c>
      <c r="G180" s="31" t="s">
        <v>161</v>
      </c>
      <c r="H180" s="39" t="s">
        <v>116</v>
      </c>
      <c r="I180" s="37"/>
      <c r="J180" s="37"/>
      <c r="K180" s="35">
        <v>3615212</v>
      </c>
      <c r="L180" s="35" t="s">
        <v>603</v>
      </c>
    </row>
    <row r="181" spans="1:12" ht="14.45">
      <c r="A181" s="145" t="s">
        <v>604</v>
      </c>
      <c r="B181" s="81" t="s">
        <v>605</v>
      </c>
      <c r="C181" s="139" t="str">
        <f>HYPERLINK("https://comptox.epa.gov/dashboard/chemical/details/DTXSID0023907","DTXSID0023907")</f>
        <v>DTXSID0023907</v>
      </c>
      <c r="D181" s="81"/>
      <c r="E181" s="39" t="s">
        <v>94</v>
      </c>
      <c r="F181" s="91" t="s">
        <v>17</v>
      </c>
      <c r="G181" s="31"/>
      <c r="H181" s="39"/>
      <c r="I181" s="37" t="s">
        <v>534</v>
      </c>
      <c r="J181" s="37"/>
      <c r="K181" s="35">
        <v>205992</v>
      </c>
      <c r="L181" s="35" t="s">
        <v>606</v>
      </c>
    </row>
    <row r="182" spans="1:12" ht="14.45">
      <c r="A182" s="145" t="s">
        <v>607</v>
      </c>
      <c r="B182" s="81" t="s">
        <v>608</v>
      </c>
      <c r="C182" s="139" t="str">
        <f>HYPERLINK("https://comptox.epa.gov/dashboard/chemical/details/DTXSID8052691","DTXSID8052691")</f>
        <v>DTXSID8052691</v>
      </c>
      <c r="D182" s="81"/>
      <c r="E182" s="39"/>
      <c r="F182" s="91" t="s">
        <v>17</v>
      </c>
      <c r="G182" s="31"/>
      <c r="H182" s="39"/>
      <c r="I182" s="37" t="s">
        <v>534</v>
      </c>
      <c r="J182" s="37"/>
      <c r="K182" s="35">
        <v>205823</v>
      </c>
      <c r="L182" s="35" t="s">
        <v>609</v>
      </c>
    </row>
    <row r="183" spans="1:12" ht="14.45">
      <c r="A183" s="145" t="s">
        <v>610</v>
      </c>
      <c r="B183" s="81" t="s">
        <v>611</v>
      </c>
      <c r="C183" s="139" t="str">
        <f>HYPERLINK("https://comptox.epa.gov/dashboard/chemical/details/DTXSID0023909","DTXSID0023909")</f>
        <v>DTXSID0023909</v>
      </c>
      <c r="D183" s="81"/>
      <c r="E183" s="39" t="s">
        <v>26</v>
      </c>
      <c r="F183" s="91" t="s">
        <v>17</v>
      </c>
      <c r="G183" s="31"/>
      <c r="H183" s="39"/>
      <c r="I183" s="37" t="s">
        <v>534</v>
      </c>
      <c r="J183" s="37"/>
      <c r="K183" s="35">
        <v>207089</v>
      </c>
      <c r="L183" s="35" t="s">
        <v>612</v>
      </c>
    </row>
    <row r="184" spans="1:12" ht="14.45">
      <c r="A184" s="145" t="s">
        <v>613</v>
      </c>
      <c r="B184" s="81" t="s">
        <v>614</v>
      </c>
      <c r="C184" s="139" t="str">
        <f>HYPERLINK("https://comptox.epa.gov/dashboard/chemical/details/DTXSID3024104","DTXSID3024104")</f>
        <v>DTXSID3024104</v>
      </c>
      <c r="D184" s="81"/>
      <c r="E184" s="39"/>
      <c r="F184" s="91" t="s">
        <v>17</v>
      </c>
      <c r="G184" s="31"/>
      <c r="H184" s="39"/>
      <c r="I184" s="37" t="s">
        <v>534</v>
      </c>
      <c r="J184" s="37"/>
      <c r="K184" s="35">
        <v>206440</v>
      </c>
      <c r="L184" s="35" t="s">
        <v>615</v>
      </c>
    </row>
    <row r="185" spans="1:12" ht="14.45">
      <c r="A185" s="145" t="s">
        <v>616</v>
      </c>
      <c r="B185" s="81" t="s">
        <v>617</v>
      </c>
      <c r="C185" s="139" t="str">
        <f>HYPERLINK("https://comptox.epa.gov/dashboard/chemical/details/DTXSID6020143","DTXSID6020143")</f>
        <v>DTXSID6020143</v>
      </c>
      <c r="D185" s="81"/>
      <c r="E185" s="39" t="s">
        <v>26</v>
      </c>
      <c r="F185" s="91" t="s">
        <v>53</v>
      </c>
      <c r="G185" s="31"/>
      <c r="H185" s="39"/>
      <c r="I185" s="37"/>
      <c r="J185" s="37"/>
      <c r="K185" s="35">
        <v>65850</v>
      </c>
      <c r="L185" s="35" t="s">
        <v>618</v>
      </c>
    </row>
    <row r="186" spans="1:12" ht="14.45">
      <c r="A186" s="145" t="s">
        <v>619</v>
      </c>
      <c r="B186" s="141" t="s">
        <v>620</v>
      </c>
      <c r="C186" s="139" t="str">
        <f>HYPERLINK("https://comptox.epa.gov/dashboard/chemical/details/DTXSID2020262","DTXSID2020262")</f>
        <v>DTXSID2020262</v>
      </c>
      <c r="D186" s="81"/>
      <c r="E186" s="39" t="s">
        <v>22</v>
      </c>
      <c r="F186" s="91" t="s">
        <v>17</v>
      </c>
      <c r="G186" s="31"/>
      <c r="H186" s="39"/>
      <c r="I186" s="37" t="s">
        <v>58</v>
      </c>
      <c r="J186" s="37"/>
      <c r="K186" s="35">
        <v>133904</v>
      </c>
      <c r="L186" s="35" t="s">
        <v>621</v>
      </c>
    </row>
    <row r="187" spans="1:12" ht="14.45">
      <c r="A187" s="145" t="s">
        <v>622</v>
      </c>
      <c r="B187" s="81" t="s">
        <v>623</v>
      </c>
      <c r="C187" s="139" t="str">
        <f>HYPERLINK("https://comptox.epa.gov/dashboard/chemical/details/DTXSID1020148","DTXSID1020148")</f>
        <v>DTXSID1020148</v>
      </c>
      <c r="D187" s="81"/>
      <c r="E187" s="39" t="s">
        <v>77</v>
      </c>
      <c r="F187" s="91" t="s">
        <v>17</v>
      </c>
      <c r="G187" s="31" t="s">
        <v>22</v>
      </c>
      <c r="H187" s="39" t="s">
        <v>77</v>
      </c>
      <c r="I187" s="37" t="s">
        <v>18</v>
      </c>
      <c r="J187" s="37" t="s">
        <v>624</v>
      </c>
      <c r="K187" s="35">
        <v>98077</v>
      </c>
      <c r="L187" s="35" t="s">
        <v>625</v>
      </c>
    </row>
    <row r="188" spans="1:12" ht="14.45">
      <c r="A188" s="145" t="s">
        <v>626</v>
      </c>
      <c r="B188" s="81" t="s">
        <v>627</v>
      </c>
      <c r="C188" s="139" t="str">
        <f>HYPERLINK("https://comptox.epa.gov/dashboard/chemical/details/DTXSID7021491","DTXSID7021491")</f>
        <v>DTXSID7021491</v>
      </c>
      <c r="D188" s="81"/>
      <c r="E188" s="39" t="s">
        <v>26</v>
      </c>
      <c r="F188" s="91" t="s">
        <v>53</v>
      </c>
      <c r="G188" s="31"/>
      <c r="H188" s="39"/>
      <c r="I188" s="37"/>
      <c r="J188" s="37"/>
      <c r="K188" s="35">
        <v>100470</v>
      </c>
      <c r="L188" s="35" t="s">
        <v>628</v>
      </c>
    </row>
    <row r="189" spans="1:12" ht="14.45">
      <c r="A189" s="145" t="s">
        <v>629</v>
      </c>
      <c r="B189" s="81" t="s">
        <v>630</v>
      </c>
      <c r="C189" s="139" t="str">
        <f>HYPERLINK("https://comptox.epa.gov/dashboard/chemical/details/DTXSID9059751","DTXSID9059751")</f>
        <v>DTXSID9059751</v>
      </c>
      <c r="D189" s="81"/>
      <c r="E189" s="39" t="s">
        <v>77</v>
      </c>
      <c r="F189" s="91" t="s">
        <v>17</v>
      </c>
      <c r="G189" s="31"/>
      <c r="H189" s="39"/>
      <c r="I189" s="37" t="s">
        <v>534</v>
      </c>
      <c r="J189" s="37" t="s">
        <v>631</v>
      </c>
      <c r="K189" s="35">
        <v>189559</v>
      </c>
      <c r="L189" s="35" t="s">
        <v>632</v>
      </c>
    </row>
    <row r="190" spans="1:12" ht="14.45">
      <c r="A190" s="145" t="s">
        <v>633</v>
      </c>
      <c r="B190" s="81" t="s">
        <v>634</v>
      </c>
      <c r="C190" s="139" t="str">
        <f>HYPERLINK("https://comptox.epa.gov/dashboard/chemical/details/DTXSID5023908","DTXSID5023908")</f>
        <v>DTXSID5023908</v>
      </c>
      <c r="D190" s="81"/>
      <c r="E190" s="39" t="s">
        <v>26</v>
      </c>
      <c r="F190" s="91" t="s">
        <v>17</v>
      </c>
      <c r="G190" s="31"/>
      <c r="H190" s="39"/>
      <c r="I190" s="37">
        <v>313</v>
      </c>
      <c r="J190" s="37"/>
      <c r="K190" s="35">
        <v>191242</v>
      </c>
      <c r="L190" s="35" t="s">
        <v>635</v>
      </c>
    </row>
    <row r="191" spans="1:12" ht="14.45">
      <c r="A191" s="145" t="s">
        <v>636</v>
      </c>
      <c r="B191" s="81" t="s">
        <v>637</v>
      </c>
      <c r="C191" s="139" t="str">
        <f>HYPERLINK("https://comptox.epa.gov/dashboard/chemical/details/DTXSID0022432","DTXSID0022432")</f>
        <v>DTXSID0022432</v>
      </c>
      <c r="D191" s="81"/>
      <c r="E191" s="39" t="s">
        <v>22</v>
      </c>
      <c r="F191" s="91" t="s">
        <v>17</v>
      </c>
      <c r="G191" s="31"/>
      <c r="H191" s="39"/>
      <c r="I191" s="37" t="s">
        <v>534</v>
      </c>
      <c r="J191" s="37" t="s">
        <v>638</v>
      </c>
      <c r="K191" s="35">
        <v>218019</v>
      </c>
      <c r="L191" s="35" t="s">
        <v>639</v>
      </c>
    </row>
    <row r="192" spans="1:12" ht="14.45">
      <c r="A192" s="145" t="s">
        <v>640</v>
      </c>
      <c r="B192" s="81" t="s">
        <v>641</v>
      </c>
      <c r="C192" s="139" t="str">
        <f>HYPERLINK("https://comptox.epa.gov/dashboard/chemical/details/DTXSID2020139","DTXSID2020139")</f>
        <v>DTXSID2020139</v>
      </c>
      <c r="D192" s="81"/>
      <c r="E192" s="39" t="s">
        <v>94</v>
      </c>
      <c r="F192" s="91" t="s">
        <v>17</v>
      </c>
      <c r="G192" s="31"/>
      <c r="H192" s="39"/>
      <c r="I192" s="37" t="s">
        <v>534</v>
      </c>
      <c r="J192" s="37" t="s">
        <v>642</v>
      </c>
      <c r="K192" s="35">
        <v>50328</v>
      </c>
      <c r="L192" s="35" t="s">
        <v>643</v>
      </c>
    </row>
    <row r="193" spans="1:12" ht="14.45">
      <c r="A193" s="145" t="s">
        <v>644</v>
      </c>
      <c r="B193" s="81" t="s">
        <v>645</v>
      </c>
      <c r="C193" s="139" t="str">
        <f>HYPERLINK("https://comptox.epa.gov/dashboard/chemical/details/DTXSID6020145","DTXSID6020145")</f>
        <v>DTXSID6020145</v>
      </c>
      <c r="D193" s="81"/>
      <c r="E193" s="39" t="s">
        <v>77</v>
      </c>
      <c r="F193" s="91" t="s">
        <v>17</v>
      </c>
      <c r="G193" s="31"/>
      <c r="H193" s="39"/>
      <c r="I193" s="37" t="s">
        <v>58</v>
      </c>
      <c r="J193" s="37" t="s">
        <v>646</v>
      </c>
      <c r="K193" s="35">
        <v>106514</v>
      </c>
      <c r="L193" s="35" t="s">
        <v>647</v>
      </c>
    </row>
    <row r="194" spans="1:12" ht="14.45">
      <c r="A194" s="145" t="s">
        <v>648</v>
      </c>
      <c r="B194" s="81" t="s">
        <v>623</v>
      </c>
      <c r="C194" s="139" t="str">
        <f>HYPERLINK("https://comptox.epa.gov/dashboard/chemical/details/DTXSID1020148","DTXSID1020148")</f>
        <v>DTXSID1020148</v>
      </c>
      <c r="D194" s="81"/>
      <c r="E194" s="39" t="s">
        <v>77</v>
      </c>
      <c r="F194" s="91" t="s">
        <v>17</v>
      </c>
      <c r="G194" s="31" t="s">
        <v>22</v>
      </c>
      <c r="H194" s="39" t="s">
        <v>77</v>
      </c>
      <c r="I194" s="37" t="s">
        <v>58</v>
      </c>
      <c r="J194" s="37" t="s">
        <v>624</v>
      </c>
      <c r="K194" s="35">
        <v>98077</v>
      </c>
      <c r="L194" s="35" t="s">
        <v>649</v>
      </c>
    </row>
    <row r="195" spans="1:12" ht="14.45">
      <c r="A195" s="145" t="s">
        <v>650</v>
      </c>
      <c r="B195" s="81" t="s">
        <v>651</v>
      </c>
      <c r="C195" s="139" t="str">
        <f>HYPERLINK("https://comptox.epa.gov/dashboard/chemical/details/DTXSID9026631","DTXSID9026631")</f>
        <v>DTXSID9026631</v>
      </c>
      <c r="D195" s="81"/>
      <c r="E195" s="39" t="s">
        <v>34</v>
      </c>
      <c r="F195" s="91" t="s">
        <v>35</v>
      </c>
      <c r="G195" s="31"/>
      <c r="H195" s="39"/>
      <c r="I195" s="37" t="s">
        <v>18</v>
      </c>
      <c r="J195" s="37"/>
      <c r="K195" s="35">
        <v>98884</v>
      </c>
      <c r="L195" s="35" t="s">
        <v>652</v>
      </c>
    </row>
    <row r="196" spans="1:12" ht="14.45">
      <c r="A196" s="145" t="s">
        <v>653</v>
      </c>
      <c r="B196" s="81" t="s">
        <v>654</v>
      </c>
      <c r="C196" s="139" t="str">
        <f>HYPERLINK("https://comptox.epa.gov/dashboard/chemical/details/DTXSID6024591","DTXSID6024591")</f>
        <v>DTXSID6024591</v>
      </c>
      <c r="D196" s="81"/>
      <c r="E196" s="39"/>
      <c r="F196" s="91" t="s">
        <v>17</v>
      </c>
      <c r="G196" s="31"/>
      <c r="H196" s="39"/>
      <c r="I196" s="37" t="s">
        <v>18</v>
      </c>
      <c r="J196" s="37"/>
      <c r="K196" s="35">
        <v>94360</v>
      </c>
      <c r="L196" s="35" t="s">
        <v>655</v>
      </c>
    </row>
    <row r="197" spans="1:12" ht="14.45">
      <c r="A197" s="145" t="s">
        <v>656</v>
      </c>
      <c r="B197" s="81" t="s">
        <v>657</v>
      </c>
      <c r="C197" s="139" t="str">
        <f>HYPERLINK("https://comptox.epa.gov/dashboard/chemical/details/DTXSID0020153","DTXSID0020153")</f>
        <v>DTXSID0020153</v>
      </c>
      <c r="D197" s="81"/>
      <c r="E197" s="39" t="s">
        <v>22</v>
      </c>
      <c r="F197" s="91" t="s">
        <v>57</v>
      </c>
      <c r="G197" s="31" t="s">
        <v>116</v>
      </c>
      <c r="H197" s="39" t="s">
        <v>22</v>
      </c>
      <c r="I197" s="37" t="s">
        <v>18</v>
      </c>
      <c r="J197" s="37" t="s">
        <v>658</v>
      </c>
      <c r="K197" s="35">
        <v>100447</v>
      </c>
      <c r="L197" s="35" t="s">
        <v>659</v>
      </c>
    </row>
    <row r="198" spans="1:12" ht="14.45">
      <c r="A198" s="145" t="s">
        <v>660</v>
      </c>
      <c r="B198" s="81" t="s">
        <v>661</v>
      </c>
      <c r="C198" s="139" t="str">
        <f>HYPERLINK("https://comptox.epa.gov/dashboard/chemical/details/DTXSID2021492","DTXSID2021492")</f>
        <v>DTXSID2021492</v>
      </c>
      <c r="D198" s="81"/>
      <c r="E198" s="39"/>
      <c r="F198" s="91" t="s">
        <v>17</v>
      </c>
      <c r="G198" s="31" t="s">
        <v>116</v>
      </c>
      <c r="H198" s="39" t="s">
        <v>116</v>
      </c>
      <c r="I198" s="37"/>
      <c r="J198" s="37"/>
      <c r="K198" s="35">
        <v>140294</v>
      </c>
      <c r="L198" s="35" t="s">
        <v>662</v>
      </c>
    </row>
    <row r="199" spans="1:12" ht="14.45">
      <c r="A199" s="145" t="s">
        <v>663</v>
      </c>
      <c r="B199" s="81" t="s">
        <v>664</v>
      </c>
      <c r="C199" s="139" t="str">
        <f>HYPERLINK("https://comptox.epa.gov/dashboard/chemical/details/DTXSID4023913","DTXSID4023913")</f>
        <v>DTXSID4023913</v>
      </c>
      <c r="D199" s="81"/>
      <c r="E199" s="39" t="s">
        <v>77</v>
      </c>
      <c r="F199" s="91" t="s">
        <v>17</v>
      </c>
      <c r="G199" s="31"/>
      <c r="H199" s="39"/>
      <c r="I199" s="37" t="s">
        <v>18</v>
      </c>
      <c r="J199" s="37" t="s">
        <v>665</v>
      </c>
      <c r="K199" s="35">
        <v>7440417</v>
      </c>
      <c r="L199" s="35" t="s">
        <v>666</v>
      </c>
    </row>
    <row r="200" spans="1:12" ht="14.45">
      <c r="A200" s="145" t="s">
        <v>667</v>
      </c>
      <c r="B200" s="81" t="s">
        <v>668</v>
      </c>
      <c r="C200" s="139" t="str">
        <f>HYPERLINK("https://comptox.epa.gov/dashboard/chemical/details/DTXSID10858756","DTXSID10858756")</f>
        <v>DTXSID10858756</v>
      </c>
      <c r="D200" s="81"/>
      <c r="E200" s="39" t="s">
        <v>94</v>
      </c>
      <c r="F200" s="91" t="s">
        <v>34</v>
      </c>
      <c r="G200" s="31"/>
      <c r="H200" s="39"/>
      <c r="I200" s="37" t="s">
        <v>258</v>
      </c>
      <c r="J200" s="37"/>
      <c r="K200" s="35">
        <v>7787475</v>
      </c>
      <c r="L200" s="35" t="s">
        <v>669</v>
      </c>
    </row>
    <row r="201" spans="1:12" ht="14.45">
      <c r="A201" s="145" t="s">
        <v>670</v>
      </c>
      <c r="B201" s="81" t="s">
        <v>671</v>
      </c>
      <c r="C201" s="139" t="str">
        <f>HYPERLINK("https://comptox.epa.gov/dashboard/chemical/details/DTXSID101336415","DTXSID101336415")</f>
        <v>DTXSID101336415</v>
      </c>
      <c r="D201" s="81"/>
      <c r="E201" s="39" t="s">
        <v>374</v>
      </c>
      <c r="F201" s="91" t="s">
        <v>17</v>
      </c>
      <c r="G201" s="31"/>
      <c r="H201" s="39"/>
      <c r="I201" s="37">
        <v>313</v>
      </c>
      <c r="J201" s="37"/>
      <c r="K201" s="31">
        <v>1</v>
      </c>
      <c r="L201" s="35" t="s">
        <v>672</v>
      </c>
    </row>
    <row r="202" spans="1:12" ht="14.45">
      <c r="A202" s="145" t="s">
        <v>673</v>
      </c>
      <c r="B202" s="81" t="s">
        <v>674</v>
      </c>
      <c r="C202" s="139" t="str">
        <f>HYPERLINK("https://comptox.epa.gov/dashboard/chemical/details/DTXSID50873983","DTXSID50873983")</f>
        <v>DTXSID50873983</v>
      </c>
      <c r="D202" s="81"/>
      <c r="E202" s="39" t="s">
        <v>94</v>
      </c>
      <c r="F202" s="91" t="s">
        <v>34</v>
      </c>
      <c r="G202" s="31"/>
      <c r="H202" s="39"/>
      <c r="I202" s="37" t="s">
        <v>258</v>
      </c>
      <c r="J202" s="37"/>
      <c r="K202" s="35">
        <v>7787497</v>
      </c>
      <c r="L202" s="35" t="s">
        <v>675</v>
      </c>
    </row>
    <row r="203" spans="1:12" ht="14.45">
      <c r="A203" s="145" t="s">
        <v>676</v>
      </c>
      <c r="B203" s="81" t="s">
        <v>677</v>
      </c>
      <c r="C203" s="139" t="str">
        <f>HYPERLINK("https://comptox.epa.gov/dashboard/chemical/details/DTXSID6065555","DTXSID6065555")</f>
        <v>DTXSID6065555</v>
      </c>
      <c r="D203" s="81"/>
      <c r="E203" s="39" t="s">
        <v>94</v>
      </c>
      <c r="F203" s="91" t="s">
        <v>34</v>
      </c>
      <c r="G203" s="31"/>
      <c r="H203" s="39"/>
      <c r="I203" s="37" t="s">
        <v>258</v>
      </c>
      <c r="J203" s="37"/>
      <c r="K203" s="35">
        <v>13597994</v>
      </c>
      <c r="L203" s="35" t="s">
        <v>678</v>
      </c>
    </row>
    <row r="204" spans="1:12" ht="14.45">
      <c r="A204" s="145" t="s">
        <v>676</v>
      </c>
      <c r="B204" s="81" t="s">
        <v>679</v>
      </c>
      <c r="C204" s="139" t="str">
        <f>HYPERLINK("https://comptox.epa.gov/dashboard/chemical/details/DTXSID40999065","DTXSID40999065")</f>
        <v>DTXSID40999065</v>
      </c>
      <c r="D204" s="81"/>
      <c r="E204" s="39" t="s">
        <v>94</v>
      </c>
      <c r="F204" s="91" t="s">
        <v>34</v>
      </c>
      <c r="G204" s="31"/>
      <c r="H204" s="39"/>
      <c r="I204" s="37" t="s">
        <v>258</v>
      </c>
      <c r="J204" s="37"/>
      <c r="K204" s="35">
        <v>7787555</v>
      </c>
      <c r="L204" s="35" t="s">
        <v>678</v>
      </c>
    </row>
    <row r="205" spans="1:12" ht="27">
      <c r="A205" s="145" t="s">
        <v>680</v>
      </c>
      <c r="B205" s="81" t="s">
        <v>681</v>
      </c>
      <c r="C205" s="139" t="str">
        <f>HYPERLINK("https://comptox.epa.gov/dashboard/chemical/details/DTXSID101353213","DTXSID101353213")</f>
        <v>DTXSID101353213</v>
      </c>
      <c r="D205" s="81"/>
      <c r="E205" s="39"/>
      <c r="F205" s="91" t="s">
        <v>17</v>
      </c>
      <c r="G205" s="31"/>
      <c r="H205" s="39"/>
      <c r="I205" s="37">
        <v>313</v>
      </c>
      <c r="J205" s="37"/>
      <c r="K205" s="35">
        <v>2816091537</v>
      </c>
      <c r="L205" s="35" t="s">
        <v>682</v>
      </c>
    </row>
    <row r="206" spans="1:12" ht="14.45">
      <c r="A206" s="145" t="s">
        <v>683</v>
      </c>
      <c r="B206" s="81" t="s">
        <v>684</v>
      </c>
      <c r="C206" s="139" t="str">
        <f>HYPERLINK("https://comptox.epa.gov/dashboard/chemical/details/DTXSID2020684","DTXSID2020684")</f>
        <v>DTXSID2020684</v>
      </c>
      <c r="D206" s="81"/>
      <c r="E206" s="39" t="s">
        <v>77</v>
      </c>
      <c r="F206" s="91" t="s">
        <v>17</v>
      </c>
      <c r="G206" s="31"/>
      <c r="H206" s="39"/>
      <c r="I206" s="37" t="s">
        <v>58</v>
      </c>
      <c r="J206" s="37"/>
      <c r="K206" s="35">
        <v>319846</v>
      </c>
      <c r="L206" s="35" t="s">
        <v>685</v>
      </c>
    </row>
    <row r="207" spans="1:12" ht="14.45">
      <c r="A207" s="145" t="s">
        <v>686</v>
      </c>
      <c r="B207" s="81" t="s">
        <v>687</v>
      </c>
      <c r="C207" s="139" t="str">
        <f>HYPERLINK("https://comptox.epa.gov/dashboard/chemical/details/DTXSID7020685","DTXSID7020685")</f>
        <v>DTXSID7020685</v>
      </c>
      <c r="D207" s="81"/>
      <c r="E207" s="39" t="s">
        <v>94</v>
      </c>
      <c r="F207" s="91" t="s">
        <v>17</v>
      </c>
      <c r="G207" s="31"/>
      <c r="H207" s="39"/>
      <c r="I207" s="37"/>
      <c r="J207" s="37"/>
      <c r="K207" s="35">
        <v>319857</v>
      </c>
      <c r="L207" s="35" t="s">
        <v>685</v>
      </c>
    </row>
    <row r="208" spans="1:12" ht="14.45">
      <c r="A208" s="145" t="s">
        <v>688</v>
      </c>
      <c r="B208" s="81" t="s">
        <v>689</v>
      </c>
      <c r="C208" s="139" t="str">
        <f>HYPERLINK("https://comptox.epa.gov/dashboard/chemical/details/DTXSID5024134","DTXSID5024134")</f>
        <v>DTXSID5024134</v>
      </c>
      <c r="D208" s="81"/>
      <c r="E208" s="39" t="s">
        <v>94</v>
      </c>
      <c r="F208" s="91" t="s">
        <v>17</v>
      </c>
      <c r="G208" s="31"/>
      <c r="H208" s="39"/>
      <c r="I208" s="37"/>
      <c r="J208" s="37"/>
      <c r="K208" s="35">
        <v>319868</v>
      </c>
      <c r="L208" s="35" t="s">
        <v>685</v>
      </c>
    </row>
    <row r="209" spans="1:12" ht="40.15">
      <c r="A209" s="145" t="s">
        <v>690</v>
      </c>
      <c r="B209" s="81" t="s">
        <v>691</v>
      </c>
      <c r="C209" s="139" t="str">
        <f>HYPERLINK("https://comptox.epa.gov/dashboard/chemical/details/DTXSID3040304","DTXSID3040304")</f>
        <v>DTXSID3040304</v>
      </c>
      <c r="D209" s="81"/>
      <c r="E209" s="39"/>
      <c r="F209" s="91" t="s">
        <v>17</v>
      </c>
      <c r="G209" s="31" t="s">
        <v>161</v>
      </c>
      <c r="H209" s="39" t="s">
        <v>116</v>
      </c>
      <c r="I209" s="37"/>
      <c r="J209" s="37"/>
      <c r="K209" s="35">
        <v>15271417</v>
      </c>
      <c r="L209" s="35" t="s">
        <v>692</v>
      </c>
    </row>
    <row r="210" spans="1:12" ht="14.45">
      <c r="A210" s="145" t="s">
        <v>693</v>
      </c>
      <c r="B210" s="81" t="s">
        <v>694</v>
      </c>
      <c r="C210" s="139" t="str">
        <f>HYPERLINK("https://comptox.epa.gov/dashboard/chemical/details/DTXSID9020160","DTXSID9020160")</f>
        <v>DTXSID9020160</v>
      </c>
      <c r="D210" s="81"/>
      <c r="E210" s="39"/>
      <c r="F210" s="91" t="s">
        <v>17</v>
      </c>
      <c r="G210" s="31"/>
      <c r="H210" s="39"/>
      <c r="I210" s="37" t="s">
        <v>18</v>
      </c>
      <c r="J210" s="37"/>
      <c r="K210" s="35">
        <v>82657043</v>
      </c>
      <c r="L210" s="35" t="s">
        <v>695</v>
      </c>
    </row>
    <row r="211" spans="1:12" ht="14.45">
      <c r="A211" s="145" t="s">
        <v>696</v>
      </c>
      <c r="B211" s="81" t="s">
        <v>697</v>
      </c>
      <c r="C211" s="139" t="str">
        <f>HYPERLINK("https://comptox.epa.gov/dashboard/chemical/details/DTXSID0041307","DTXSID0041307")</f>
        <v>DTXSID0041307</v>
      </c>
      <c r="D211" s="81"/>
      <c r="E211" s="39" t="s">
        <v>77</v>
      </c>
      <c r="F211" s="91" t="s">
        <v>17</v>
      </c>
      <c r="G211" s="31" t="s">
        <v>116</v>
      </c>
      <c r="H211" s="39" t="s">
        <v>77</v>
      </c>
      <c r="I211" s="37" t="s">
        <v>58</v>
      </c>
      <c r="J211" s="37" t="s">
        <v>698</v>
      </c>
      <c r="K211" s="35">
        <v>1464535</v>
      </c>
      <c r="L211" s="35" t="s">
        <v>699</v>
      </c>
    </row>
    <row r="212" spans="1:12" ht="14.45">
      <c r="A212" s="145" t="s">
        <v>700</v>
      </c>
      <c r="B212" s="81" t="s">
        <v>701</v>
      </c>
      <c r="C212" s="139" t="str">
        <f>HYPERLINK("https://comptox.epa.gov/dashboard/chemical/details/DTXSID4020161","DTXSID4020161")</f>
        <v>DTXSID4020161</v>
      </c>
      <c r="D212" s="81"/>
      <c r="E212" s="39" t="s">
        <v>22</v>
      </c>
      <c r="F212" s="91" t="s">
        <v>17</v>
      </c>
      <c r="G212" s="31"/>
      <c r="H212" s="39"/>
      <c r="I212" s="37" t="s">
        <v>18</v>
      </c>
      <c r="J212" s="37"/>
      <c r="K212" s="35">
        <v>92524</v>
      </c>
      <c r="L212" s="35" t="s">
        <v>702</v>
      </c>
    </row>
    <row r="213" spans="1:12" ht="14.45">
      <c r="A213" s="66" t="s">
        <v>703</v>
      </c>
      <c r="B213" s="82" t="s">
        <v>704</v>
      </c>
      <c r="C213" s="139" t="str">
        <f>HYPERLINK("https://comptox.epa.gov/dashboard/chemical/details/DTXSID9020164","DTXSID9020164")</f>
        <v>DTXSID9020164</v>
      </c>
      <c r="D213" s="82"/>
      <c r="E213" s="17"/>
      <c r="F213" s="91" t="s">
        <v>17</v>
      </c>
      <c r="G213" s="33"/>
      <c r="H213" s="17"/>
      <c r="I213" s="34" t="s">
        <v>18</v>
      </c>
      <c r="J213" s="132"/>
      <c r="K213" s="32">
        <v>3296900</v>
      </c>
      <c r="L213" s="32" t="s">
        <v>705</v>
      </c>
    </row>
    <row r="214" spans="1:12" ht="14.45">
      <c r="A214" s="145" t="s">
        <v>706</v>
      </c>
      <c r="B214" s="81" t="s">
        <v>707</v>
      </c>
      <c r="C214" s="139" t="str">
        <f>HYPERLINK("https://comptox.epa.gov/dashboard/chemical/details/DTXSID9020166","DTXSID9020166")</f>
        <v>DTXSID9020166</v>
      </c>
      <c r="D214" s="81"/>
      <c r="E214" s="39"/>
      <c r="F214" s="91" t="s">
        <v>17</v>
      </c>
      <c r="G214" s="31"/>
      <c r="H214" s="39"/>
      <c r="I214" s="37" t="s">
        <v>18</v>
      </c>
      <c r="J214" s="37"/>
      <c r="K214" s="35">
        <v>56359</v>
      </c>
      <c r="L214" s="35" t="s">
        <v>708</v>
      </c>
    </row>
    <row r="215" spans="1:12" ht="14.45">
      <c r="A215" s="145" t="s">
        <v>709</v>
      </c>
      <c r="B215" s="81" t="s">
        <v>710</v>
      </c>
      <c r="C215" s="139" t="str">
        <f>HYPERLINK("https://comptox.epa.gov/dashboard/chemical/details/DTXSID4023917","DTXSID4023917")</f>
        <v>DTXSID4023917</v>
      </c>
      <c r="D215" s="81"/>
      <c r="E215" s="39" t="s">
        <v>34</v>
      </c>
      <c r="F215" s="91" t="s">
        <v>17</v>
      </c>
      <c r="G215" s="31"/>
      <c r="H215" s="39"/>
      <c r="I215" s="37" t="s">
        <v>18</v>
      </c>
      <c r="J215" s="37" t="s">
        <v>711</v>
      </c>
      <c r="K215" s="35">
        <v>111911</v>
      </c>
      <c r="L215" s="35" t="s">
        <v>712</v>
      </c>
    </row>
    <row r="216" spans="1:12" ht="14.45">
      <c r="A216" s="145" t="s">
        <v>713</v>
      </c>
      <c r="B216" s="81" t="s">
        <v>714</v>
      </c>
      <c r="C216" s="139" t="str">
        <f>HYPERLINK("https://comptox.epa.gov/dashboard/chemical/details/DTXSID9020168","DTXSID9020168")</f>
        <v>DTXSID9020168</v>
      </c>
      <c r="D216" s="81"/>
      <c r="E216" s="39" t="s">
        <v>77</v>
      </c>
      <c r="F216" s="91" t="s">
        <v>17</v>
      </c>
      <c r="G216" s="31" t="s">
        <v>33</v>
      </c>
      <c r="H216" s="39" t="s">
        <v>77</v>
      </c>
      <c r="I216" s="37" t="s">
        <v>18</v>
      </c>
      <c r="J216" s="37" t="s">
        <v>715</v>
      </c>
      <c r="K216" s="35">
        <v>111444</v>
      </c>
      <c r="L216" s="35" t="s">
        <v>716</v>
      </c>
    </row>
    <row r="217" spans="1:12" ht="14.45">
      <c r="A217" s="145" t="s">
        <v>717</v>
      </c>
      <c r="B217" s="81" t="s">
        <v>718</v>
      </c>
      <c r="C217" s="139" t="str">
        <f>HYPERLINK("https://comptox.epa.gov/dashboard/chemical/details/DTXSID8020173","DTXSID8020173")</f>
        <v>DTXSID8020173</v>
      </c>
      <c r="D217" s="81" t="s">
        <v>34</v>
      </c>
      <c r="E217" s="39" t="s">
        <v>77</v>
      </c>
      <c r="F217" s="91" t="s">
        <v>17</v>
      </c>
      <c r="G217" s="31" t="s">
        <v>22</v>
      </c>
      <c r="H217" s="39" t="s">
        <v>77</v>
      </c>
      <c r="I217" s="37" t="s">
        <v>18</v>
      </c>
      <c r="J217" s="37" t="s">
        <v>719</v>
      </c>
      <c r="K217" s="35">
        <v>542881</v>
      </c>
      <c r="L217" s="35" t="s">
        <v>720</v>
      </c>
    </row>
    <row r="218" spans="1:12" ht="14.45">
      <c r="A218" s="145" t="s">
        <v>721</v>
      </c>
      <c r="B218" s="81" t="s">
        <v>722</v>
      </c>
      <c r="C218" s="139" t="str">
        <f>HYPERLINK("https://comptox.epa.gov/dashboard/chemical/details/DTXSID4020167","DTXSID4020167")</f>
        <v>DTXSID4020167</v>
      </c>
      <c r="D218" s="81"/>
      <c r="E218" s="39" t="s">
        <v>34</v>
      </c>
      <c r="F218" s="91" t="s">
        <v>17</v>
      </c>
      <c r="G218" s="31"/>
      <c r="H218" s="39"/>
      <c r="I218" s="37" t="s">
        <v>18</v>
      </c>
      <c r="J218" s="37" t="s">
        <v>723</v>
      </c>
      <c r="K218" s="35">
        <v>108601</v>
      </c>
      <c r="L218" s="35" t="s">
        <v>724</v>
      </c>
    </row>
    <row r="219" spans="1:12" ht="14.45">
      <c r="A219" s="145" t="s">
        <v>725</v>
      </c>
      <c r="B219" s="81" t="s">
        <v>726</v>
      </c>
      <c r="C219" s="139" t="str">
        <f>HYPERLINK("https://comptox.epa.gov/dashboard/chemical/details/DTXSID2021577","DTXSID2021577")</f>
        <v>DTXSID2021577</v>
      </c>
      <c r="D219" s="81"/>
      <c r="E219" s="39"/>
      <c r="F219" s="91" t="s">
        <v>17</v>
      </c>
      <c r="G219" s="31" t="s">
        <v>475</v>
      </c>
      <c r="H219" s="39" t="s">
        <v>77</v>
      </c>
      <c r="I219" s="37"/>
      <c r="J219" s="37"/>
      <c r="K219" s="35">
        <v>534076</v>
      </c>
      <c r="L219" s="35" t="s">
        <v>727</v>
      </c>
    </row>
    <row r="220" spans="1:12" ht="14.45">
      <c r="A220" s="145" t="s">
        <v>728</v>
      </c>
      <c r="B220" s="81" t="s">
        <v>729</v>
      </c>
      <c r="C220" s="139" t="str">
        <f>HYPERLINK("https://comptox.epa.gov/dashboard/chemical/details/DTXSID00562057","DTXSID00562057")</f>
        <v>DTXSID00562057</v>
      </c>
      <c r="D220" s="81"/>
      <c r="E220" s="39"/>
      <c r="F220" s="91" t="s">
        <v>17</v>
      </c>
      <c r="G220" s="31"/>
      <c r="H220" s="39"/>
      <c r="I220" s="37" t="s">
        <v>730</v>
      </c>
      <c r="J220" s="37"/>
      <c r="K220" s="31">
        <v>111983109</v>
      </c>
      <c r="L220" s="35" t="s">
        <v>731</v>
      </c>
    </row>
    <row r="221" spans="1:12" ht="14.45">
      <c r="A221" s="145" t="s">
        <v>732</v>
      </c>
      <c r="B221" s="81" t="s">
        <v>733</v>
      </c>
      <c r="C221" s="139" t="str">
        <f>HYPERLINK("https://comptox.epa.gov/dashboard/chemical/details/DTXSID5020607","DTXSID5020607")</f>
        <v>DTXSID5020607</v>
      </c>
      <c r="D221" s="81"/>
      <c r="E221" s="39" t="s">
        <v>22</v>
      </c>
      <c r="F221" s="91" t="s">
        <v>17</v>
      </c>
      <c r="G221" s="31"/>
      <c r="H221" s="39"/>
      <c r="I221" s="37" t="s">
        <v>58</v>
      </c>
      <c r="J221" s="37" t="s">
        <v>734</v>
      </c>
      <c r="K221" s="35">
        <v>117817</v>
      </c>
      <c r="L221" s="35" t="s">
        <v>735</v>
      </c>
    </row>
    <row r="222" spans="1:12" ht="14.45">
      <c r="A222" s="145" t="s">
        <v>736</v>
      </c>
      <c r="B222" s="81" t="s">
        <v>737</v>
      </c>
      <c r="C222" s="139" t="str">
        <f>HYPERLINK("https://comptox.epa.gov/dashboard/chemical/details/DTXSID2065046","DTXSID2065046")</f>
        <v>DTXSID2065046</v>
      </c>
      <c r="D222" s="81"/>
      <c r="E222" s="39"/>
      <c r="F222" s="91" t="s">
        <v>17</v>
      </c>
      <c r="G222" s="31"/>
      <c r="H222" s="39"/>
      <c r="I222" s="37" t="s">
        <v>738</v>
      </c>
      <c r="J222" s="37"/>
      <c r="K222" s="35">
        <v>10347543</v>
      </c>
      <c r="L222" s="35" t="s">
        <v>739</v>
      </c>
    </row>
    <row r="223" spans="1:12" ht="14.45">
      <c r="A223" s="145" t="s">
        <v>740</v>
      </c>
      <c r="B223" s="81" t="s">
        <v>741</v>
      </c>
      <c r="C223" s="139" t="str">
        <f>HYPERLINK("https://comptox.epa.gov/dashboard/chemical/details/DTXSID6044933","DTXSID6044933")</f>
        <v>DTXSID6044933</v>
      </c>
      <c r="D223" s="81"/>
      <c r="E223" s="39"/>
      <c r="F223" s="91" t="s">
        <v>17</v>
      </c>
      <c r="G223" s="31"/>
      <c r="H223" s="39"/>
      <c r="I223" s="37" t="s">
        <v>738</v>
      </c>
      <c r="J223" s="37"/>
      <c r="K223" s="35">
        <v>38661722</v>
      </c>
      <c r="L223" s="35" t="s">
        <v>739</v>
      </c>
    </row>
    <row r="224" spans="1:12" ht="14.45">
      <c r="A224" s="145" t="s">
        <v>742</v>
      </c>
      <c r="B224" s="81" t="s">
        <v>743</v>
      </c>
      <c r="C224" s="139" t="str">
        <f>HYPERLINK("https://comptox.epa.gov/dashboard/chemical/details/DTXSID0057889","DTXSID0057889")</f>
        <v>DTXSID0057889</v>
      </c>
      <c r="D224" s="81"/>
      <c r="E224" s="39"/>
      <c r="F224" s="91" t="s">
        <v>17</v>
      </c>
      <c r="G224" s="31"/>
      <c r="H224" s="39"/>
      <c r="I224" s="37" t="s">
        <v>730</v>
      </c>
      <c r="J224" s="37"/>
      <c r="K224" s="31">
        <v>14103618</v>
      </c>
      <c r="L224" s="35" t="s">
        <v>744</v>
      </c>
    </row>
    <row r="225" spans="1:12" ht="14.45">
      <c r="A225" s="145" t="s">
        <v>745</v>
      </c>
      <c r="B225" s="81" t="s">
        <v>746</v>
      </c>
      <c r="C225" s="139" t="str">
        <f>HYPERLINK("https://comptox.epa.gov/dashboard/chemical/details/DTXSID3046532","DTXSID3046532")</f>
        <v>DTXSID3046532</v>
      </c>
      <c r="D225" s="81"/>
      <c r="E225" s="39"/>
      <c r="F225" s="91" t="s">
        <v>17</v>
      </c>
      <c r="G225" s="31" t="s">
        <v>161</v>
      </c>
      <c r="H225" s="39" t="s">
        <v>116</v>
      </c>
      <c r="I225" s="37"/>
      <c r="J225" s="37"/>
      <c r="K225" s="35">
        <v>4044659</v>
      </c>
      <c r="L225" s="35" t="s">
        <v>747</v>
      </c>
    </row>
    <row r="226" spans="1:12" ht="14.45">
      <c r="A226" s="145" t="s">
        <v>748</v>
      </c>
      <c r="B226" s="81" t="s">
        <v>749</v>
      </c>
      <c r="C226" s="139" t="str">
        <f>HYPERLINK("https://comptox.epa.gov/dashboard/chemical/details/DTXSID60860420","DTXSID60860420")</f>
        <v>DTXSID60860420</v>
      </c>
      <c r="D226" s="81"/>
      <c r="E226" s="39"/>
      <c r="F226" s="91" t="s">
        <v>17</v>
      </c>
      <c r="G226" s="31"/>
      <c r="H226" s="39"/>
      <c r="I226" s="37" t="s">
        <v>730</v>
      </c>
      <c r="J226" s="37"/>
      <c r="K226" s="31">
        <v>20548623</v>
      </c>
      <c r="L226" s="35" t="s">
        <v>750</v>
      </c>
    </row>
    <row r="227" spans="1:12" ht="14.45">
      <c r="A227" s="145" t="s">
        <v>751</v>
      </c>
      <c r="B227" s="81" t="s">
        <v>752</v>
      </c>
      <c r="C227" s="139" t="str">
        <f>HYPERLINK("https://comptox.epa.gov/dashboard/chemical/details/DTXSID2041676","DTXSID2041676")</f>
        <v>DTXSID2041676</v>
      </c>
      <c r="D227" s="81" t="s">
        <v>26</v>
      </c>
      <c r="E227" s="39"/>
      <c r="F227" s="91" t="s">
        <v>17</v>
      </c>
      <c r="G227" s="31" t="s">
        <v>116</v>
      </c>
      <c r="H227" s="39" t="s">
        <v>116</v>
      </c>
      <c r="I227" s="37" t="s">
        <v>58</v>
      </c>
      <c r="J227" s="37"/>
      <c r="K227" s="35">
        <v>10294345</v>
      </c>
      <c r="L227" s="35" t="s">
        <v>753</v>
      </c>
    </row>
    <row r="228" spans="1:12" ht="14.45">
      <c r="A228" s="145" t="s">
        <v>754</v>
      </c>
      <c r="B228" s="138" t="s">
        <v>755</v>
      </c>
      <c r="C228" s="139" t="str">
        <f>HYPERLINK("https://comptox.epa.gov/dashboard/chemical/details/DTXSID7041677","DTXSID7041677")</f>
        <v>DTXSID7041677</v>
      </c>
      <c r="D228" s="81" t="s">
        <v>26</v>
      </c>
      <c r="E228" s="39"/>
      <c r="F228" s="91" t="s">
        <v>17</v>
      </c>
      <c r="G228" s="31" t="s">
        <v>116</v>
      </c>
      <c r="H228" s="39" t="s">
        <v>116</v>
      </c>
      <c r="I228" s="37" t="s">
        <v>58</v>
      </c>
      <c r="J228" s="37"/>
      <c r="K228" s="35">
        <v>7637072</v>
      </c>
      <c r="L228" s="35" t="s">
        <v>756</v>
      </c>
    </row>
    <row r="229" spans="1:12" ht="14.45">
      <c r="A229" s="145" t="s">
        <v>757</v>
      </c>
      <c r="B229" s="81" t="s">
        <v>752</v>
      </c>
      <c r="C229" s="139" t="str">
        <f>HYPERLINK("https://comptox.epa.gov/dashboard/chemical/details/DTXSID2041676","DTXSID2041676")</f>
        <v>DTXSID2041676</v>
      </c>
      <c r="D229" s="81" t="s">
        <v>26</v>
      </c>
      <c r="E229" s="39"/>
      <c r="F229" s="91" t="s">
        <v>17</v>
      </c>
      <c r="G229" s="31" t="s">
        <v>116</v>
      </c>
      <c r="H229" s="39" t="s">
        <v>116</v>
      </c>
      <c r="I229" s="37" t="s">
        <v>18</v>
      </c>
      <c r="J229" s="37"/>
      <c r="K229" s="35">
        <v>10294345</v>
      </c>
      <c r="L229" s="35" t="s">
        <v>758</v>
      </c>
    </row>
    <row r="230" spans="1:12" ht="14.45">
      <c r="A230" s="145" t="s">
        <v>759</v>
      </c>
      <c r="B230" s="138" t="s">
        <v>755</v>
      </c>
      <c r="C230" s="139" t="str">
        <f>HYPERLINK("https://comptox.epa.gov/dashboard/chemical/details/DTXSID7041677","DTXSID7041677")</f>
        <v>DTXSID7041677</v>
      </c>
      <c r="D230" s="81" t="s">
        <v>26</v>
      </c>
      <c r="E230" s="39"/>
      <c r="F230" s="91" t="s">
        <v>17</v>
      </c>
      <c r="G230" s="31" t="s">
        <v>116</v>
      </c>
      <c r="H230" s="39" t="s">
        <v>116</v>
      </c>
      <c r="I230" s="37" t="s">
        <v>18</v>
      </c>
      <c r="J230" s="37"/>
      <c r="K230" s="35">
        <v>7637072</v>
      </c>
      <c r="L230" s="35" t="s">
        <v>760</v>
      </c>
    </row>
    <row r="231" spans="1:12" ht="14.45">
      <c r="A231" s="145" t="s">
        <v>761</v>
      </c>
      <c r="B231" s="81" t="s">
        <v>762</v>
      </c>
      <c r="C231" s="139" t="str">
        <f>HYPERLINK("https://comptox.epa.gov/dashboard/chemical/details/DTXSID60893071","DTXSID60893071")</f>
        <v>DTXSID60893071</v>
      </c>
      <c r="D231" s="81" t="s">
        <v>63</v>
      </c>
      <c r="E231" s="39"/>
      <c r="F231" s="91" t="s">
        <v>17</v>
      </c>
      <c r="G231" s="31" t="s">
        <v>34</v>
      </c>
      <c r="H231" s="39" t="s">
        <v>34</v>
      </c>
      <c r="I231" s="37"/>
      <c r="J231" s="37"/>
      <c r="K231" s="35">
        <v>353424</v>
      </c>
      <c r="L231" s="35" t="s">
        <v>763</v>
      </c>
    </row>
    <row r="232" spans="1:12" ht="14.45">
      <c r="A232" s="145" t="s">
        <v>764</v>
      </c>
      <c r="B232" s="81" t="s">
        <v>762</v>
      </c>
      <c r="C232" s="139" t="str">
        <f>HYPERLINK("https://comptox.epa.gov/dashboard/chemical/details/DTXSID60893071","DTXSID60893071")</f>
        <v>DTXSID60893071</v>
      </c>
      <c r="D232" s="81" t="s">
        <v>63</v>
      </c>
      <c r="E232" s="39"/>
      <c r="F232" s="91" t="s">
        <v>17</v>
      </c>
      <c r="G232" s="31" t="s">
        <v>34</v>
      </c>
      <c r="H232" s="39" t="s">
        <v>34</v>
      </c>
      <c r="I232" s="37"/>
      <c r="J232" s="37"/>
      <c r="K232" s="35">
        <v>353424</v>
      </c>
      <c r="L232" s="35" t="s">
        <v>765</v>
      </c>
    </row>
    <row r="233" spans="1:12" ht="14.45">
      <c r="A233" s="145" t="s">
        <v>766</v>
      </c>
      <c r="B233" s="81" t="s">
        <v>767</v>
      </c>
      <c r="C233" s="139" t="str">
        <f>HYPERLINK("https://comptox.epa.gov/dashboard/chemical/details/DTXSID5028665","DTXSID5028665")</f>
        <v>DTXSID5028665</v>
      </c>
      <c r="D233" s="81"/>
      <c r="E233" s="39"/>
      <c r="F233" s="91" t="s">
        <v>17</v>
      </c>
      <c r="G233" s="31"/>
      <c r="H233" s="39"/>
      <c r="I233" s="37" t="s">
        <v>730</v>
      </c>
      <c r="J233" s="37"/>
      <c r="K233" s="31">
        <v>68515480</v>
      </c>
      <c r="L233" s="35" t="s">
        <v>768</v>
      </c>
    </row>
    <row r="234" spans="1:12" ht="14.45">
      <c r="A234" s="145" t="s">
        <v>769</v>
      </c>
      <c r="B234" s="81" t="s">
        <v>770</v>
      </c>
      <c r="C234" s="139" t="str">
        <f>HYPERLINK("https://comptox.epa.gov/dashboard/chemical/details/DTXSID401024439","DTXSID401024439")</f>
        <v>DTXSID401024439</v>
      </c>
      <c r="D234" s="81"/>
      <c r="E234" s="39"/>
      <c r="F234" s="91" t="s">
        <v>17</v>
      </c>
      <c r="G234" s="31"/>
      <c r="H234" s="39"/>
      <c r="I234" s="37" t="s">
        <v>730</v>
      </c>
      <c r="J234" s="37"/>
      <c r="K234" s="31">
        <v>71549785</v>
      </c>
      <c r="L234" s="35" t="s">
        <v>771</v>
      </c>
    </row>
    <row r="235" spans="1:12" ht="14.45">
      <c r="A235" s="145" t="s">
        <v>772</v>
      </c>
      <c r="B235" s="81" t="s">
        <v>773</v>
      </c>
      <c r="C235" s="139" t="str">
        <f>HYPERLINK("https://comptox.epa.gov/dashboard/chemical/details/DTXSID4022020","DTXSID4022020")</f>
        <v>DTXSID4022020</v>
      </c>
      <c r="D235" s="81"/>
      <c r="E235" s="39"/>
      <c r="F235" s="91" t="s">
        <v>17</v>
      </c>
      <c r="G235" s="31"/>
      <c r="H235" s="39"/>
      <c r="I235" s="37" t="s">
        <v>18</v>
      </c>
      <c r="J235" s="37"/>
      <c r="K235" s="35">
        <v>314409</v>
      </c>
      <c r="L235" s="35" t="s">
        <v>774</v>
      </c>
    </row>
    <row r="236" spans="1:12" ht="14.45">
      <c r="A236" s="145" t="s">
        <v>775</v>
      </c>
      <c r="B236" s="81" t="s">
        <v>776</v>
      </c>
      <c r="C236" s="139" t="str">
        <f>HYPERLINK("https://comptox.epa.gov/dashboard/chemical/details/DTXSID9034284","DTXSID9034284")</f>
        <v>DTXSID9034284</v>
      </c>
      <c r="D236" s="81"/>
      <c r="E236" s="39"/>
      <c r="F236" s="91" t="s">
        <v>17</v>
      </c>
      <c r="G236" s="31"/>
      <c r="H236" s="39"/>
      <c r="I236" s="37" t="s">
        <v>18</v>
      </c>
      <c r="J236" s="37"/>
      <c r="K236" s="35">
        <v>53404196</v>
      </c>
      <c r="L236" s="35" t="s">
        <v>777</v>
      </c>
    </row>
    <row r="237" spans="1:12" ht="14.45">
      <c r="A237" s="145" t="s">
        <v>778</v>
      </c>
      <c r="B237" s="81" t="s">
        <v>779</v>
      </c>
      <c r="C237" s="139" t="str">
        <f>HYPERLINK("https://comptox.epa.gov/dashboard/chemical/details/DTXSID9032589","DTXSID9032589")</f>
        <v>DTXSID9032589</v>
      </c>
      <c r="D237" s="81"/>
      <c r="E237" s="39"/>
      <c r="F237" s="91" t="s">
        <v>17</v>
      </c>
      <c r="G237" s="31" t="s">
        <v>152</v>
      </c>
      <c r="H237" s="39" t="s">
        <v>22</v>
      </c>
      <c r="I237" s="37"/>
      <c r="J237" s="37"/>
      <c r="K237" s="35">
        <v>28772567</v>
      </c>
      <c r="L237" s="35" t="s">
        <v>780</v>
      </c>
    </row>
    <row r="238" spans="1:12" ht="14.45">
      <c r="A238" s="145" t="s">
        <v>781</v>
      </c>
      <c r="B238" s="81" t="s">
        <v>782</v>
      </c>
      <c r="C238" s="139" t="str">
        <f>HYPERLINK("https://comptox.epa.gov/dashboard/chemical/details/DTXSID1035238","DTXSID1035238")</f>
        <v>DTXSID1035238</v>
      </c>
      <c r="D238" s="81" t="s">
        <v>33</v>
      </c>
      <c r="E238" s="39"/>
      <c r="F238" s="91" t="s">
        <v>17</v>
      </c>
      <c r="G238" s="31" t="s">
        <v>116</v>
      </c>
      <c r="H238" s="39" t="s">
        <v>116</v>
      </c>
      <c r="I238" s="37" t="s">
        <v>18</v>
      </c>
      <c r="J238" s="37"/>
      <c r="K238" s="35">
        <v>7726956</v>
      </c>
      <c r="L238" s="35" t="s">
        <v>783</v>
      </c>
    </row>
    <row r="239" spans="1:12" ht="14.45">
      <c r="A239" s="145" t="s">
        <v>784</v>
      </c>
      <c r="B239" s="81" t="s">
        <v>785</v>
      </c>
      <c r="C239" s="139" t="str">
        <f>HYPERLINK("https://comptox.epa.gov/dashboard/chemical/details/DTXSID6060507","DTXSID6060507")</f>
        <v>DTXSID6060507</v>
      </c>
      <c r="D239" s="81"/>
      <c r="E239" s="39" t="s">
        <v>34</v>
      </c>
      <c r="F239" s="91" t="s">
        <v>17</v>
      </c>
      <c r="G239" s="31"/>
      <c r="H239" s="39"/>
      <c r="I239" s="37"/>
      <c r="J239" s="37" t="s">
        <v>786</v>
      </c>
      <c r="K239" s="35">
        <v>598312</v>
      </c>
      <c r="L239" s="35" t="s">
        <v>787</v>
      </c>
    </row>
    <row r="240" spans="1:12" ht="14.45">
      <c r="A240" s="145" t="s">
        <v>788</v>
      </c>
      <c r="B240" s="81" t="s">
        <v>789</v>
      </c>
      <c r="C240" s="139" t="str">
        <f>HYPERLINK("https://comptox.epa.gov/dashboard/chemical/details/DTXSID3024944","DTXSID3024944")</f>
        <v>DTXSID3024944</v>
      </c>
      <c r="D240" s="81"/>
      <c r="E240" s="39"/>
      <c r="F240" s="91" t="s">
        <v>17</v>
      </c>
      <c r="G240" s="31"/>
      <c r="H240" s="39"/>
      <c r="I240" s="37" t="s">
        <v>18</v>
      </c>
      <c r="J240" s="37"/>
      <c r="K240" s="35">
        <v>35691657</v>
      </c>
      <c r="L240" s="35" t="s">
        <v>790</v>
      </c>
    </row>
    <row r="241" spans="1:12" ht="14.45">
      <c r="A241" s="145" t="s">
        <v>791</v>
      </c>
      <c r="B241" s="81" t="s">
        <v>792</v>
      </c>
      <c r="C241" s="139" t="str">
        <f>HYPERLINK("https://comptox.epa.gov/dashboard/chemical/details/DTXSID0027147","DTXSID0027147")</f>
        <v>DTXSID0027147</v>
      </c>
      <c r="D241" s="81"/>
      <c r="E241" s="39"/>
      <c r="F241" s="91" t="s">
        <v>17</v>
      </c>
      <c r="G241" s="31"/>
      <c r="H241" s="39"/>
      <c r="I241" s="37" t="s">
        <v>18</v>
      </c>
      <c r="J241" s="37"/>
      <c r="K241" s="35">
        <v>353593</v>
      </c>
      <c r="L241" s="35" t="s">
        <v>793</v>
      </c>
    </row>
    <row r="242" spans="1:12" ht="14.45">
      <c r="A242" s="145" t="s">
        <v>794</v>
      </c>
      <c r="B242" s="81" t="s">
        <v>795</v>
      </c>
      <c r="C242" s="139" t="str">
        <f>HYPERLINK("https://comptox.epa.gov/dashboard/chemical/details/DTXSID1021374","DTXSID1021374")</f>
        <v>DTXSID1021374</v>
      </c>
      <c r="D242" s="81"/>
      <c r="E242" s="39" t="s">
        <v>22</v>
      </c>
      <c r="F242" s="91" t="s">
        <v>17</v>
      </c>
      <c r="G242" s="31"/>
      <c r="H242" s="39"/>
      <c r="I242" s="37" t="s">
        <v>18</v>
      </c>
      <c r="J242" s="37" t="s">
        <v>796</v>
      </c>
      <c r="K242" s="35">
        <v>75252</v>
      </c>
      <c r="L242" s="35" t="s">
        <v>797</v>
      </c>
    </row>
    <row r="243" spans="1:12" ht="14.45">
      <c r="A243" s="145" t="s">
        <v>798</v>
      </c>
      <c r="B243" s="81" t="s">
        <v>799</v>
      </c>
      <c r="C243" s="139" t="str">
        <f>HYPERLINK("https://comptox.epa.gov/dashboard/chemical/details/DTXSID8020832","DTXSID8020832")</f>
        <v>DTXSID8020832</v>
      </c>
      <c r="D243" s="81"/>
      <c r="E243" s="39" t="s">
        <v>34</v>
      </c>
      <c r="F243" s="91" t="s">
        <v>17</v>
      </c>
      <c r="G243" s="31" t="s">
        <v>34</v>
      </c>
      <c r="H243" s="39" t="s">
        <v>34</v>
      </c>
      <c r="I243" s="37" t="s">
        <v>18</v>
      </c>
      <c r="J243" s="37" t="s">
        <v>800</v>
      </c>
      <c r="K243" s="35">
        <v>74839</v>
      </c>
      <c r="L243" s="35" t="s">
        <v>801</v>
      </c>
    </row>
    <row r="244" spans="1:12" ht="14.45">
      <c r="A244" s="145" t="s">
        <v>802</v>
      </c>
      <c r="B244" s="81" t="s">
        <v>803</v>
      </c>
      <c r="C244" s="139" t="str">
        <f>HYPERLINK("https://comptox.epa.gov/dashboard/chemical/details/DTXSID8023927","DTXSID8023927")</f>
        <v>DTXSID8023927</v>
      </c>
      <c r="D244" s="81"/>
      <c r="E244" s="39" t="s">
        <v>22</v>
      </c>
      <c r="F244" s="91" t="s">
        <v>17</v>
      </c>
      <c r="G244" s="31"/>
      <c r="H244" s="39"/>
      <c r="I244" s="37"/>
      <c r="J244" s="37" t="s">
        <v>804</v>
      </c>
      <c r="K244" s="35">
        <v>101553</v>
      </c>
      <c r="L244" s="35" t="s">
        <v>805</v>
      </c>
    </row>
    <row r="245" spans="1:12" ht="14.45">
      <c r="A245" s="145" t="s">
        <v>806</v>
      </c>
      <c r="B245" s="81" t="s">
        <v>807</v>
      </c>
      <c r="C245" s="139" t="str">
        <f>HYPERLINK("https://comptox.epa.gov/dashboard/chemical/details/DTXSID6021874","DTXSID6021874")</f>
        <v>DTXSID6021874</v>
      </c>
      <c r="D245" s="81"/>
      <c r="E245" s="39">
        <v>1</v>
      </c>
      <c r="F245" s="91" t="s">
        <v>17</v>
      </c>
      <c r="G245" s="31"/>
      <c r="H245" s="39"/>
      <c r="I245" s="37">
        <v>313</v>
      </c>
      <c r="J245" s="37"/>
      <c r="K245" s="35">
        <v>106945</v>
      </c>
      <c r="L245" s="35" t="s">
        <v>808</v>
      </c>
    </row>
    <row r="246" spans="1:12" ht="14.45">
      <c r="A246" s="145" t="s">
        <v>809</v>
      </c>
      <c r="B246" s="81" t="s">
        <v>810</v>
      </c>
      <c r="C246" s="139" t="str">
        <f>HYPERLINK("https://comptox.epa.gov/dashboard/chemical/details/DTXSID0060513","DTXSID0060513")</f>
        <v>DTXSID0060513</v>
      </c>
      <c r="D246" s="81" t="s">
        <v>33</v>
      </c>
      <c r="E246" s="39"/>
      <c r="F246" s="91" t="s">
        <v>17</v>
      </c>
      <c r="G246" s="31"/>
      <c r="H246" s="39"/>
      <c r="I246" s="37"/>
      <c r="J246" s="37"/>
      <c r="K246" s="35">
        <v>598732</v>
      </c>
      <c r="L246" s="35" t="s">
        <v>811</v>
      </c>
    </row>
    <row r="247" spans="1:12" ht="14.45">
      <c r="A247" s="145" t="s">
        <v>812</v>
      </c>
      <c r="B247" s="81" t="s">
        <v>813</v>
      </c>
      <c r="C247" s="139" t="str">
        <f>HYPERLINK("https://comptox.epa.gov/dashboard/chemical/details/DTXSID5026415","DTXSID5026415")</f>
        <v>DTXSID5026415</v>
      </c>
      <c r="D247" s="81"/>
      <c r="E247" s="39"/>
      <c r="F247" s="91" t="s">
        <v>17</v>
      </c>
      <c r="G247" s="31"/>
      <c r="H247" s="39"/>
      <c r="I247" s="37" t="s">
        <v>18</v>
      </c>
      <c r="J247" s="37"/>
      <c r="K247" s="35">
        <v>75638</v>
      </c>
      <c r="L247" s="35" t="s">
        <v>814</v>
      </c>
    </row>
    <row r="248" spans="1:12" ht="14.45">
      <c r="A248" s="145" t="s">
        <v>815</v>
      </c>
      <c r="B248" s="81" t="s">
        <v>816</v>
      </c>
      <c r="C248" s="139" t="str">
        <f>HYPERLINK("https://comptox.epa.gov/dashboard/chemical/details/DTXSID3022162","DTXSID3022162")</f>
        <v>DTXSID3022162</v>
      </c>
      <c r="D248" s="81"/>
      <c r="E248" s="39"/>
      <c r="F248" s="91" t="s">
        <v>17</v>
      </c>
      <c r="G248" s="31"/>
      <c r="H248" s="39"/>
      <c r="I248" s="37" t="s">
        <v>18</v>
      </c>
      <c r="J248" s="37"/>
      <c r="K248" s="35">
        <v>1689845</v>
      </c>
      <c r="L248" s="35" t="s">
        <v>817</v>
      </c>
    </row>
    <row r="249" spans="1:12" ht="14.45">
      <c r="A249" s="145" t="s">
        <v>818</v>
      </c>
      <c r="B249" s="81" t="s">
        <v>819</v>
      </c>
      <c r="C249" s="139" t="str">
        <f>HYPERLINK("https://comptox.epa.gov/dashboard/chemical/details/DTXSID7023932","DTXSID7023932")</f>
        <v>DTXSID7023932</v>
      </c>
      <c r="D249" s="81"/>
      <c r="E249" s="39"/>
      <c r="F249" s="91" t="s">
        <v>17</v>
      </c>
      <c r="G249" s="31"/>
      <c r="H249" s="39"/>
      <c r="I249" s="37" t="s">
        <v>18</v>
      </c>
      <c r="J249" s="37"/>
      <c r="K249" s="35">
        <v>1689992</v>
      </c>
      <c r="L249" s="35" t="s">
        <v>820</v>
      </c>
    </row>
    <row r="250" spans="1:12" ht="14.45">
      <c r="A250" s="145" t="s">
        <v>821</v>
      </c>
      <c r="B250" s="81" t="s">
        <v>822</v>
      </c>
      <c r="C250" s="139" t="str">
        <f>HYPERLINK("https://comptox.epa.gov/dashboard/chemical/details/DTXSID2024662","DTXSID2024662")</f>
        <v>DTXSID2024662</v>
      </c>
      <c r="D250" s="81"/>
      <c r="E250" s="39" t="s">
        <v>22</v>
      </c>
      <c r="F250" s="91" t="s">
        <v>17</v>
      </c>
      <c r="G250" s="31"/>
      <c r="H250" s="39"/>
      <c r="I250" s="37" t="s">
        <v>18</v>
      </c>
      <c r="J250" s="37" t="s">
        <v>823</v>
      </c>
      <c r="K250" s="35">
        <v>357573</v>
      </c>
      <c r="L250" s="35" t="s">
        <v>824</v>
      </c>
    </row>
    <row r="251" spans="1:12" ht="14.45">
      <c r="A251" s="145" t="s">
        <v>825</v>
      </c>
      <c r="B251" s="81" t="s">
        <v>826</v>
      </c>
      <c r="C251" s="139" t="str">
        <f>HYPERLINK("https://comptox.epa.gov/dashboard/chemical/details/DTXSID3020203","DTXSID3020203")</f>
        <v>DTXSID3020203</v>
      </c>
      <c r="D251" s="81" t="s">
        <v>33</v>
      </c>
      <c r="E251" s="39" t="s">
        <v>77</v>
      </c>
      <c r="F251" s="91" t="s">
        <v>17</v>
      </c>
      <c r="G251" s="31"/>
      <c r="H251" s="39"/>
      <c r="I251" s="37" t="s">
        <v>18</v>
      </c>
      <c r="J251" s="37"/>
      <c r="K251" s="35">
        <v>106990</v>
      </c>
      <c r="L251" s="35" t="s">
        <v>827</v>
      </c>
    </row>
    <row r="252" spans="1:12" ht="14.45">
      <c r="A252" s="145" t="s">
        <v>828</v>
      </c>
      <c r="B252" s="81" t="s">
        <v>829</v>
      </c>
      <c r="C252" s="139" t="str">
        <f>HYPERLINK("https://comptox.epa.gov/dashboard/chemical/details/DTXSID2020761","DTXSID2020761")</f>
        <v>DTXSID2020761</v>
      </c>
      <c r="D252" s="81" t="s">
        <v>33</v>
      </c>
      <c r="E252" s="39" t="s">
        <v>22</v>
      </c>
      <c r="F252" s="91" t="s">
        <v>57</v>
      </c>
      <c r="G252" s="31"/>
      <c r="H252" s="39"/>
      <c r="I252" s="37"/>
      <c r="J252" s="37"/>
      <c r="K252" s="35">
        <v>78795</v>
      </c>
      <c r="L252" s="35" t="s">
        <v>830</v>
      </c>
    </row>
    <row r="253" spans="1:12" ht="14.45">
      <c r="A253" s="145" t="s">
        <v>831</v>
      </c>
      <c r="B253" s="81" t="s">
        <v>832</v>
      </c>
      <c r="C253" s="139" t="str">
        <f>HYPERLINK("https://comptox.epa.gov/dashboard/chemical/details/DTXSID7024665","DTXSID7024665")</f>
        <v>DTXSID7024665</v>
      </c>
      <c r="D253" s="81" t="s">
        <v>33</v>
      </c>
      <c r="E253" s="39"/>
      <c r="F253" s="91" t="s">
        <v>17</v>
      </c>
      <c r="G253" s="31"/>
      <c r="H253" s="39"/>
      <c r="I253" s="37"/>
      <c r="J253" s="37"/>
      <c r="K253" s="35">
        <v>106978</v>
      </c>
      <c r="L253" s="35" t="s">
        <v>833</v>
      </c>
    </row>
    <row r="254" spans="1:12" ht="14.45">
      <c r="A254" s="145" t="s">
        <v>834</v>
      </c>
      <c r="B254" s="81" t="s">
        <v>835</v>
      </c>
      <c r="C254" s="139" t="str">
        <f>HYPERLINK("https://comptox.epa.gov/dashboard/chemical/details/DTXSID8025468","DTXSID8025468")</f>
        <v>DTXSID8025468</v>
      </c>
      <c r="D254" s="81" t="s">
        <v>33</v>
      </c>
      <c r="E254" s="39"/>
      <c r="F254" s="91" t="s">
        <v>17</v>
      </c>
      <c r="G254" s="31"/>
      <c r="H254" s="39"/>
      <c r="I254" s="37"/>
      <c r="J254" s="37"/>
      <c r="K254" s="35">
        <v>78784</v>
      </c>
      <c r="L254" s="35" t="s">
        <v>836</v>
      </c>
    </row>
    <row r="255" spans="1:12" ht="27">
      <c r="A255" s="145" t="s">
        <v>837</v>
      </c>
      <c r="B255" s="141" t="s">
        <v>838</v>
      </c>
      <c r="C255" s="139" t="str">
        <f>HYPERLINK("https://comptox.epa.gov/dashboard/chemical/details/DTXSID10882990","DTXSID10882990")</f>
        <v>DTXSID10882990</v>
      </c>
      <c r="D255" s="81"/>
      <c r="E255" s="39"/>
      <c r="F255" s="91" t="s">
        <v>17</v>
      </c>
      <c r="G255" s="31"/>
      <c r="H255" s="39"/>
      <c r="I255" s="37">
        <v>313</v>
      </c>
      <c r="J255" s="37"/>
      <c r="K255" s="65">
        <v>68187257</v>
      </c>
      <c r="L255" s="35" t="s">
        <v>839</v>
      </c>
    </row>
    <row r="256" spans="1:12" ht="14.45">
      <c r="A256" s="145" t="s">
        <v>840</v>
      </c>
      <c r="B256" s="81" t="s">
        <v>841</v>
      </c>
      <c r="C256" s="139" t="str">
        <f>HYPERLINK("https://comptox.epa.gov/dashboard/chemical/details/DTXSID8024864","DTXSID8024864")</f>
        <v>DTXSID8024864</v>
      </c>
      <c r="D256" s="81" t="s">
        <v>129</v>
      </c>
      <c r="E256" s="39" t="s">
        <v>22</v>
      </c>
      <c r="F256" s="91" t="s">
        <v>57</v>
      </c>
      <c r="G256" s="31" t="s">
        <v>34</v>
      </c>
      <c r="H256" s="39" t="s">
        <v>22</v>
      </c>
      <c r="I256" s="37" t="s">
        <v>58</v>
      </c>
      <c r="J256" s="37" t="s">
        <v>842</v>
      </c>
      <c r="K256" s="35">
        <v>4170303</v>
      </c>
      <c r="L256" s="35" t="s">
        <v>843</v>
      </c>
    </row>
    <row r="257" spans="1:12" ht="14.45">
      <c r="A257" s="145" t="s">
        <v>844</v>
      </c>
      <c r="B257" s="141" t="s">
        <v>845</v>
      </c>
      <c r="C257" s="139" t="str">
        <f>HYPERLINK("https://comptox.epa.gov/dashboard/chemical/details/DTXSID6020351","DTXSID6020351")</f>
        <v>DTXSID6020351</v>
      </c>
      <c r="D257" s="81" t="s">
        <v>129</v>
      </c>
      <c r="E257" s="39" t="s">
        <v>22</v>
      </c>
      <c r="F257" s="91" t="s">
        <v>17</v>
      </c>
      <c r="G257" s="31" t="s">
        <v>34</v>
      </c>
      <c r="H257" s="39" t="s">
        <v>22</v>
      </c>
      <c r="I257" s="37"/>
      <c r="J257" s="37" t="s">
        <v>842</v>
      </c>
      <c r="K257" s="35">
        <v>123739</v>
      </c>
      <c r="L257" s="35" t="s">
        <v>846</v>
      </c>
    </row>
    <row r="258" spans="1:12" ht="14.45">
      <c r="A258" s="145" t="s">
        <v>847</v>
      </c>
      <c r="B258" s="81" t="s">
        <v>848</v>
      </c>
      <c r="C258" s="139" t="str">
        <f>HYPERLINK("https://comptox.epa.gov/dashboard/chemical/details/DTXSID0027850","DTXSID0027850")</f>
        <v>DTXSID0027850</v>
      </c>
      <c r="D258" s="81" t="s">
        <v>33</v>
      </c>
      <c r="E258" s="39"/>
      <c r="F258" s="91" t="s">
        <v>17</v>
      </c>
      <c r="G258" s="31"/>
      <c r="H258" s="39"/>
      <c r="I258" s="37"/>
      <c r="J258" s="37"/>
      <c r="K258" s="35">
        <v>25167673</v>
      </c>
      <c r="L258" s="35" t="s">
        <v>849</v>
      </c>
    </row>
    <row r="259" spans="1:12" ht="14.45">
      <c r="A259" s="145" t="s">
        <v>850</v>
      </c>
      <c r="B259" s="81" t="s">
        <v>851</v>
      </c>
      <c r="C259" s="139" t="str">
        <f>HYPERLINK("https://comptox.epa.gov/dashboard/chemical/details/DTXSID1026746","DTXSID1026746")</f>
        <v>DTXSID1026746</v>
      </c>
      <c r="D259" s="81" t="s">
        <v>33</v>
      </c>
      <c r="E259" s="39"/>
      <c r="F259" s="91" t="s">
        <v>17</v>
      </c>
      <c r="G259" s="31"/>
      <c r="H259" s="39"/>
      <c r="I259" s="37"/>
      <c r="J259" s="37"/>
      <c r="K259" s="35">
        <v>106989</v>
      </c>
      <c r="L259" s="35" t="s">
        <v>852</v>
      </c>
    </row>
    <row r="260" spans="1:12" ht="14.45">
      <c r="A260" s="145" t="s">
        <v>853</v>
      </c>
      <c r="B260" s="81" t="s">
        <v>854</v>
      </c>
      <c r="C260" s="139" t="str">
        <f>HYPERLINK("https://comptox.epa.gov/dashboard/chemical/details/DTXSID1026748","DTXSID1026748")</f>
        <v>DTXSID1026748</v>
      </c>
      <c r="D260" s="81" t="s">
        <v>33</v>
      </c>
      <c r="E260" s="39"/>
      <c r="F260" s="91" t="s">
        <v>17</v>
      </c>
      <c r="G260" s="31"/>
      <c r="H260" s="39"/>
      <c r="I260" s="37"/>
      <c r="J260" s="37"/>
      <c r="K260" s="35">
        <v>107017</v>
      </c>
      <c r="L260" s="35" t="s">
        <v>855</v>
      </c>
    </row>
    <row r="261" spans="1:12" ht="14.45">
      <c r="A261" s="145" t="s">
        <v>856</v>
      </c>
      <c r="B261" s="81" t="s">
        <v>857</v>
      </c>
      <c r="C261" s="139" t="str">
        <f>HYPERLINK("https://comptox.epa.gov/dashboard/chemical/details/DTXSID0027224","DTXSID0027224")</f>
        <v>DTXSID0027224</v>
      </c>
      <c r="D261" s="81" t="s">
        <v>33</v>
      </c>
      <c r="E261" s="39"/>
      <c r="F261" s="91" t="s">
        <v>17</v>
      </c>
      <c r="G261" s="31"/>
      <c r="H261" s="39"/>
      <c r="I261" s="37"/>
      <c r="J261" s="37"/>
      <c r="K261" s="35">
        <v>590181</v>
      </c>
      <c r="L261" s="35" t="s">
        <v>858</v>
      </c>
    </row>
    <row r="262" spans="1:12" ht="14.45">
      <c r="A262" s="145" t="s">
        <v>859</v>
      </c>
      <c r="B262" s="81" t="s">
        <v>860</v>
      </c>
      <c r="C262" s="139" t="str">
        <f>HYPERLINK("https://comptox.epa.gov/dashboard/chemical/details/DTXSID9027310","DTXSID9027310")</f>
        <v>DTXSID9027310</v>
      </c>
      <c r="D262" s="81"/>
      <c r="E262" s="39" t="s">
        <v>94</v>
      </c>
      <c r="F262" s="91" t="s">
        <v>17</v>
      </c>
      <c r="G262" s="31"/>
      <c r="H262" s="39"/>
      <c r="I262" s="37" t="s">
        <v>58</v>
      </c>
      <c r="J262" s="37" t="s">
        <v>861</v>
      </c>
      <c r="K262" s="35">
        <v>764410</v>
      </c>
      <c r="L262" s="35" t="s">
        <v>862</v>
      </c>
    </row>
    <row r="263" spans="1:12" ht="14.45">
      <c r="A263" s="145" t="s">
        <v>863</v>
      </c>
      <c r="B263" s="81" t="s">
        <v>864</v>
      </c>
      <c r="C263" s="139" t="str">
        <f>HYPERLINK("https://comptox.epa.gov/dashboard/chemical/details/DTXSID7027255","DTXSID7027255")</f>
        <v>DTXSID7027255</v>
      </c>
      <c r="D263" s="81" t="s">
        <v>33</v>
      </c>
      <c r="E263" s="39"/>
      <c r="F263" s="91" t="s">
        <v>17</v>
      </c>
      <c r="G263" s="31"/>
      <c r="H263" s="39"/>
      <c r="I263" s="37"/>
      <c r="J263" s="37"/>
      <c r="K263" s="35">
        <v>624646</v>
      </c>
      <c r="L263" s="35" t="s">
        <v>865</v>
      </c>
    </row>
    <row r="264" spans="1:12" ht="14.45">
      <c r="A264" s="145" t="s">
        <v>866</v>
      </c>
      <c r="B264" s="81" t="s">
        <v>864</v>
      </c>
      <c r="C264" s="139" t="str">
        <f>HYPERLINK("https://comptox.epa.gov/dashboard/chemical/details/DTXSID7027255","DTXSID7027255")</f>
        <v>DTXSID7027255</v>
      </c>
      <c r="D264" s="81" t="s">
        <v>33</v>
      </c>
      <c r="E264" s="39"/>
      <c r="F264" s="91" t="s">
        <v>17</v>
      </c>
      <c r="G264" s="31"/>
      <c r="H264" s="39"/>
      <c r="I264" s="37"/>
      <c r="J264" s="37"/>
      <c r="K264" s="35">
        <v>624646</v>
      </c>
      <c r="L264" s="35" t="s">
        <v>867</v>
      </c>
    </row>
    <row r="265" spans="1:12" ht="14.45">
      <c r="A265" s="145" t="s">
        <v>868</v>
      </c>
      <c r="B265" s="81" t="s">
        <v>869</v>
      </c>
      <c r="C265" s="139" t="str">
        <f>HYPERLINK("https://comptox.epa.gov/dashboard/chemical/details/DTXSID4029199","DTXSID4029199")</f>
        <v>DTXSID4029199</v>
      </c>
      <c r="D265" s="81" t="s">
        <v>33</v>
      </c>
      <c r="E265" s="39"/>
      <c r="F265" s="91" t="s">
        <v>17</v>
      </c>
      <c r="G265" s="31"/>
      <c r="H265" s="39"/>
      <c r="I265" s="37"/>
      <c r="J265" s="37"/>
      <c r="K265" s="35">
        <v>689974</v>
      </c>
      <c r="L265" s="35" t="s">
        <v>870</v>
      </c>
    </row>
    <row r="266" spans="1:12" ht="14.45">
      <c r="A266" s="145" t="s">
        <v>871</v>
      </c>
      <c r="B266" s="141" t="s">
        <v>872</v>
      </c>
      <c r="C266" s="139" t="str">
        <f>HYPERLINK("https://comptox.epa.gov/dashboard/chemical/details/DTXSID3021982","DTXSID3021982")</f>
        <v>DTXSID3021982</v>
      </c>
      <c r="D266" s="81"/>
      <c r="E266" s="39" t="s">
        <v>26</v>
      </c>
      <c r="F266" s="91" t="s">
        <v>53</v>
      </c>
      <c r="G266" s="31"/>
      <c r="H266" s="39"/>
      <c r="I266" s="37"/>
      <c r="J266" s="37"/>
      <c r="K266" s="35">
        <v>123864</v>
      </c>
      <c r="L266" s="35" t="s">
        <v>873</v>
      </c>
    </row>
    <row r="267" spans="1:12" ht="14.45">
      <c r="A267" s="145" t="s">
        <v>874</v>
      </c>
      <c r="B267" s="81" t="s">
        <v>875</v>
      </c>
      <c r="C267" s="139" t="str">
        <f>HYPERLINK("https://comptox.epa.gov/dashboard/chemical/details/DTXSID5026837","DTXSID5026837")</f>
        <v>DTXSID5026837</v>
      </c>
      <c r="D267" s="81"/>
      <c r="E267" s="39">
        <v>5000</v>
      </c>
      <c r="F267" s="91" t="s">
        <v>339</v>
      </c>
      <c r="G267" s="31"/>
      <c r="H267" s="39"/>
      <c r="I267" s="37"/>
      <c r="J267" s="37"/>
      <c r="K267" s="35">
        <v>110190</v>
      </c>
      <c r="L267" s="35" t="s">
        <v>876</v>
      </c>
    </row>
    <row r="268" spans="1:12" ht="14.45">
      <c r="A268" s="145" t="s">
        <v>877</v>
      </c>
      <c r="B268" s="81" t="s">
        <v>878</v>
      </c>
      <c r="C268" s="139" t="str">
        <f>HYPERLINK("https://comptox.epa.gov/dashboard/chemical/details/DTXSID0047612","DTXSID0047612")</f>
        <v>DTXSID0047612</v>
      </c>
      <c r="D268" s="81"/>
      <c r="E268" s="39">
        <v>5000</v>
      </c>
      <c r="F268" s="91" t="s">
        <v>339</v>
      </c>
      <c r="G268" s="31"/>
      <c r="H268" s="39"/>
      <c r="I268" s="37"/>
      <c r="J268" s="37"/>
      <c r="K268" s="35">
        <v>105464</v>
      </c>
      <c r="L268" s="35" t="s">
        <v>879</v>
      </c>
    </row>
    <row r="269" spans="1:12" ht="14.45">
      <c r="A269" s="145" t="s">
        <v>880</v>
      </c>
      <c r="B269" s="81" t="s">
        <v>881</v>
      </c>
      <c r="C269" s="139" t="str">
        <f>HYPERLINK("https://comptox.epa.gov/dashboard/chemical/details/DTXSID1022055","DTXSID1022055")</f>
        <v>DTXSID1022055</v>
      </c>
      <c r="D269" s="81"/>
      <c r="E269" s="39">
        <v>5000</v>
      </c>
      <c r="F269" s="91" t="s">
        <v>339</v>
      </c>
      <c r="G269" s="31"/>
      <c r="H269" s="39"/>
      <c r="I269" s="37"/>
      <c r="J269" s="37"/>
      <c r="K269" s="35">
        <v>540885</v>
      </c>
      <c r="L269" s="35" t="s">
        <v>882</v>
      </c>
    </row>
    <row r="270" spans="1:12" ht="14.45">
      <c r="A270" s="145" t="s">
        <v>883</v>
      </c>
      <c r="B270" s="81" t="s">
        <v>884</v>
      </c>
      <c r="C270" s="139" t="str">
        <f>HYPERLINK("https://comptox.epa.gov/dashboard/chemical/details/DTXSID6024676","DTXSID6024676")</f>
        <v>DTXSID6024676</v>
      </c>
      <c r="D270" s="81"/>
      <c r="E270" s="39"/>
      <c r="F270" s="91" t="s">
        <v>17</v>
      </c>
      <c r="G270" s="31"/>
      <c r="H270" s="39"/>
      <c r="I270" s="37" t="s">
        <v>18</v>
      </c>
      <c r="J270" s="37"/>
      <c r="K270" s="35">
        <v>141322</v>
      </c>
      <c r="L270" s="35" t="s">
        <v>885</v>
      </c>
    </row>
    <row r="271" spans="1:12" ht="14.45">
      <c r="A271" s="145" t="s">
        <v>886</v>
      </c>
      <c r="B271" s="81" t="s">
        <v>887</v>
      </c>
      <c r="C271" s="139" t="str">
        <f>HYPERLINK("https://comptox.epa.gov/dashboard/chemical/details/DTXSID1021740","DTXSID1021740")</f>
        <v>DTXSID1021740</v>
      </c>
      <c r="D271" s="81"/>
      <c r="E271" s="39" t="s">
        <v>26</v>
      </c>
      <c r="F271" s="91" t="s">
        <v>17</v>
      </c>
      <c r="G271" s="31"/>
      <c r="H271" s="39"/>
      <c r="I271" s="37" t="s">
        <v>18</v>
      </c>
      <c r="J271" s="37" t="s">
        <v>888</v>
      </c>
      <c r="K271" s="35">
        <v>71363</v>
      </c>
      <c r="L271" s="35" t="s">
        <v>889</v>
      </c>
    </row>
    <row r="272" spans="1:12" ht="14.45">
      <c r="A272" s="145" t="s">
        <v>890</v>
      </c>
      <c r="B272" s="81" t="s">
        <v>891</v>
      </c>
      <c r="C272" s="139" t="str">
        <f>HYPERLINK("https://comptox.epa.gov/dashboard/chemical/details/DTXSID9021762","DTXSID9021762")</f>
        <v>DTXSID9021762</v>
      </c>
      <c r="D272" s="81"/>
      <c r="E272" s="39"/>
      <c r="F272" s="91" t="s">
        <v>17</v>
      </c>
      <c r="G272" s="31"/>
      <c r="H272" s="39"/>
      <c r="I272" s="37" t="s">
        <v>18</v>
      </c>
      <c r="J272" s="37"/>
      <c r="K272" s="35">
        <v>78922</v>
      </c>
      <c r="L272" s="35" t="s">
        <v>892</v>
      </c>
    </row>
    <row r="273" spans="1:12" ht="14.45">
      <c r="A273" s="145" t="s">
        <v>893</v>
      </c>
      <c r="B273" s="81" t="s">
        <v>894</v>
      </c>
      <c r="C273" s="139" t="str">
        <f>HYPERLINK("https://comptox.epa.gov/dashboard/chemical/details/DTXSID8020204","DTXSID8020204")</f>
        <v>DTXSID8020204</v>
      </c>
      <c r="D273" s="81"/>
      <c r="E273" s="39"/>
      <c r="F273" s="91" t="s">
        <v>17</v>
      </c>
      <c r="G273" s="31"/>
      <c r="H273" s="39"/>
      <c r="I273" s="37" t="s">
        <v>18</v>
      </c>
      <c r="J273" s="37"/>
      <c r="K273" s="35">
        <v>75650</v>
      </c>
      <c r="L273" s="35" t="s">
        <v>895</v>
      </c>
    </row>
    <row r="274" spans="1:12" ht="14.45">
      <c r="A274" s="145" t="s">
        <v>896</v>
      </c>
      <c r="B274" s="81" t="s">
        <v>897</v>
      </c>
      <c r="C274" s="139" t="str">
        <f>HYPERLINK("https://comptox.epa.gov/dashboard/chemical/details/DTXSID1021904","DTXSID1021904")</f>
        <v>DTXSID1021904</v>
      </c>
      <c r="D274" s="81"/>
      <c r="E274" s="39" t="s">
        <v>34</v>
      </c>
      <c r="F274" s="91" t="s">
        <v>35</v>
      </c>
      <c r="G274" s="31"/>
      <c r="H274" s="39"/>
      <c r="I274" s="37"/>
      <c r="J274" s="37"/>
      <c r="K274" s="35">
        <v>109739</v>
      </c>
      <c r="L274" s="35" t="s">
        <v>898</v>
      </c>
    </row>
    <row r="275" spans="1:12" ht="14.45">
      <c r="A275" s="145" t="s">
        <v>899</v>
      </c>
      <c r="B275" s="81" t="s">
        <v>900</v>
      </c>
      <c r="C275" s="139" t="str">
        <f>HYPERLINK("https://comptox.epa.gov/dashboard/chemical/details/DTXSID9025459","DTXSID9025459")</f>
        <v>DTXSID9025459</v>
      </c>
      <c r="D275" s="81"/>
      <c r="E275" s="39">
        <v>1000</v>
      </c>
      <c r="F275" s="91" t="s">
        <v>901</v>
      </c>
      <c r="G275" s="31"/>
      <c r="H275" s="39"/>
      <c r="I275" s="37"/>
      <c r="J275" s="37"/>
      <c r="K275" s="35">
        <v>78819</v>
      </c>
      <c r="L275" s="35" t="s">
        <v>902</v>
      </c>
    </row>
    <row r="276" spans="1:12" ht="14.45">
      <c r="A276" s="145" t="s">
        <v>903</v>
      </c>
      <c r="B276" s="81" t="s">
        <v>904</v>
      </c>
      <c r="C276" s="139" t="str">
        <f>HYPERLINK("https://comptox.epa.gov/dashboard/chemical/details/DTXSID4022284","DTXSID4022284")</f>
        <v>DTXSID4022284</v>
      </c>
      <c r="D276" s="81"/>
      <c r="E276" s="39">
        <v>1000</v>
      </c>
      <c r="F276" s="91" t="s">
        <v>901</v>
      </c>
      <c r="G276" s="31"/>
      <c r="H276" s="39"/>
      <c r="I276" s="37"/>
      <c r="J276" s="37"/>
      <c r="K276" s="35">
        <v>13952846</v>
      </c>
      <c r="L276" s="35" t="s">
        <v>905</v>
      </c>
    </row>
    <row r="277" spans="1:12" ht="14.45">
      <c r="A277" s="145" t="s">
        <v>903</v>
      </c>
      <c r="B277" s="81" t="s">
        <v>906</v>
      </c>
      <c r="C277" s="139" t="str">
        <f>HYPERLINK("https://comptox.epa.gov/dashboard/chemical/details/DTXSID00883416","DTXSID00883416")</f>
        <v>DTXSID00883416</v>
      </c>
      <c r="D277" s="81"/>
      <c r="E277" s="39">
        <v>1000</v>
      </c>
      <c r="F277" s="91" t="s">
        <v>901</v>
      </c>
      <c r="G277" s="31"/>
      <c r="H277" s="39"/>
      <c r="I277" s="37"/>
      <c r="J277" s="37"/>
      <c r="K277" s="35">
        <v>513495</v>
      </c>
      <c r="L277" s="35" t="s">
        <v>905</v>
      </c>
    </row>
    <row r="278" spans="1:12" ht="14.45">
      <c r="A278" s="145" t="s">
        <v>907</v>
      </c>
      <c r="B278" s="81" t="s">
        <v>908</v>
      </c>
      <c r="C278" s="139" t="str">
        <f>HYPERLINK("https://comptox.epa.gov/dashboard/chemical/details/DTXSID5024681","DTXSID5024681")</f>
        <v>DTXSID5024681</v>
      </c>
      <c r="D278" s="81"/>
      <c r="E278" s="39">
        <v>1000</v>
      </c>
      <c r="F278" s="91" t="s">
        <v>901</v>
      </c>
      <c r="G278" s="31"/>
      <c r="H278" s="39"/>
      <c r="I278" s="37"/>
      <c r="J278" s="37"/>
      <c r="K278" s="35">
        <v>75649</v>
      </c>
      <c r="L278" s="35" t="s">
        <v>909</v>
      </c>
    </row>
    <row r="279" spans="1:12" ht="14.45">
      <c r="A279" s="145" t="s">
        <v>910</v>
      </c>
      <c r="B279" s="81" t="s">
        <v>911</v>
      </c>
      <c r="C279" s="139" t="str">
        <f>HYPERLINK("https://comptox.epa.gov/dashboard/chemical/details/DTXSID3020205","DTXSID3020205")</f>
        <v>DTXSID3020205</v>
      </c>
      <c r="D279" s="81"/>
      <c r="E279" s="39" t="s">
        <v>22</v>
      </c>
      <c r="F279" s="91" t="s">
        <v>17</v>
      </c>
      <c r="G279" s="31"/>
      <c r="H279" s="39"/>
      <c r="I279" s="37"/>
      <c r="J279" s="37"/>
      <c r="K279" s="35">
        <v>85687</v>
      </c>
      <c r="L279" s="35" t="s">
        <v>912</v>
      </c>
    </row>
    <row r="280" spans="1:12" ht="14.45">
      <c r="A280" s="145" t="s">
        <v>913</v>
      </c>
      <c r="B280" s="81" t="s">
        <v>914</v>
      </c>
      <c r="C280" s="139" t="str">
        <f>HYPERLINK("https://comptox.epa.gov/dashboard/chemical/details/DTXSID6020569","DTXSID6020569")</f>
        <v>DTXSID6020569</v>
      </c>
      <c r="D280" s="81"/>
      <c r="E280" s="39" t="s">
        <v>22</v>
      </c>
      <c r="F280" s="91" t="s">
        <v>17</v>
      </c>
      <c r="G280" s="31"/>
      <c r="H280" s="39"/>
      <c r="I280" s="37" t="s">
        <v>18</v>
      </c>
      <c r="J280" s="37"/>
      <c r="K280" s="35">
        <v>106887</v>
      </c>
      <c r="L280" s="35" t="s">
        <v>915</v>
      </c>
    </row>
    <row r="281" spans="1:12" ht="14.45">
      <c r="A281" s="145" t="s">
        <v>916</v>
      </c>
      <c r="B281" s="141" t="s">
        <v>917</v>
      </c>
      <c r="C281" s="139" t="str">
        <f>HYPERLINK("https://comptox.epa.gov/dashboard/chemical/details/DTXSID40861915","DTXSID40861915")</f>
        <v>DTXSID40861915</v>
      </c>
      <c r="D281" s="81"/>
      <c r="E281" s="39"/>
      <c r="F281" s="91" t="s">
        <v>17</v>
      </c>
      <c r="G281" s="31"/>
      <c r="H281" s="39"/>
      <c r="I281" s="37">
        <v>313</v>
      </c>
      <c r="J281" s="37"/>
      <c r="K281" s="65">
        <v>383073</v>
      </c>
      <c r="L281" s="35" t="s">
        <v>918</v>
      </c>
    </row>
    <row r="282" spans="1:12" ht="14.45">
      <c r="A282" s="145" t="s">
        <v>919</v>
      </c>
      <c r="B282" s="81" t="s">
        <v>920</v>
      </c>
      <c r="C282" s="139" t="str">
        <f>HYPERLINK("https://comptox.epa.gov/dashboard/chemical/details/DTXSID2021781","DTXSID2021781")</f>
        <v>DTXSID2021781</v>
      </c>
      <c r="D282" s="81"/>
      <c r="E282" s="39" t="s">
        <v>77</v>
      </c>
      <c r="F282" s="91" t="s">
        <v>33</v>
      </c>
      <c r="G282" s="31"/>
      <c r="H282" s="39"/>
      <c r="I282" s="37" t="s">
        <v>58</v>
      </c>
      <c r="J282" s="37" t="s">
        <v>921</v>
      </c>
      <c r="K282" s="35">
        <v>84742</v>
      </c>
      <c r="L282" s="35" t="s">
        <v>922</v>
      </c>
    </row>
    <row r="283" spans="1:12" ht="14.45">
      <c r="A283" s="145" t="s">
        <v>923</v>
      </c>
      <c r="B283" s="81" t="s">
        <v>924</v>
      </c>
      <c r="C283" s="139" t="str">
        <f>HYPERLINK("https://comptox.epa.gov/dashboard/chemical/details/DTXSID4029141","DTXSID4029141")</f>
        <v>DTXSID4029141</v>
      </c>
      <c r="D283" s="81" t="s">
        <v>33</v>
      </c>
      <c r="E283" s="39"/>
      <c r="F283" s="91" t="s">
        <v>17</v>
      </c>
      <c r="G283" s="31"/>
      <c r="H283" s="39"/>
      <c r="I283" s="37"/>
      <c r="J283" s="37"/>
      <c r="K283" s="35">
        <v>107006</v>
      </c>
      <c r="L283" s="35" t="s">
        <v>925</v>
      </c>
    </row>
    <row r="284" spans="1:12" ht="14.45">
      <c r="A284" s="145" t="s">
        <v>926</v>
      </c>
      <c r="B284" s="141" t="s">
        <v>927</v>
      </c>
      <c r="C284" s="139" t="str">
        <f>HYPERLINK("https://comptox.epa.gov/dashboard/chemical/details/DTXSID8021513","DTXSID8021513")</f>
        <v>DTXSID8021513</v>
      </c>
      <c r="D284" s="81"/>
      <c r="E284" s="39"/>
      <c r="F284" s="91" t="s">
        <v>17</v>
      </c>
      <c r="G284" s="31"/>
      <c r="H284" s="39"/>
      <c r="I284" s="37" t="s">
        <v>18</v>
      </c>
      <c r="J284" s="37"/>
      <c r="K284" s="35">
        <v>123728</v>
      </c>
      <c r="L284" s="35" t="s">
        <v>928</v>
      </c>
    </row>
    <row r="285" spans="1:12" ht="14.45">
      <c r="A285" s="145" t="s">
        <v>929</v>
      </c>
      <c r="B285" s="81" t="s">
        <v>930</v>
      </c>
      <c r="C285" s="139" t="str">
        <f>HYPERLINK("https://comptox.epa.gov/dashboard/chemical/details/DTXSID8021515","DTXSID8021515")</f>
        <v>DTXSID8021515</v>
      </c>
      <c r="D285" s="81"/>
      <c r="E285" s="39" t="s">
        <v>26</v>
      </c>
      <c r="F285" s="91" t="s">
        <v>53</v>
      </c>
      <c r="G285" s="31"/>
      <c r="H285" s="39"/>
      <c r="I285" s="37"/>
      <c r="J285" s="37"/>
      <c r="K285" s="35">
        <v>107926</v>
      </c>
      <c r="L285" s="35" t="s">
        <v>931</v>
      </c>
    </row>
    <row r="286" spans="1:12" ht="14.45">
      <c r="A286" s="145" t="s">
        <v>932</v>
      </c>
      <c r="B286" s="81" t="s">
        <v>933</v>
      </c>
      <c r="C286" s="139" t="str">
        <f>HYPERLINK("https://comptox.epa.gov/dashboard/chemical/details/DTXSID4021636","DTXSID4021636")</f>
        <v>DTXSID4021636</v>
      </c>
      <c r="D286" s="81"/>
      <c r="E286" s="39">
        <v>5000</v>
      </c>
      <c r="F286" s="91" t="s">
        <v>339</v>
      </c>
      <c r="G286" s="31"/>
      <c r="H286" s="39"/>
      <c r="I286" s="37"/>
      <c r="J286" s="37"/>
      <c r="K286" s="35">
        <v>79312</v>
      </c>
      <c r="L286" s="35" t="s">
        <v>934</v>
      </c>
    </row>
    <row r="287" spans="1:12" ht="14.45">
      <c r="A287" s="145" t="s">
        <v>935</v>
      </c>
      <c r="B287" s="81" t="s">
        <v>936</v>
      </c>
      <c r="C287" s="139" t="str">
        <f>HYPERLINK("https://comptox.epa.gov/dashboard/chemical/details/DTXSID7020508","DTXSID7020508")</f>
        <v>DTXSID7020508</v>
      </c>
      <c r="D287" s="81"/>
      <c r="E287" s="39" t="s">
        <v>94</v>
      </c>
      <c r="F287" s="91" t="s">
        <v>17</v>
      </c>
      <c r="G287" s="31"/>
      <c r="H287" s="39"/>
      <c r="I287" s="37"/>
      <c r="J287" s="37" t="s">
        <v>937</v>
      </c>
      <c r="K287" s="35">
        <v>75605</v>
      </c>
      <c r="L287" s="35" t="s">
        <v>938</v>
      </c>
    </row>
    <row r="288" spans="1:12" ht="14.45">
      <c r="A288" s="145" t="s">
        <v>939</v>
      </c>
      <c r="B288" s="81" t="s">
        <v>940</v>
      </c>
      <c r="C288" s="139" t="str">
        <f>HYPERLINK("https://comptox.epa.gov/dashboard/chemical/details/DTXSID1023940","DTXSID1023940")</f>
        <v>DTXSID1023940</v>
      </c>
      <c r="D288" s="81"/>
      <c r="E288" s="39" t="s">
        <v>77</v>
      </c>
      <c r="F288" s="91" t="s">
        <v>17</v>
      </c>
      <c r="G288" s="31"/>
      <c r="H288" s="39"/>
      <c r="I288" s="37" t="s">
        <v>18</v>
      </c>
      <c r="J288" s="37"/>
      <c r="K288" s="35">
        <v>7440439</v>
      </c>
      <c r="L288" s="35" t="s">
        <v>941</v>
      </c>
    </row>
    <row r="289" spans="1:12" ht="14.45">
      <c r="A289" s="145" t="s">
        <v>942</v>
      </c>
      <c r="B289" s="81" t="s">
        <v>943</v>
      </c>
      <c r="C289" s="139" t="str">
        <f>HYPERLINK("https://comptox.epa.gov/dashboard/chemical/details/DTXSID1020225","DTXSID1020225")</f>
        <v>DTXSID1020225</v>
      </c>
      <c r="D289" s="81"/>
      <c r="E289" s="39" t="s">
        <v>77</v>
      </c>
      <c r="F289" s="91" t="s">
        <v>33</v>
      </c>
      <c r="G289" s="31"/>
      <c r="H289" s="39"/>
      <c r="I289" s="37" t="s">
        <v>258</v>
      </c>
      <c r="J289" s="37"/>
      <c r="K289" s="35">
        <v>543908</v>
      </c>
      <c r="L289" s="35" t="s">
        <v>944</v>
      </c>
    </row>
    <row r="290" spans="1:12" ht="14.45">
      <c r="A290" s="145" t="s">
        <v>945</v>
      </c>
      <c r="B290" s="138" t="s">
        <v>946</v>
      </c>
      <c r="C290" s="139" t="str">
        <f>HYPERLINK("https://comptox.epa.gov/dashboard/chemical/details/DTXSID30895027","DTXSID30895027")</f>
        <v>DTXSID30895027</v>
      </c>
      <c r="D290" s="81"/>
      <c r="E290" s="39" t="s">
        <v>77</v>
      </c>
      <c r="F290" s="91" t="s">
        <v>33</v>
      </c>
      <c r="G290" s="31"/>
      <c r="H290" s="39"/>
      <c r="I290" s="37" t="s">
        <v>258</v>
      </c>
      <c r="J290" s="37"/>
      <c r="K290" s="35">
        <v>7789426</v>
      </c>
      <c r="L290" s="35" t="s">
        <v>947</v>
      </c>
    </row>
    <row r="291" spans="1:12" ht="14.45">
      <c r="A291" s="145" t="s">
        <v>948</v>
      </c>
      <c r="B291" s="81" t="s">
        <v>949</v>
      </c>
      <c r="C291" s="139" t="str">
        <f>HYPERLINK("https://comptox.epa.gov/dashboard/chemical/details/DTXSID6020226","DTXSID6020226")</f>
        <v>DTXSID6020226</v>
      </c>
      <c r="D291" s="81"/>
      <c r="E291" s="39" t="s">
        <v>77</v>
      </c>
      <c r="F291" s="91" t="s">
        <v>33</v>
      </c>
      <c r="G291" s="31"/>
      <c r="H291" s="39"/>
      <c r="I291" s="37" t="s">
        <v>258</v>
      </c>
      <c r="J291" s="37"/>
      <c r="K291" s="35">
        <v>10108642</v>
      </c>
      <c r="L291" s="35" t="s">
        <v>950</v>
      </c>
    </row>
    <row r="292" spans="1:12" ht="14.45">
      <c r="A292" s="145" t="s">
        <v>951</v>
      </c>
      <c r="B292" s="81" t="s">
        <v>952</v>
      </c>
      <c r="C292" s="139" t="str">
        <f>HYPERLINK("https://comptox.epa.gov/dashboard/chemical/details/DTXSID801336416","DTXSID801336416")</f>
        <v>DTXSID801336416</v>
      </c>
      <c r="D292" s="81"/>
      <c r="E292" s="39" t="s">
        <v>374</v>
      </c>
      <c r="F292" s="91" t="s">
        <v>17</v>
      </c>
      <c r="G292" s="31"/>
      <c r="H292" s="39"/>
      <c r="I292" s="37">
        <v>313</v>
      </c>
      <c r="J292" s="37"/>
      <c r="K292" s="31">
        <v>1</v>
      </c>
      <c r="L292" s="35" t="s">
        <v>953</v>
      </c>
    </row>
    <row r="293" spans="1:12" ht="14.45">
      <c r="A293" s="145" t="s">
        <v>954</v>
      </c>
      <c r="B293" s="81" t="s">
        <v>955</v>
      </c>
      <c r="C293" s="139" t="str">
        <f>HYPERLINK("https://comptox.epa.gov/dashboard/chemical/details/DTXSID0024715","DTXSID0024715")</f>
        <v>DTXSID0024715</v>
      </c>
      <c r="D293" s="81"/>
      <c r="E293" s="39"/>
      <c r="F293" s="91" t="s">
        <v>17</v>
      </c>
      <c r="G293" s="31" t="s">
        <v>152</v>
      </c>
      <c r="H293" s="39" t="s">
        <v>22</v>
      </c>
      <c r="I293" s="37" t="s">
        <v>258</v>
      </c>
      <c r="J293" s="37"/>
      <c r="K293" s="35">
        <v>1306190</v>
      </c>
      <c r="L293" s="35" t="s">
        <v>956</v>
      </c>
    </row>
    <row r="294" spans="1:12" ht="14.45">
      <c r="A294" s="145" t="s">
        <v>957</v>
      </c>
      <c r="B294" s="81" t="s">
        <v>958</v>
      </c>
      <c r="C294" s="139" t="str">
        <f>HYPERLINK("https://comptox.epa.gov/dashboard/chemical/details/DTXSID30890557","DTXSID30890557")</f>
        <v>DTXSID30890557</v>
      </c>
      <c r="D294" s="81"/>
      <c r="E294" s="39"/>
      <c r="F294" s="91" t="s">
        <v>17</v>
      </c>
      <c r="G294" s="31" t="s">
        <v>82</v>
      </c>
      <c r="H294" s="39" t="s">
        <v>34</v>
      </c>
      <c r="I294" s="37" t="s">
        <v>258</v>
      </c>
      <c r="J294" s="37"/>
      <c r="K294" s="35">
        <v>2223930</v>
      </c>
      <c r="L294" s="35" t="s">
        <v>959</v>
      </c>
    </row>
    <row r="295" spans="1:12" ht="14.45">
      <c r="A295" s="145" t="s">
        <v>960</v>
      </c>
      <c r="B295" s="81" t="s">
        <v>961</v>
      </c>
      <c r="C295" s="139" t="str">
        <f>HYPERLINK("https://comptox.epa.gov/dashboard/chemical/details/DTXSID6058182","DTXSID6058182")</f>
        <v>DTXSID6058182</v>
      </c>
      <c r="D295" s="81"/>
      <c r="E295" s="39" t="s">
        <v>94</v>
      </c>
      <c r="F295" s="91" t="s">
        <v>34</v>
      </c>
      <c r="G295" s="31" t="s">
        <v>161</v>
      </c>
      <c r="H295" s="39" t="s">
        <v>94</v>
      </c>
      <c r="I295" s="37" t="s">
        <v>258</v>
      </c>
      <c r="J295" s="37"/>
      <c r="K295" s="35">
        <v>7778441</v>
      </c>
      <c r="L295" s="35" t="s">
        <v>962</v>
      </c>
    </row>
    <row r="296" spans="1:12" ht="14.45">
      <c r="A296" s="145" t="s">
        <v>963</v>
      </c>
      <c r="B296" s="81" t="s">
        <v>964</v>
      </c>
      <c r="C296" s="139" t="str">
        <f>HYPERLINK("https://comptox.epa.gov/dashboard/chemical/details/DTXSID20904950","DTXSID20904950")</f>
        <v>DTXSID20904950</v>
      </c>
      <c r="D296" s="81"/>
      <c r="E296" s="39" t="s">
        <v>94</v>
      </c>
      <c r="F296" s="91" t="s">
        <v>34</v>
      </c>
      <c r="G296" s="31"/>
      <c r="H296" s="39"/>
      <c r="I296" s="37" t="s">
        <v>258</v>
      </c>
      <c r="J296" s="37"/>
      <c r="K296" s="35">
        <v>52740166</v>
      </c>
      <c r="L296" s="35" t="s">
        <v>965</v>
      </c>
    </row>
    <row r="297" spans="1:12" ht="14.45">
      <c r="A297" s="145" t="s">
        <v>966</v>
      </c>
      <c r="B297" s="81" t="s">
        <v>967</v>
      </c>
      <c r="C297" s="139" t="str">
        <f>HYPERLINK("https://comptox.epa.gov/dashboard/chemical/details/DTXSID4026399","DTXSID4026399")</f>
        <v>DTXSID4026399</v>
      </c>
      <c r="D297" s="81"/>
      <c r="E297" s="39" t="s">
        <v>77</v>
      </c>
      <c r="F297" s="91" t="s">
        <v>33</v>
      </c>
      <c r="G297" s="31"/>
      <c r="H297" s="39"/>
      <c r="I297" s="37"/>
      <c r="J297" s="37"/>
      <c r="K297" s="35">
        <v>75207</v>
      </c>
      <c r="L297" s="35" t="s">
        <v>968</v>
      </c>
    </row>
    <row r="298" spans="1:12" ht="14.45">
      <c r="A298" s="145" t="s">
        <v>969</v>
      </c>
      <c r="B298" s="81" t="s">
        <v>970</v>
      </c>
      <c r="C298" s="139" t="str">
        <f>HYPERLINK("https://comptox.epa.gov/dashboard/chemical/details/DTXSID0024717","DTXSID0024717")</f>
        <v>DTXSID0024717</v>
      </c>
      <c r="D298" s="81"/>
      <c r="E298" s="39" t="s">
        <v>77</v>
      </c>
      <c r="F298" s="91" t="s">
        <v>33</v>
      </c>
      <c r="G298" s="31"/>
      <c r="H298" s="39"/>
      <c r="I298" s="37" t="s">
        <v>258</v>
      </c>
      <c r="J298" s="37" t="s">
        <v>971</v>
      </c>
      <c r="K298" s="35">
        <v>13765190</v>
      </c>
      <c r="L298" s="35" t="s">
        <v>972</v>
      </c>
    </row>
    <row r="299" spans="1:12" ht="14.45">
      <c r="A299" s="145" t="s">
        <v>973</v>
      </c>
      <c r="B299" s="81" t="s">
        <v>974</v>
      </c>
      <c r="C299" s="139" t="str">
        <f>HYPERLINK("https://comptox.epa.gov/dashboard/chemical/details/DTXSID6020353","DTXSID6020353")</f>
        <v>DTXSID6020353</v>
      </c>
      <c r="D299" s="81"/>
      <c r="E299" s="39" t="s">
        <v>34</v>
      </c>
      <c r="F299" s="91" t="s">
        <v>17</v>
      </c>
      <c r="G299" s="31"/>
      <c r="H299" s="39"/>
      <c r="I299" s="37" t="s">
        <v>18</v>
      </c>
      <c r="J299" s="37"/>
      <c r="K299" s="35">
        <v>156627</v>
      </c>
      <c r="L299" s="35" t="s">
        <v>975</v>
      </c>
    </row>
    <row r="300" spans="1:12" ht="14.45">
      <c r="A300" s="145" t="s">
        <v>976</v>
      </c>
      <c r="B300" s="81" t="s">
        <v>977</v>
      </c>
      <c r="C300" s="139" t="str">
        <f>HYPERLINK("https://comptox.epa.gov/dashboard/chemical/details/DTXSID6023941","DTXSID6023941")</f>
        <v>DTXSID6023941</v>
      </c>
      <c r="D300" s="81"/>
      <c r="E300" s="39" t="s">
        <v>77</v>
      </c>
      <c r="F300" s="91" t="s">
        <v>33</v>
      </c>
      <c r="G300" s="31"/>
      <c r="H300" s="39"/>
      <c r="I300" s="37" t="s">
        <v>258</v>
      </c>
      <c r="J300" s="37" t="s">
        <v>978</v>
      </c>
      <c r="K300" s="35">
        <v>592018</v>
      </c>
      <c r="L300" s="35" t="s">
        <v>979</v>
      </c>
    </row>
    <row r="301" spans="1:12" ht="14.45">
      <c r="A301" s="145" t="s">
        <v>980</v>
      </c>
      <c r="B301" s="81" t="s">
        <v>981</v>
      </c>
      <c r="C301" s="139" t="str">
        <f>HYPERLINK("https://comptox.epa.gov/dashboard/chemical/details/DTXSID1027891","DTXSID1027891")</f>
        <v>DTXSID1027891</v>
      </c>
      <c r="D301" s="81"/>
      <c r="E301" s="39" t="s">
        <v>34</v>
      </c>
      <c r="F301" s="91" t="s">
        <v>35</v>
      </c>
      <c r="G301" s="31"/>
      <c r="H301" s="39"/>
      <c r="I301" s="37"/>
      <c r="J301" s="37"/>
      <c r="K301" s="35">
        <v>26264062</v>
      </c>
      <c r="L301" s="35" t="s">
        <v>982</v>
      </c>
    </row>
    <row r="302" spans="1:12" ht="14.45">
      <c r="A302" s="145" t="s">
        <v>983</v>
      </c>
      <c r="B302" s="81" t="s">
        <v>984</v>
      </c>
      <c r="C302" s="139" t="str">
        <f>HYPERLINK("https://comptox.epa.gov/dashboard/chemical/details/DTXSID1029700","DTXSID1029700")</f>
        <v>DTXSID1029700</v>
      </c>
      <c r="D302" s="81"/>
      <c r="E302" s="39" t="s">
        <v>77</v>
      </c>
      <c r="F302" s="91" t="s">
        <v>33</v>
      </c>
      <c r="G302" s="31"/>
      <c r="H302" s="39"/>
      <c r="I302" s="37"/>
      <c r="J302" s="37"/>
      <c r="K302" s="35">
        <v>7778543</v>
      </c>
      <c r="L302" s="35" t="s">
        <v>985</v>
      </c>
    </row>
    <row r="303" spans="1:12" ht="14.45">
      <c r="A303" s="145" t="s">
        <v>986</v>
      </c>
      <c r="B303" s="81" t="s">
        <v>987</v>
      </c>
      <c r="C303" s="139" t="str">
        <f>HYPERLINK("https://comptox.epa.gov/dashboard/chemical/details/DTXSID7021368","DTXSID7021368")</f>
        <v>DTXSID7021368</v>
      </c>
      <c r="D303" s="81"/>
      <c r="E303" s="39" t="s">
        <v>94</v>
      </c>
      <c r="F303" s="91" t="s">
        <v>34</v>
      </c>
      <c r="G303" s="31" t="s">
        <v>161</v>
      </c>
      <c r="H303" s="39" t="s">
        <v>94</v>
      </c>
      <c r="I303" s="37" t="s">
        <v>58</v>
      </c>
      <c r="J303" s="37" t="s">
        <v>988</v>
      </c>
      <c r="K303" s="35">
        <v>8001352</v>
      </c>
      <c r="L303" s="35" t="s">
        <v>989</v>
      </c>
    </row>
    <row r="304" spans="1:12" ht="14.45">
      <c r="A304" s="145" t="s">
        <v>990</v>
      </c>
      <c r="B304" s="81" t="s">
        <v>987</v>
      </c>
      <c r="C304" s="139" t="str">
        <f>HYPERLINK("https://comptox.epa.gov/dashboard/chemical/details/DTXSID7021368","DTXSID7021368")</f>
        <v>DTXSID7021368</v>
      </c>
      <c r="D304" s="81"/>
      <c r="E304" s="39" t="s">
        <v>94</v>
      </c>
      <c r="F304" s="91" t="s">
        <v>34</v>
      </c>
      <c r="G304" s="31" t="s">
        <v>161</v>
      </c>
      <c r="H304" s="39" t="s">
        <v>94</v>
      </c>
      <c r="I304" s="37" t="s">
        <v>58</v>
      </c>
      <c r="J304" s="37" t="s">
        <v>988</v>
      </c>
      <c r="K304" s="35">
        <v>8001352</v>
      </c>
      <c r="L304" s="35" t="s">
        <v>991</v>
      </c>
    </row>
    <row r="305" spans="1:12" ht="14.45">
      <c r="A305" s="145" t="s">
        <v>992</v>
      </c>
      <c r="B305" s="81" t="s">
        <v>993</v>
      </c>
      <c r="C305" s="139" t="str">
        <f>HYPERLINK("https://comptox.epa.gov/dashboard/chemical/details/DTXSID7041752","DTXSID7041752")</f>
        <v>DTXSID7041752</v>
      </c>
      <c r="D305" s="81"/>
      <c r="E305" s="39"/>
      <c r="F305" s="91" t="s">
        <v>17</v>
      </c>
      <c r="G305" s="31" t="s">
        <v>152</v>
      </c>
      <c r="H305" s="39" t="s">
        <v>22</v>
      </c>
      <c r="I305" s="37"/>
      <c r="J305" s="37"/>
      <c r="K305" s="35">
        <v>56257</v>
      </c>
      <c r="L305" s="35" t="s">
        <v>994</v>
      </c>
    </row>
    <row r="306" spans="1:12" ht="14.45">
      <c r="A306" s="145" t="s">
        <v>995</v>
      </c>
      <c r="B306" s="141" t="s">
        <v>996</v>
      </c>
      <c r="C306" s="139" t="str">
        <f>HYPERLINK("https://comptox.epa.gov/dashboard/chemical/details/DTXSID9020243","DTXSID9020243")</f>
        <v>DTXSID9020243</v>
      </c>
      <c r="D306" s="81"/>
      <c r="E306" s="39" t="s">
        <v>77</v>
      </c>
      <c r="F306" s="91" t="s">
        <v>33</v>
      </c>
      <c r="G306" s="31"/>
      <c r="H306" s="39"/>
      <c r="I306" s="37" t="s">
        <v>18</v>
      </c>
      <c r="J306" s="37"/>
      <c r="K306" s="35">
        <v>133062</v>
      </c>
      <c r="L306" s="35" t="s">
        <v>997</v>
      </c>
    </row>
    <row r="307" spans="1:12" ht="14.45">
      <c r="A307" s="145" t="s">
        <v>998</v>
      </c>
      <c r="B307" s="81" t="s">
        <v>999</v>
      </c>
      <c r="C307" s="139" t="str">
        <f>HYPERLINK("https://comptox.epa.gov/dashboard/chemical/details/DTXSID9022730","DTXSID9022730")</f>
        <v>DTXSID9022730</v>
      </c>
      <c r="D307" s="81"/>
      <c r="E307" s="39"/>
      <c r="F307" s="91" t="s">
        <v>17</v>
      </c>
      <c r="G307" s="31" t="s">
        <v>161</v>
      </c>
      <c r="H307" s="39" t="s">
        <v>116</v>
      </c>
      <c r="I307" s="37"/>
      <c r="J307" s="37"/>
      <c r="K307" s="35">
        <v>51832</v>
      </c>
      <c r="L307" s="35" t="s">
        <v>1000</v>
      </c>
    </row>
    <row r="308" spans="1:12" ht="14.45">
      <c r="A308" s="145" t="s">
        <v>1001</v>
      </c>
      <c r="B308" s="81" t="s">
        <v>1002</v>
      </c>
      <c r="C308" s="139" t="str">
        <f>HYPERLINK("https://comptox.epa.gov/dashboard/chemical/details/DTXSID9021427","DTXSID9021427")</f>
        <v>DTXSID9021427</v>
      </c>
      <c r="D308" s="81"/>
      <c r="E308" s="39" t="s">
        <v>22</v>
      </c>
      <c r="F308" s="91" t="s">
        <v>17</v>
      </c>
      <c r="G308" s="31"/>
      <c r="H308" s="39"/>
      <c r="I308" s="37" t="s">
        <v>58</v>
      </c>
      <c r="J308" s="37" t="s">
        <v>1003</v>
      </c>
      <c r="K308" s="35">
        <v>51796</v>
      </c>
      <c r="L308" s="35" t="s">
        <v>1004</v>
      </c>
    </row>
    <row r="309" spans="1:12" ht="27">
      <c r="A309" s="145" t="s">
        <v>1005</v>
      </c>
      <c r="B309" s="81" t="s">
        <v>1006</v>
      </c>
      <c r="C309" s="139" t="str">
        <f>HYPERLINK("https://comptox.epa.gov/dashboard/chemical/details/DTXSID3042475","DTXSID3042475")</f>
        <v>DTXSID3042475</v>
      </c>
      <c r="D309" s="81"/>
      <c r="E309" s="39">
        <v>100</v>
      </c>
      <c r="F309" s="91" t="s">
        <v>17</v>
      </c>
      <c r="G309" s="31" t="s">
        <v>152</v>
      </c>
      <c r="H309" s="39">
        <v>100</v>
      </c>
      <c r="I309" s="37"/>
      <c r="J309" s="37" t="s">
        <v>1007</v>
      </c>
      <c r="K309" s="35">
        <v>26419738</v>
      </c>
      <c r="L309" s="35" t="s">
        <v>1008</v>
      </c>
    </row>
    <row r="310" spans="1:12" ht="27">
      <c r="A310" s="145" t="s">
        <v>1009</v>
      </c>
      <c r="B310" s="81" t="s">
        <v>1010</v>
      </c>
      <c r="C310" s="139" t="str">
        <f>HYPERLINK("https://comptox.epa.gov/dashboard/chemical/details/DTXSID2020391","DTXSID2020391")</f>
        <v>DTXSID2020391</v>
      </c>
      <c r="D310" s="81"/>
      <c r="E310" s="39" t="s">
        <v>22</v>
      </c>
      <c r="F310" s="91" t="s">
        <v>17</v>
      </c>
      <c r="G310" s="31"/>
      <c r="H310" s="39"/>
      <c r="I310" s="37" t="s">
        <v>58</v>
      </c>
      <c r="J310" s="37" t="s">
        <v>1011</v>
      </c>
      <c r="K310" s="35">
        <v>2303164</v>
      </c>
      <c r="L310" s="35" t="s">
        <v>1012</v>
      </c>
    </row>
    <row r="311" spans="1:12" ht="14.45">
      <c r="A311" s="145" t="s">
        <v>1013</v>
      </c>
      <c r="B311" s="81" t="s">
        <v>1014</v>
      </c>
      <c r="C311" s="139" t="str">
        <f>HYPERLINK("https://comptox.epa.gov/dashboard/chemical/details/DTXSID3058119","DTXSID3058119")</f>
        <v>DTXSID3058119</v>
      </c>
      <c r="D311" s="81"/>
      <c r="E311" s="39">
        <v>5000</v>
      </c>
      <c r="F311" s="91" t="s">
        <v>17</v>
      </c>
      <c r="G311" s="31"/>
      <c r="H311" s="39"/>
      <c r="I311" s="37"/>
      <c r="J311" s="37" t="s">
        <v>1015</v>
      </c>
      <c r="K311" s="35">
        <v>52888809</v>
      </c>
      <c r="L311" s="35" t="s">
        <v>1016</v>
      </c>
    </row>
    <row r="312" spans="1:12" ht="14.45">
      <c r="A312" s="145" t="s">
        <v>1017</v>
      </c>
      <c r="B312" s="81" t="s">
        <v>1018</v>
      </c>
      <c r="C312" s="139" t="str">
        <f>HYPERLINK("https://comptox.epa.gov/dashboard/chemical/details/DTXSID9020247","DTXSID9020247")</f>
        <v>DTXSID9020247</v>
      </c>
      <c r="D312" s="81"/>
      <c r="E312" s="39" t="s">
        <v>22</v>
      </c>
      <c r="F312" s="91" t="s">
        <v>57</v>
      </c>
      <c r="G312" s="31"/>
      <c r="H312" s="39"/>
      <c r="I312" s="37" t="s">
        <v>18</v>
      </c>
      <c r="J312" s="37" t="s">
        <v>1019</v>
      </c>
      <c r="K312" s="35">
        <v>63252</v>
      </c>
      <c r="L312" s="35" t="s">
        <v>1020</v>
      </c>
    </row>
    <row r="313" spans="1:12" ht="14.45">
      <c r="A313" s="145" t="s">
        <v>1021</v>
      </c>
      <c r="B313" s="81" t="s">
        <v>1022</v>
      </c>
      <c r="C313" s="139" t="str">
        <f>HYPERLINK("https://comptox.epa.gov/dashboard/chemical/details/DTXSID4024729","DTXSID4024729")</f>
        <v>DTXSID4024729</v>
      </c>
      <c r="D313" s="81"/>
      <c r="E313" s="39">
        <v>10</v>
      </c>
      <c r="F313" s="91" t="s">
        <v>17</v>
      </c>
      <c r="G313" s="31"/>
      <c r="H313" s="39"/>
      <c r="I313" s="37"/>
      <c r="J313" s="37" t="s">
        <v>1023</v>
      </c>
      <c r="K313" s="35">
        <v>10605217</v>
      </c>
      <c r="L313" s="35" t="s">
        <v>1024</v>
      </c>
    </row>
    <row r="314" spans="1:12" ht="14.45">
      <c r="A314" s="145" t="s">
        <v>1025</v>
      </c>
      <c r="B314" s="81" t="s">
        <v>1026</v>
      </c>
      <c r="C314" s="139" t="str">
        <f>HYPERLINK("https://comptox.epa.gov/dashboard/chemical/details/DTXSID9020249","DTXSID9020249")</f>
        <v>DTXSID9020249</v>
      </c>
      <c r="D314" s="81"/>
      <c r="E314" s="39" t="s">
        <v>77</v>
      </c>
      <c r="F314" s="91" t="s">
        <v>33</v>
      </c>
      <c r="G314" s="31" t="s">
        <v>475</v>
      </c>
      <c r="H314" s="39" t="s">
        <v>77</v>
      </c>
      <c r="I314" s="37" t="s">
        <v>18</v>
      </c>
      <c r="J314" s="37" t="s">
        <v>1027</v>
      </c>
      <c r="K314" s="35">
        <v>1563662</v>
      </c>
      <c r="L314" s="35" t="s">
        <v>1028</v>
      </c>
    </row>
    <row r="315" spans="1:12" ht="14.45">
      <c r="A315" s="145" t="s">
        <v>1029</v>
      </c>
      <c r="B315" s="81" t="s">
        <v>1030</v>
      </c>
      <c r="C315" s="139" t="str">
        <f>HYPERLINK("https://comptox.epa.gov/dashboard/chemical/details/DTXSID2027414","DTXSID2027414")</f>
        <v>DTXSID2027414</v>
      </c>
      <c r="D315" s="81"/>
      <c r="E315" s="39">
        <v>10</v>
      </c>
      <c r="F315" s="91" t="s">
        <v>17</v>
      </c>
      <c r="G315" s="31"/>
      <c r="H315" s="39"/>
      <c r="I315" s="37"/>
      <c r="J315" s="37" t="s">
        <v>1031</v>
      </c>
      <c r="K315" s="35">
        <v>1563388</v>
      </c>
      <c r="L315" s="35" t="s">
        <v>1032</v>
      </c>
    </row>
    <row r="316" spans="1:12" ht="14.45">
      <c r="A316" s="145" t="s">
        <v>1033</v>
      </c>
      <c r="B316" s="81" t="s">
        <v>1034</v>
      </c>
      <c r="C316" s="139" t="str">
        <f>HYPERLINK("https://comptox.epa.gov/dashboard/chemical/details/DTXSID6023947","DTXSID6023947")</f>
        <v>DTXSID6023947</v>
      </c>
      <c r="D316" s="81" t="s">
        <v>129</v>
      </c>
      <c r="E316" s="39" t="s">
        <v>22</v>
      </c>
      <c r="F316" s="91" t="s">
        <v>57</v>
      </c>
      <c r="G316" s="31" t="s">
        <v>33</v>
      </c>
      <c r="H316" s="39" t="s">
        <v>22</v>
      </c>
      <c r="I316" s="37" t="s">
        <v>18</v>
      </c>
      <c r="J316" s="37" t="s">
        <v>1035</v>
      </c>
      <c r="K316" s="35">
        <v>75150</v>
      </c>
      <c r="L316" s="35" t="s">
        <v>1036</v>
      </c>
    </row>
    <row r="317" spans="1:12" ht="14.45">
      <c r="A317" s="145" t="s">
        <v>1037</v>
      </c>
      <c r="B317" s="81" t="s">
        <v>1038</v>
      </c>
      <c r="C317" s="139" t="str">
        <f>HYPERLINK("https://comptox.epa.gov/dashboard/chemical/details/DTXSID7059858","DTXSID7059858")</f>
        <v>DTXSID7059858</v>
      </c>
      <c r="D317" s="81"/>
      <c r="E317" s="39" t="s">
        <v>34</v>
      </c>
      <c r="F317" s="91" t="s">
        <v>17</v>
      </c>
      <c r="G317" s="31"/>
      <c r="H317" s="39"/>
      <c r="I317" s="37"/>
      <c r="J317" s="37" t="s">
        <v>1039</v>
      </c>
      <c r="K317" s="35">
        <v>353504</v>
      </c>
      <c r="L317" s="35" t="s">
        <v>1040</v>
      </c>
    </row>
    <row r="318" spans="1:12" ht="14.45">
      <c r="A318" s="145" t="s">
        <v>1041</v>
      </c>
      <c r="B318" s="81" t="s">
        <v>1042</v>
      </c>
      <c r="C318" s="139" t="str">
        <f>HYPERLINK("https://comptox.epa.gov/dashboard/chemical/details/DTXSID0024260","DTXSID0024260")</f>
        <v>DTXSID0024260</v>
      </c>
      <c r="D318" s="81" t="s">
        <v>116</v>
      </c>
      <c r="E318" s="39" t="s">
        <v>77</v>
      </c>
      <c r="F318" s="91" t="s">
        <v>33</v>
      </c>
      <c r="G318" s="31" t="s">
        <v>77</v>
      </c>
      <c r="H318" s="39" t="s">
        <v>77</v>
      </c>
      <c r="I318" s="37" t="s">
        <v>58</v>
      </c>
      <c r="J318" s="37" t="s">
        <v>1043</v>
      </c>
      <c r="K318" s="35">
        <v>75445</v>
      </c>
      <c r="L318" s="35" t="s">
        <v>1044</v>
      </c>
    </row>
    <row r="319" spans="1:12" ht="14.45">
      <c r="A319" s="145" t="s">
        <v>1045</v>
      </c>
      <c r="B319" s="81" t="s">
        <v>1046</v>
      </c>
      <c r="C319" s="139" t="str">
        <f>HYPERLINK("https://comptox.epa.gov/dashboard/chemical/details/DTXSID0024185","DTXSID0024185")</f>
        <v>DTXSID0024185</v>
      </c>
      <c r="D319" s="81" t="s">
        <v>26</v>
      </c>
      <c r="E319" s="39" t="s">
        <v>34</v>
      </c>
      <c r="F319" s="91" t="s">
        <v>17</v>
      </c>
      <c r="G319" s="31" t="s">
        <v>116</v>
      </c>
      <c r="H319" s="39" t="s">
        <v>34</v>
      </c>
      <c r="I319" s="37" t="s">
        <v>58</v>
      </c>
      <c r="J319" s="37" t="s">
        <v>1047</v>
      </c>
      <c r="K319" s="35">
        <v>79221</v>
      </c>
      <c r="L319" s="35" t="s">
        <v>1048</v>
      </c>
    </row>
    <row r="320" spans="1:12" ht="14.45">
      <c r="A320" s="145" t="s">
        <v>1049</v>
      </c>
      <c r="B320" s="81" t="s">
        <v>1050</v>
      </c>
      <c r="C320" s="139" t="str">
        <f>HYPERLINK("https://comptox.epa.gov/dashboard/chemical/details/DTXSID7026786","DTXSID7026786")</f>
        <v>DTXSID7026786</v>
      </c>
      <c r="D320" s="81" t="s">
        <v>63</v>
      </c>
      <c r="E320" s="39"/>
      <c r="F320" s="91" t="s">
        <v>17</v>
      </c>
      <c r="G320" s="31" t="s">
        <v>34</v>
      </c>
      <c r="H320" s="39" t="s">
        <v>34</v>
      </c>
      <c r="I320" s="37"/>
      <c r="J320" s="37"/>
      <c r="K320" s="35">
        <v>108236</v>
      </c>
      <c r="L320" s="35" t="s">
        <v>1051</v>
      </c>
    </row>
    <row r="321" spans="1:12" ht="14.45">
      <c r="A321" s="145" t="s">
        <v>1052</v>
      </c>
      <c r="B321" s="81" t="s">
        <v>1053</v>
      </c>
      <c r="C321" s="139" t="str">
        <f>HYPERLINK("https://comptox.epa.gov/dashboard/chemical/details/DTXSID3042342","DTXSID3042342")</f>
        <v>DTXSID3042342</v>
      </c>
      <c r="D321" s="81" t="s">
        <v>63</v>
      </c>
      <c r="E321" s="39"/>
      <c r="F321" s="91" t="s">
        <v>17</v>
      </c>
      <c r="G321" s="31" t="s">
        <v>116</v>
      </c>
      <c r="H321" s="39" t="s">
        <v>116</v>
      </c>
      <c r="I321" s="37"/>
      <c r="J321" s="37"/>
      <c r="K321" s="35">
        <v>109615</v>
      </c>
      <c r="L321" s="35" t="s">
        <v>1054</v>
      </c>
    </row>
    <row r="322" spans="1:12" ht="14.45">
      <c r="A322" s="145" t="s">
        <v>1055</v>
      </c>
      <c r="B322" s="81" t="s">
        <v>1056</v>
      </c>
      <c r="C322" s="139" t="str">
        <f>HYPERLINK("https://comptox.epa.gov/dashboard/chemical/details/DTXSID6023949","DTXSID6023949")</f>
        <v>DTXSID6023949</v>
      </c>
      <c r="D322" s="81" t="s">
        <v>33</v>
      </c>
      <c r="E322" s="39" t="s">
        <v>22</v>
      </c>
      <c r="F322" s="91" t="s">
        <v>17</v>
      </c>
      <c r="G322" s="31"/>
      <c r="H322" s="39"/>
      <c r="I322" s="37" t="s">
        <v>58</v>
      </c>
      <c r="J322" s="37"/>
      <c r="K322" s="35">
        <v>463581</v>
      </c>
      <c r="L322" s="35" t="s">
        <v>1057</v>
      </c>
    </row>
    <row r="323" spans="1:12" ht="14.45">
      <c r="A323" s="145" t="s">
        <v>1058</v>
      </c>
      <c r="B323" s="81" t="s">
        <v>1059</v>
      </c>
      <c r="C323" s="139" t="str">
        <f>HYPERLINK("https://comptox.epa.gov/dashboard/chemical/details/DTXSID8020250","DTXSID8020250")</f>
        <v>DTXSID8020250</v>
      </c>
      <c r="D323" s="81"/>
      <c r="E323" s="39" t="s">
        <v>77</v>
      </c>
      <c r="F323" s="91" t="s">
        <v>33</v>
      </c>
      <c r="G323" s="31"/>
      <c r="H323" s="39"/>
      <c r="I323" s="37" t="s">
        <v>18</v>
      </c>
      <c r="J323" s="37" t="s">
        <v>1060</v>
      </c>
      <c r="K323" s="35">
        <v>56235</v>
      </c>
      <c r="L323" s="35" t="s">
        <v>1061</v>
      </c>
    </row>
    <row r="324" spans="1:12" ht="14.45">
      <c r="A324" s="145" t="s">
        <v>1062</v>
      </c>
      <c r="B324" s="81" t="s">
        <v>1056</v>
      </c>
      <c r="C324" s="139" t="str">
        <f>HYPERLINK("https://comptox.epa.gov/dashboard/chemical/details/DTXSID6023949","DTXSID6023949")</f>
        <v>DTXSID6023949</v>
      </c>
      <c r="D324" s="81" t="s">
        <v>33</v>
      </c>
      <c r="E324" s="39" t="s">
        <v>22</v>
      </c>
      <c r="F324" s="91" t="s">
        <v>17</v>
      </c>
      <c r="G324" s="31"/>
      <c r="H324" s="39"/>
      <c r="I324" s="37" t="s">
        <v>18</v>
      </c>
      <c r="J324" s="37"/>
      <c r="K324" s="35">
        <v>463581</v>
      </c>
      <c r="L324" s="35" t="s">
        <v>1063</v>
      </c>
    </row>
    <row r="325" spans="1:12" ht="14.45">
      <c r="A325" s="145" t="s">
        <v>1064</v>
      </c>
      <c r="B325" s="81" t="s">
        <v>1065</v>
      </c>
      <c r="C325" s="139" t="str">
        <f>HYPERLINK("https://comptox.epa.gov/dashboard/chemical/details/DTXSID7022120","DTXSID7022120")</f>
        <v>DTXSID7022120</v>
      </c>
      <c r="D325" s="81"/>
      <c r="E325" s="39"/>
      <c r="F325" s="91" t="s">
        <v>17</v>
      </c>
      <c r="G325" s="31" t="s">
        <v>116</v>
      </c>
      <c r="H325" s="39" t="s">
        <v>116</v>
      </c>
      <c r="I325" s="37"/>
      <c r="J325" s="37"/>
      <c r="K325" s="35">
        <v>786196</v>
      </c>
      <c r="L325" s="35" t="s">
        <v>1066</v>
      </c>
    </row>
    <row r="326" spans="1:12" ht="14.45">
      <c r="A326" s="145" t="s">
        <v>1067</v>
      </c>
      <c r="B326" s="81" t="s">
        <v>1068</v>
      </c>
      <c r="C326" s="139" t="str">
        <f>HYPERLINK("https://comptox.epa.gov/dashboard/chemical/details/DTXSID5023950","DTXSID5023950")</f>
        <v>DTXSID5023950</v>
      </c>
      <c r="D326" s="81"/>
      <c r="E326" s="39">
        <v>1000</v>
      </c>
      <c r="F326" s="91" t="s">
        <v>17</v>
      </c>
      <c r="G326" s="31"/>
      <c r="H326" s="39"/>
      <c r="I326" s="37"/>
      <c r="J326" s="37" t="s">
        <v>1069</v>
      </c>
      <c r="K326" s="35">
        <v>55285148</v>
      </c>
      <c r="L326" s="35" t="s">
        <v>1070</v>
      </c>
    </row>
    <row r="327" spans="1:12" ht="14.45">
      <c r="A327" s="145" t="s">
        <v>1071</v>
      </c>
      <c r="B327" s="81" t="s">
        <v>1072</v>
      </c>
      <c r="C327" s="139" t="str">
        <f>HYPERLINK("https://comptox.epa.gov/dashboard/chemical/details/DTXSID0023951","DTXSID0023951")</f>
        <v>DTXSID0023951</v>
      </c>
      <c r="D327" s="81"/>
      <c r="E327" s="39"/>
      <c r="F327" s="91" t="s">
        <v>17</v>
      </c>
      <c r="G327" s="31"/>
      <c r="H327" s="39"/>
      <c r="I327" s="37" t="s">
        <v>18</v>
      </c>
      <c r="J327" s="37"/>
      <c r="K327" s="35">
        <v>5234684</v>
      </c>
      <c r="L327" s="35" t="s">
        <v>1073</v>
      </c>
    </row>
    <row r="328" spans="1:12" ht="14.45">
      <c r="A328" s="145" t="s">
        <v>1074</v>
      </c>
      <c r="B328" s="81" t="s">
        <v>1075</v>
      </c>
      <c r="C328" s="139" t="str">
        <f>HYPERLINK("https://comptox.epa.gov/dashboard/chemical/details/DTXSID3020257","DTXSID3020257")</f>
        <v>DTXSID3020257</v>
      </c>
      <c r="D328" s="81"/>
      <c r="E328" s="39" t="s">
        <v>22</v>
      </c>
      <c r="F328" s="91" t="s">
        <v>17</v>
      </c>
      <c r="G328" s="31"/>
      <c r="H328" s="39"/>
      <c r="I328" s="37" t="s">
        <v>18</v>
      </c>
      <c r="J328" s="37"/>
      <c r="K328" s="35">
        <v>120809</v>
      </c>
      <c r="L328" s="35" t="s">
        <v>1076</v>
      </c>
    </row>
    <row r="329" spans="1:12" ht="14.45">
      <c r="A329" s="145" t="s">
        <v>1077</v>
      </c>
      <c r="B329" s="81" t="s">
        <v>1078</v>
      </c>
      <c r="C329" s="139" t="str">
        <f>HYPERLINK("https://comptox.epa.gov/dashboard/chemical/details/DTXSID5021384","DTXSID5021384")</f>
        <v>DTXSID5021384</v>
      </c>
      <c r="D329" s="81"/>
      <c r="E329" s="39" t="s">
        <v>26</v>
      </c>
      <c r="F329" s="91" t="s">
        <v>17</v>
      </c>
      <c r="G329" s="31"/>
      <c r="H329" s="39"/>
      <c r="I329" s="37" t="s">
        <v>58</v>
      </c>
      <c r="J329" s="37" t="s">
        <v>1079</v>
      </c>
      <c r="K329" s="35">
        <v>75694</v>
      </c>
      <c r="L329" s="35" t="s">
        <v>1077</v>
      </c>
    </row>
    <row r="330" spans="1:12" ht="14.45">
      <c r="A330" s="145" t="s">
        <v>1080</v>
      </c>
      <c r="B330" s="81" t="s">
        <v>1081</v>
      </c>
      <c r="C330" s="139" t="str">
        <f>HYPERLINK("https://comptox.epa.gov/dashboard/chemical/details/DTXSID6020436","DTXSID6020436")</f>
        <v>DTXSID6020436</v>
      </c>
      <c r="D330" s="81"/>
      <c r="E330" s="39" t="s">
        <v>26</v>
      </c>
      <c r="F330" s="91" t="s">
        <v>17</v>
      </c>
      <c r="G330" s="31"/>
      <c r="H330" s="39"/>
      <c r="I330" s="37" t="s">
        <v>58</v>
      </c>
      <c r="J330" s="37" t="s">
        <v>1082</v>
      </c>
      <c r="K330" s="35">
        <v>75718</v>
      </c>
      <c r="L330" s="35" t="s">
        <v>1083</v>
      </c>
    </row>
    <row r="331" spans="1:12" ht="14.45">
      <c r="A331" s="145" t="s">
        <v>1084</v>
      </c>
      <c r="B331" s="81" t="s">
        <v>1085</v>
      </c>
      <c r="C331" s="139" t="str">
        <f>HYPERLINK("https://comptox.epa.gov/dashboard/chemical/details/DTXSID8026434","DTXSID8026434")</f>
        <v>DTXSID8026434</v>
      </c>
      <c r="D331" s="81"/>
      <c r="E331" s="39"/>
      <c r="F331" s="91" t="s">
        <v>17</v>
      </c>
      <c r="G331" s="31"/>
      <c r="H331" s="39"/>
      <c r="I331" s="37" t="s">
        <v>58</v>
      </c>
      <c r="J331" s="37"/>
      <c r="K331" s="35">
        <v>76142</v>
      </c>
      <c r="L331" s="35" t="s">
        <v>1084</v>
      </c>
    </row>
    <row r="332" spans="1:12" ht="14.45">
      <c r="A332" s="145" t="s">
        <v>1086</v>
      </c>
      <c r="B332" s="81" t="s">
        <v>1087</v>
      </c>
      <c r="C332" s="139" t="str">
        <f>HYPERLINK("https://comptox.epa.gov/dashboard/chemical/details/DTXSID3026435","DTXSID3026435")</f>
        <v>DTXSID3026435</v>
      </c>
      <c r="D332" s="81"/>
      <c r="E332" s="39"/>
      <c r="F332" s="91" t="s">
        <v>17</v>
      </c>
      <c r="G332" s="31"/>
      <c r="H332" s="39"/>
      <c r="I332" s="37" t="s">
        <v>58</v>
      </c>
      <c r="J332" s="37"/>
      <c r="K332" s="35">
        <v>76153</v>
      </c>
      <c r="L332" s="35" t="s">
        <v>1086</v>
      </c>
    </row>
    <row r="333" spans="1:12" ht="14.45">
      <c r="A333" s="149" t="s">
        <v>1088</v>
      </c>
      <c r="B333" s="90" t="s">
        <v>1089</v>
      </c>
      <c r="C333" s="151" t="str">
        <f>HYPERLINK("https://comptox.epa.gov/dashboard/chemical/details/DTXSID4052500","DTXSID4052500")</f>
        <v>DTXSID4052500</v>
      </c>
      <c r="D333" s="90"/>
      <c r="E333" s="88"/>
      <c r="F333" s="91" t="s">
        <v>17</v>
      </c>
      <c r="G333" s="87"/>
      <c r="H333" s="88"/>
      <c r="I333" s="89" t="s">
        <v>58</v>
      </c>
      <c r="J333" s="89"/>
      <c r="K333" s="35">
        <v>75729</v>
      </c>
      <c r="L333" s="35" t="s">
        <v>1088</v>
      </c>
    </row>
    <row r="334" spans="1:12" ht="15" thickBot="1">
      <c r="A334" s="145" t="s">
        <v>1090</v>
      </c>
      <c r="B334" s="36" t="s">
        <v>1091</v>
      </c>
      <c r="C334" s="139" t="str">
        <f>HYPERLINK("https://comptox.epa.gov/dashboard/chemical/details/DTXSID2032342","DTXSID2032342")</f>
        <v>DTXSID2032342</v>
      </c>
      <c r="D334" s="31"/>
      <c r="E334" s="39"/>
      <c r="F334" s="91" t="s">
        <v>17</v>
      </c>
      <c r="G334" s="31"/>
      <c r="H334" s="39"/>
      <c r="I334" s="37" t="s">
        <v>18</v>
      </c>
      <c r="J334" s="37"/>
      <c r="K334" s="150">
        <v>2439012</v>
      </c>
      <c r="L334" s="35" t="s">
        <v>1092</v>
      </c>
    </row>
    <row r="335" spans="1:12" ht="14.45">
      <c r="A335" s="146" t="s">
        <v>1093</v>
      </c>
      <c r="B335" s="154" t="s">
        <v>620</v>
      </c>
      <c r="C335" s="152" t="str">
        <f>HYPERLINK("https://comptox.epa.gov/dashboard/chemical/details/DTXSID2020262","DTXSID2020262")</f>
        <v>DTXSID2020262</v>
      </c>
      <c r="D335" s="137"/>
      <c r="E335" s="56" t="s">
        <v>22</v>
      </c>
      <c r="F335" s="91" t="s">
        <v>17</v>
      </c>
      <c r="G335" s="55"/>
      <c r="H335" s="56"/>
      <c r="I335" s="57" t="s">
        <v>18</v>
      </c>
      <c r="J335" s="57"/>
      <c r="K335" s="35">
        <v>133904</v>
      </c>
      <c r="L335" s="35" t="s">
        <v>1094</v>
      </c>
    </row>
    <row r="336" spans="1:12" ht="14.45">
      <c r="A336" s="145" t="s">
        <v>1095</v>
      </c>
      <c r="B336" s="81" t="s">
        <v>1096</v>
      </c>
      <c r="C336" s="139" t="str">
        <f>HYPERLINK("https://comptox.epa.gov/dashboard/chemical/details/DTXSID7020263","DTXSID7020263")</f>
        <v>DTXSID7020263</v>
      </c>
      <c r="D336" s="81"/>
      <c r="E336" s="39" t="s">
        <v>77</v>
      </c>
      <c r="F336" s="91" t="s">
        <v>17</v>
      </c>
      <c r="G336" s="31"/>
      <c r="H336" s="39"/>
      <c r="I336" s="37"/>
      <c r="J336" s="37" t="s">
        <v>1097</v>
      </c>
      <c r="K336" s="35">
        <v>305033</v>
      </c>
      <c r="L336" s="35" t="s">
        <v>1098</v>
      </c>
    </row>
    <row r="337" spans="1:12" ht="14.45">
      <c r="A337" s="145" t="s">
        <v>1099</v>
      </c>
      <c r="B337" s="81" t="s">
        <v>1100</v>
      </c>
      <c r="C337" s="139" t="str">
        <f>HYPERLINK("https://comptox.epa.gov/dashboard/chemical/details/DTXSID7020267","DTXSID7020267")</f>
        <v>DTXSID7020267</v>
      </c>
      <c r="D337" s="81"/>
      <c r="E337" s="39" t="s">
        <v>94</v>
      </c>
      <c r="F337" s="91" t="s">
        <v>34</v>
      </c>
      <c r="G337" s="31" t="s">
        <v>34</v>
      </c>
      <c r="H337" s="39" t="s">
        <v>94</v>
      </c>
      <c r="I337" s="37">
        <v>313</v>
      </c>
      <c r="J337" s="37" t="s">
        <v>1101</v>
      </c>
      <c r="K337" s="35">
        <v>57749</v>
      </c>
      <c r="L337" s="35" t="s">
        <v>1102</v>
      </c>
    </row>
    <row r="338" spans="1:12" ht="14.45">
      <c r="A338" s="145" t="s">
        <v>1103</v>
      </c>
      <c r="B338" s="81" t="s">
        <v>1104</v>
      </c>
      <c r="C338" s="139" t="str">
        <f>HYPERLINK("https://comptox.epa.gov/dashboard/chemical/details/DTXSID6038326","DTXSID6038326")</f>
        <v>DTXSID6038326</v>
      </c>
      <c r="D338" s="81"/>
      <c r="E338" s="39" t="s">
        <v>94</v>
      </c>
      <c r="F338" s="91" t="s">
        <v>17</v>
      </c>
      <c r="G338" s="31" t="s">
        <v>34</v>
      </c>
      <c r="H338" s="39" t="s">
        <v>94</v>
      </c>
      <c r="I338" s="37">
        <v>313</v>
      </c>
      <c r="J338" s="37" t="s">
        <v>1101</v>
      </c>
      <c r="K338" s="35">
        <v>5103719</v>
      </c>
      <c r="L338" s="35" t="s">
        <v>1105</v>
      </c>
    </row>
    <row r="339" spans="1:12" ht="14.45">
      <c r="A339" s="145" t="s">
        <v>1106</v>
      </c>
      <c r="B339" s="81" t="s">
        <v>1107</v>
      </c>
      <c r="C339" s="139" t="str">
        <f>HYPERLINK("https://comptox.epa.gov/dashboard/chemical/details/DTXSID4038346","DTXSID4038346")</f>
        <v>DTXSID4038346</v>
      </c>
      <c r="D339" s="81"/>
      <c r="E339" s="39" t="s">
        <v>94</v>
      </c>
      <c r="F339" s="91" t="s">
        <v>17</v>
      </c>
      <c r="G339" s="31" t="s">
        <v>34</v>
      </c>
      <c r="H339" s="39" t="s">
        <v>94</v>
      </c>
      <c r="I339" s="37">
        <v>313</v>
      </c>
      <c r="J339" s="37" t="s">
        <v>1101</v>
      </c>
      <c r="K339" s="35">
        <v>5103742</v>
      </c>
      <c r="L339" s="35" t="s">
        <v>1108</v>
      </c>
    </row>
    <row r="340" spans="1:12" ht="14.45">
      <c r="A340" s="145" t="s">
        <v>1109</v>
      </c>
      <c r="B340" s="141" t="s">
        <v>1100</v>
      </c>
      <c r="C340" s="139" t="str">
        <f>HYPERLINK("https://comptox.epa.gov/dashboard/chemical/details/DTXSID7020267","DTXSID7020267")</f>
        <v>DTXSID7020267</v>
      </c>
      <c r="D340" s="81"/>
      <c r="E340" s="39">
        <v>1</v>
      </c>
      <c r="F340" s="91" t="s">
        <v>34</v>
      </c>
      <c r="G340" s="35"/>
      <c r="H340" s="39"/>
      <c r="I340" s="37"/>
      <c r="J340" s="133" t="s">
        <v>1101</v>
      </c>
      <c r="K340" s="74">
        <v>57749</v>
      </c>
      <c r="L340" s="35" t="s">
        <v>1110</v>
      </c>
    </row>
    <row r="341" spans="1:12" ht="14.45">
      <c r="A341" s="145" t="s">
        <v>1111</v>
      </c>
      <c r="B341" s="81" t="s">
        <v>1112</v>
      </c>
      <c r="C341" s="139" t="str">
        <f>HYPERLINK("https://comptox.epa.gov/dashboard/chemical/details/DTXSID2020268","DTXSID2020268")</f>
        <v>DTXSID2020268</v>
      </c>
      <c r="D341" s="81"/>
      <c r="E341" s="39"/>
      <c r="F341" s="91" t="s">
        <v>17</v>
      </c>
      <c r="G341" s="31"/>
      <c r="H341" s="39"/>
      <c r="I341" s="37" t="s">
        <v>18</v>
      </c>
      <c r="J341" s="37"/>
      <c r="K341" s="35">
        <v>115286</v>
      </c>
      <c r="L341" s="35" t="s">
        <v>1113</v>
      </c>
    </row>
    <row r="342" spans="1:12" ht="14.45">
      <c r="A342" s="145" t="s">
        <v>1114</v>
      </c>
      <c r="B342" s="81" t="s">
        <v>1115</v>
      </c>
      <c r="C342" s="139" t="str">
        <f>HYPERLINK("https://comptox.epa.gov/dashboard/chemical/details/DTXSID7034250","DTXSID7034250")</f>
        <v>DTXSID7034250</v>
      </c>
      <c r="D342" s="81"/>
      <c r="E342" s="39"/>
      <c r="F342" s="91" t="s">
        <v>17</v>
      </c>
      <c r="G342" s="31" t="s">
        <v>116</v>
      </c>
      <c r="H342" s="39" t="s">
        <v>116</v>
      </c>
      <c r="I342" s="37"/>
      <c r="J342" s="37"/>
      <c r="K342" s="35">
        <v>470906</v>
      </c>
      <c r="L342" s="35" t="s">
        <v>1116</v>
      </c>
    </row>
    <row r="343" spans="1:12" ht="14.45">
      <c r="A343" s="145" t="s">
        <v>1117</v>
      </c>
      <c r="B343" s="81" t="s">
        <v>1118</v>
      </c>
      <c r="C343" s="139" t="str">
        <f>HYPERLINK("https://comptox.epa.gov/dashboard/chemical/details/DTXSID0023955","DTXSID0023955")</f>
        <v>DTXSID0023955</v>
      </c>
      <c r="D343" s="81"/>
      <c r="E343" s="39"/>
      <c r="F343" s="91" t="s">
        <v>17</v>
      </c>
      <c r="G343" s="31"/>
      <c r="H343" s="39"/>
      <c r="I343" s="37" t="s">
        <v>18</v>
      </c>
      <c r="J343" s="37"/>
      <c r="K343" s="35">
        <v>90982324</v>
      </c>
      <c r="L343" s="35" t="s">
        <v>1119</v>
      </c>
    </row>
    <row r="344" spans="1:12" ht="14.45">
      <c r="A344" s="145" t="s">
        <v>1120</v>
      </c>
      <c r="B344" s="81" t="s">
        <v>1121</v>
      </c>
      <c r="C344" s="139" t="str">
        <f>HYPERLINK("https://comptox.epa.gov/dashboard/chemical/details/DTXSID201034315","DTXSID201034315")</f>
        <v>DTXSID201034315</v>
      </c>
      <c r="D344" s="81"/>
      <c r="E344" s="39" t="s">
        <v>374</v>
      </c>
      <c r="F344" s="91" t="s">
        <v>17</v>
      </c>
      <c r="G344" s="35"/>
      <c r="H344" s="39"/>
      <c r="I344" s="37"/>
      <c r="J344" s="37"/>
      <c r="K344" s="31">
        <v>0</v>
      </c>
      <c r="L344" s="35" t="s">
        <v>1122</v>
      </c>
    </row>
    <row r="345" spans="1:12" ht="14.45">
      <c r="A345" s="145" t="s">
        <v>1123</v>
      </c>
      <c r="B345" s="81" t="s">
        <v>1121</v>
      </c>
      <c r="C345" s="139" t="str">
        <f>HYPERLINK("https://comptox.epa.gov/dashboard/chemical/details/DTXSID3028479","DTXSID3028479")</f>
        <v>DTXSID3028479</v>
      </c>
      <c r="D345" s="81"/>
      <c r="E345" s="39" t="s">
        <v>374</v>
      </c>
      <c r="F345" s="91" t="s">
        <v>17</v>
      </c>
      <c r="G345" s="35"/>
      <c r="H345" s="39"/>
      <c r="I345" s="37"/>
      <c r="J345" s="37"/>
      <c r="K345" s="31">
        <v>0</v>
      </c>
      <c r="L345" s="35" t="s">
        <v>1124</v>
      </c>
    </row>
    <row r="346" spans="1:12" ht="14.45">
      <c r="A346" s="145" t="s">
        <v>1125</v>
      </c>
      <c r="B346" s="81" t="s">
        <v>1121</v>
      </c>
      <c r="C346" s="139" t="str">
        <f>HYPERLINK("https://comptox.epa.gov/dashboard/chemical/details/DTXSID60103485","DTXSID60103485")</f>
        <v>DTXSID60103485</v>
      </c>
      <c r="D346" s="81"/>
      <c r="E346" s="39" t="s">
        <v>374</v>
      </c>
      <c r="F346" s="91" t="s">
        <v>17</v>
      </c>
      <c r="G346" s="35"/>
      <c r="H346" s="39"/>
      <c r="I346" s="37"/>
      <c r="J346" s="37"/>
      <c r="K346" s="31">
        <v>0</v>
      </c>
      <c r="L346" s="35" t="s">
        <v>1126</v>
      </c>
    </row>
    <row r="347" spans="1:12" ht="14.45">
      <c r="A347" s="145" t="s">
        <v>1127</v>
      </c>
      <c r="B347" s="81" t="s">
        <v>1128</v>
      </c>
      <c r="C347" s="139" t="str">
        <f>HYPERLINK("https://comptox.epa.gov/dashboard/chemical/details/DTXSID201336737","DTXSID201336737")</f>
        <v>DTXSID201336737</v>
      </c>
      <c r="D347" s="81"/>
      <c r="E347" s="39" t="s">
        <v>374</v>
      </c>
      <c r="F347" s="91" t="s">
        <v>17</v>
      </c>
      <c r="G347" s="31"/>
      <c r="H347" s="39"/>
      <c r="I347" s="37">
        <v>313</v>
      </c>
      <c r="J347" s="37"/>
      <c r="K347" s="31">
        <v>1</v>
      </c>
      <c r="L347" s="35" t="s">
        <v>1129</v>
      </c>
    </row>
    <row r="348" spans="1:12" ht="16.149999999999999">
      <c r="A348" s="145" t="s">
        <v>1130</v>
      </c>
      <c r="B348" s="81" t="s">
        <v>1131</v>
      </c>
      <c r="C348" s="139" t="str">
        <f>HYPERLINK("https://comptox.epa.gov/dashboard/chemical/details/DTXSID1020273","DTXSID1020273")</f>
        <v>DTXSID1020273</v>
      </c>
      <c r="D348" s="81" t="s">
        <v>1132</v>
      </c>
      <c r="E348" s="39" t="s">
        <v>77</v>
      </c>
      <c r="F348" s="91" t="s">
        <v>33</v>
      </c>
      <c r="G348" s="31" t="s">
        <v>22</v>
      </c>
      <c r="H348" s="39" t="s">
        <v>77</v>
      </c>
      <c r="I348" s="37" t="s">
        <v>18</v>
      </c>
      <c r="J348" s="37"/>
      <c r="K348" s="35">
        <v>7782505</v>
      </c>
      <c r="L348" s="35" t="s">
        <v>1133</v>
      </c>
    </row>
    <row r="349" spans="1:12" ht="14.45">
      <c r="A349" s="145" t="s">
        <v>1134</v>
      </c>
      <c r="B349" s="81" t="s">
        <v>1135</v>
      </c>
      <c r="C349" s="139" t="str">
        <f>HYPERLINK("https://comptox.epa.gov/dashboard/chemical/details/DTXSID5023958","DTXSID5023958")</f>
        <v>DTXSID5023958</v>
      </c>
      <c r="D349" s="81" t="s">
        <v>34</v>
      </c>
      <c r="E349" s="39"/>
      <c r="F349" s="91" t="s">
        <v>17</v>
      </c>
      <c r="G349" s="31"/>
      <c r="H349" s="39"/>
      <c r="I349" s="37" t="s">
        <v>18</v>
      </c>
      <c r="J349" s="37"/>
      <c r="K349" s="35">
        <v>10049044</v>
      </c>
      <c r="L349" s="35" t="s">
        <v>1136</v>
      </c>
    </row>
    <row r="350" spans="1:12" ht="14.45">
      <c r="A350" s="145" t="s">
        <v>1137</v>
      </c>
      <c r="B350" s="81" t="s">
        <v>1138</v>
      </c>
      <c r="C350" s="139" t="str">
        <f>HYPERLINK("https://comptox.epa.gov/dashboard/chemical/details/DTXSID50893909","DTXSID50893909")</f>
        <v>DTXSID50893909</v>
      </c>
      <c r="D350" s="81" t="s">
        <v>33</v>
      </c>
      <c r="E350" s="39"/>
      <c r="F350" s="91" t="s">
        <v>17</v>
      </c>
      <c r="G350" s="31"/>
      <c r="H350" s="39"/>
      <c r="I350" s="37"/>
      <c r="J350" s="37"/>
      <c r="K350" s="35">
        <v>7791211</v>
      </c>
      <c r="L350" s="35" t="s">
        <v>1139</v>
      </c>
    </row>
    <row r="351" spans="1:12" ht="14.45">
      <c r="A351" s="145" t="s">
        <v>1140</v>
      </c>
      <c r="B351" s="81" t="s">
        <v>1138</v>
      </c>
      <c r="C351" s="139" t="str">
        <f>HYPERLINK("https://comptox.epa.gov/dashboard/chemical/details/DTXSID50893909","DTXSID50893909")</f>
        <v>DTXSID50893909</v>
      </c>
      <c r="D351" s="81" t="s">
        <v>33</v>
      </c>
      <c r="E351" s="39"/>
      <c r="F351" s="91" t="s">
        <v>17</v>
      </c>
      <c r="G351" s="31"/>
      <c r="H351" s="39"/>
      <c r="I351" s="37"/>
      <c r="J351" s="37"/>
      <c r="K351" s="35">
        <v>7791211</v>
      </c>
      <c r="L351" s="35" t="s">
        <v>1141</v>
      </c>
    </row>
    <row r="352" spans="1:12" ht="14.45">
      <c r="A352" s="145" t="s">
        <v>1142</v>
      </c>
      <c r="B352" s="81" t="s">
        <v>1135</v>
      </c>
      <c r="C352" s="139" t="str">
        <f>HYPERLINK("https://comptox.epa.gov/dashboard/chemical/details/DTXSID5023958","DTXSID5023958")</f>
        <v>DTXSID5023958</v>
      </c>
      <c r="D352" s="81" t="s">
        <v>34</v>
      </c>
      <c r="E352" s="39"/>
      <c r="F352" s="91" t="s">
        <v>17</v>
      </c>
      <c r="G352" s="31"/>
      <c r="H352" s="39"/>
      <c r="I352" s="37" t="s">
        <v>58</v>
      </c>
      <c r="J352" s="37"/>
      <c r="K352" s="35">
        <v>10049044</v>
      </c>
      <c r="L352" s="35" t="s">
        <v>1143</v>
      </c>
    </row>
    <row r="353" spans="1:12" ht="14.45">
      <c r="A353" s="145" t="s">
        <v>1144</v>
      </c>
      <c r="B353" s="81" t="s">
        <v>1145</v>
      </c>
      <c r="C353" s="139" t="str">
        <f>HYPERLINK("https://comptox.epa.gov/dashboard/chemical/details/DTXSID1037511","DTXSID1037511")</f>
        <v>DTXSID1037511</v>
      </c>
      <c r="D353" s="81"/>
      <c r="E353" s="39"/>
      <c r="F353" s="91" t="s">
        <v>17</v>
      </c>
      <c r="G353" s="31" t="s">
        <v>116</v>
      </c>
      <c r="H353" s="39" t="s">
        <v>116</v>
      </c>
      <c r="I353" s="37"/>
      <c r="J353" s="37"/>
      <c r="K353" s="35">
        <v>24934916</v>
      </c>
      <c r="L353" s="35" t="s">
        <v>1146</v>
      </c>
    </row>
    <row r="354" spans="1:12" ht="14.45">
      <c r="A354" s="145" t="s">
        <v>1147</v>
      </c>
      <c r="B354" s="81" t="s">
        <v>1148</v>
      </c>
      <c r="C354" s="139" t="str">
        <f>HYPERLINK("https://comptox.epa.gov/dashboard/chemical/details/DTXSID6020303","DTXSID6020303")</f>
        <v>DTXSID6020303</v>
      </c>
      <c r="D354" s="81"/>
      <c r="E354" s="39"/>
      <c r="F354" s="91" t="s">
        <v>17</v>
      </c>
      <c r="G354" s="31" t="s">
        <v>152</v>
      </c>
      <c r="H354" s="39" t="s">
        <v>22</v>
      </c>
      <c r="I354" s="37"/>
      <c r="J354" s="37"/>
      <c r="K354" s="35">
        <v>999815</v>
      </c>
      <c r="L354" s="35" t="s">
        <v>1149</v>
      </c>
    </row>
    <row r="355" spans="1:12" ht="14.45">
      <c r="A355" s="145" t="s">
        <v>1150</v>
      </c>
      <c r="B355" s="81" t="s">
        <v>1151</v>
      </c>
      <c r="C355" s="139" t="str">
        <f>HYPERLINK("https://comptox.epa.gov/dashboard/chemical/details/DTXSID3060087","DTXSID3060087")</f>
        <v>DTXSID3060087</v>
      </c>
      <c r="D355" s="81"/>
      <c r="E355" s="39" t="s">
        <v>22</v>
      </c>
      <c r="F355" s="91" t="s">
        <v>17</v>
      </c>
      <c r="G355" s="31"/>
      <c r="H355" s="39"/>
      <c r="I355" s="37"/>
      <c r="J355" s="37" t="s">
        <v>1152</v>
      </c>
      <c r="K355" s="35">
        <v>494031</v>
      </c>
      <c r="L355" s="35" t="s">
        <v>1153</v>
      </c>
    </row>
    <row r="356" spans="1:12" ht="14.45">
      <c r="A356" s="145" t="s">
        <v>1154</v>
      </c>
      <c r="B356" s="81" t="s">
        <v>1155</v>
      </c>
      <c r="C356" s="139" t="str">
        <f>HYPERLINK("https://comptox.epa.gov/dashboard/chemical/details/DTXSID4020292","DTXSID4020292")</f>
        <v>DTXSID4020292</v>
      </c>
      <c r="D356" s="81"/>
      <c r="E356" s="39" t="s">
        <v>34</v>
      </c>
      <c r="F356" s="91" t="s">
        <v>17</v>
      </c>
      <c r="G356" s="31"/>
      <c r="H356" s="39"/>
      <c r="I356" s="37"/>
      <c r="J356" s="37" t="s">
        <v>1156</v>
      </c>
      <c r="K356" s="35">
        <v>107200</v>
      </c>
      <c r="L356" s="35" t="s">
        <v>1157</v>
      </c>
    </row>
    <row r="357" spans="1:12" ht="14.45">
      <c r="A357" s="145" t="s">
        <v>1158</v>
      </c>
      <c r="B357" s="81" t="s">
        <v>1159</v>
      </c>
      <c r="C357" s="139" t="str">
        <f>HYPERLINK("https://comptox.epa.gov/dashboard/chemical/details/DTXSID4020901","DTXSID4020901")</f>
        <v>DTXSID4020901</v>
      </c>
      <c r="D357" s="81"/>
      <c r="E357" s="39" t="s">
        <v>22</v>
      </c>
      <c r="F357" s="91" t="s">
        <v>17</v>
      </c>
      <c r="G357" s="31" t="s">
        <v>152</v>
      </c>
      <c r="H357" s="39" t="s">
        <v>22</v>
      </c>
      <c r="I357" s="37" t="s">
        <v>18</v>
      </c>
      <c r="J357" s="37"/>
      <c r="K357" s="35">
        <v>79118</v>
      </c>
      <c r="L357" s="35" t="s">
        <v>1160</v>
      </c>
    </row>
    <row r="358" spans="1:12" ht="14.45">
      <c r="A358" s="145" t="s">
        <v>1161</v>
      </c>
      <c r="B358" s="81" t="s">
        <v>1162</v>
      </c>
      <c r="C358" s="139" t="str">
        <f>HYPERLINK("https://comptox.epa.gov/dashboard/chemical/details/DTXSID9020293","DTXSID9020293")</f>
        <v>DTXSID9020293</v>
      </c>
      <c r="D358" s="81"/>
      <c r="E358" s="39" t="s">
        <v>22</v>
      </c>
      <c r="F358" s="91" t="s">
        <v>17</v>
      </c>
      <c r="G358" s="31"/>
      <c r="H358" s="39"/>
      <c r="I358" s="37" t="s">
        <v>18</v>
      </c>
      <c r="J358" s="37"/>
      <c r="K358" s="35">
        <v>532274</v>
      </c>
      <c r="L358" s="35" t="s">
        <v>1163</v>
      </c>
    </row>
    <row r="359" spans="1:12" ht="14.45">
      <c r="A359" s="145" t="s">
        <v>1164</v>
      </c>
      <c r="B359" s="81" t="s">
        <v>1121</v>
      </c>
      <c r="C359" s="139"/>
      <c r="D359" s="81"/>
      <c r="E359" s="39" t="s">
        <v>374</v>
      </c>
      <c r="F359" s="91" t="s">
        <v>17</v>
      </c>
      <c r="G359" s="35"/>
      <c r="H359" s="39"/>
      <c r="I359" s="37"/>
      <c r="J359" s="37"/>
      <c r="K359" s="31">
        <v>0</v>
      </c>
      <c r="L359" s="35" t="s">
        <v>1165</v>
      </c>
    </row>
    <row r="360" spans="1:12" ht="14.45">
      <c r="A360" s="145" t="s">
        <v>1166</v>
      </c>
      <c r="B360" s="81" t="s">
        <v>1167</v>
      </c>
      <c r="C360" s="139" t="str">
        <f>HYPERLINK("https://comptox.epa.gov/dashboard/chemical/details/DTXSID5024760","DTXSID5024760")</f>
        <v>DTXSID5024760</v>
      </c>
      <c r="D360" s="81"/>
      <c r="E360" s="39"/>
      <c r="F360" s="91" t="s">
        <v>17</v>
      </c>
      <c r="G360" s="31"/>
      <c r="H360" s="39"/>
      <c r="I360" s="37" t="s">
        <v>18</v>
      </c>
      <c r="J360" s="37"/>
      <c r="K360" s="35">
        <v>4080313</v>
      </c>
      <c r="L360" s="35" t="s">
        <v>1168</v>
      </c>
    </row>
    <row r="361" spans="1:12" ht="14.45">
      <c r="A361" s="145" t="s">
        <v>1169</v>
      </c>
      <c r="B361" s="81" t="s">
        <v>1170</v>
      </c>
      <c r="C361" s="139" t="str">
        <f>HYPERLINK("https://comptox.epa.gov/dashboard/chemical/details/DTXSID9020295","DTXSID9020295")</f>
        <v>DTXSID9020295</v>
      </c>
      <c r="D361" s="81"/>
      <c r="E361" s="39" t="s">
        <v>34</v>
      </c>
      <c r="F361" s="91" t="s">
        <v>17</v>
      </c>
      <c r="G361" s="31"/>
      <c r="H361" s="39"/>
      <c r="I361" s="37" t="s">
        <v>18</v>
      </c>
      <c r="J361" s="37" t="s">
        <v>1171</v>
      </c>
      <c r="K361" s="35">
        <v>106478</v>
      </c>
      <c r="L361" s="35" t="s">
        <v>1172</v>
      </c>
    </row>
    <row r="362" spans="1:12" ht="14.45">
      <c r="A362" s="145" t="s">
        <v>1173</v>
      </c>
      <c r="B362" s="81" t="s">
        <v>1174</v>
      </c>
      <c r="C362" s="139" t="str">
        <f>HYPERLINK("https://comptox.epa.gov/dashboard/chemical/details/DTXSID4020298","DTXSID4020298")</f>
        <v>DTXSID4020298</v>
      </c>
      <c r="D362" s="81"/>
      <c r="E362" s="39" t="s">
        <v>22</v>
      </c>
      <c r="F362" s="91" t="s">
        <v>57</v>
      </c>
      <c r="G362" s="31"/>
      <c r="H362" s="39"/>
      <c r="I362" s="37" t="s">
        <v>18</v>
      </c>
      <c r="J362" s="37" t="s">
        <v>1175</v>
      </c>
      <c r="K362" s="35">
        <v>108907</v>
      </c>
      <c r="L362" s="35" t="s">
        <v>1176</v>
      </c>
    </row>
    <row r="363" spans="1:12" ht="14.45">
      <c r="A363" s="145" t="s">
        <v>1177</v>
      </c>
      <c r="B363" s="81" t="s">
        <v>545</v>
      </c>
      <c r="C363" s="139" t="str">
        <f>HYPERLINK("https://comptox.epa.gov/dashboard/chemical/details/DTXSID9020299","DTXSID9020299")</f>
        <v>DTXSID9020299</v>
      </c>
      <c r="D363" s="81"/>
      <c r="E363" s="39" t="s">
        <v>77</v>
      </c>
      <c r="F363" s="91" t="s">
        <v>17</v>
      </c>
      <c r="G363" s="31"/>
      <c r="H363" s="39"/>
      <c r="I363" s="37" t="s">
        <v>18</v>
      </c>
      <c r="J363" s="37" t="s">
        <v>546</v>
      </c>
      <c r="K363" s="35">
        <v>510156</v>
      </c>
      <c r="L363" s="35" t="s">
        <v>1178</v>
      </c>
    </row>
    <row r="364" spans="1:12" ht="14.45">
      <c r="A364" s="145" t="s">
        <v>1179</v>
      </c>
      <c r="B364" s="81" t="s">
        <v>1180</v>
      </c>
      <c r="C364" s="139" t="str">
        <f>HYPERLINK("https://comptox.epa.gov/dashboard/chemical/details/DTXSID2020975","DTXSID2020975")</f>
        <v>DTXSID2020975</v>
      </c>
      <c r="D364" s="81"/>
      <c r="E364" s="39"/>
      <c r="F364" s="91" t="s">
        <v>17</v>
      </c>
      <c r="G364" s="31" t="s">
        <v>77</v>
      </c>
      <c r="H364" s="39" t="s">
        <v>77</v>
      </c>
      <c r="I364" s="37" t="s">
        <v>58</v>
      </c>
      <c r="J364" s="37"/>
      <c r="K364" s="35">
        <v>51752</v>
      </c>
      <c r="L364" s="35" t="s">
        <v>1181</v>
      </c>
    </row>
    <row r="365" spans="1:12" ht="14.45">
      <c r="A365" s="145" t="s">
        <v>1182</v>
      </c>
      <c r="B365" s="81" t="s">
        <v>1183</v>
      </c>
      <c r="C365" s="139" t="str">
        <f>HYPERLINK("https://comptox.epa.gov/dashboard/chemical/details/DTXSID4021717","DTXSID4021717")</f>
        <v>DTXSID4021717</v>
      </c>
      <c r="D365" s="81"/>
      <c r="E365" s="39" t="s">
        <v>26</v>
      </c>
      <c r="F365" s="91" t="s">
        <v>17</v>
      </c>
      <c r="G365" s="31"/>
      <c r="H365" s="39"/>
      <c r="I365" s="37"/>
      <c r="J365" s="37" t="s">
        <v>1184</v>
      </c>
      <c r="K365" s="35">
        <v>59507</v>
      </c>
      <c r="L365" s="35" t="s">
        <v>1185</v>
      </c>
    </row>
    <row r="366" spans="1:12" ht="14.45">
      <c r="A366" s="145" t="s">
        <v>1186</v>
      </c>
      <c r="B366" s="81" t="s">
        <v>1187</v>
      </c>
      <c r="C366" s="139" t="str">
        <f>HYPERLINK("https://comptox.epa.gov/dashboard/chemical/details/DTXSID6041345","DTXSID6041345")</f>
        <v>DTXSID6041345</v>
      </c>
      <c r="D366" s="81"/>
      <c r="E366" s="39" t="s">
        <v>22</v>
      </c>
      <c r="F366" s="91" t="s">
        <v>57</v>
      </c>
      <c r="G366" s="31"/>
      <c r="H366" s="39"/>
      <c r="I366" s="37" t="s">
        <v>18</v>
      </c>
      <c r="J366" s="37"/>
      <c r="K366" s="35">
        <v>2971382</v>
      </c>
      <c r="L366" s="35" t="s">
        <v>1188</v>
      </c>
    </row>
    <row r="367" spans="1:12" ht="14.45">
      <c r="A367" s="145" t="s">
        <v>1189</v>
      </c>
      <c r="B367" s="141" t="s">
        <v>1190</v>
      </c>
      <c r="C367" s="139" t="str">
        <f>HYPERLINK("https://comptox.epa.gov/dashboard/chemical/details/DTXSID1020300","DTXSID1020300")</f>
        <v>DTXSID1020300</v>
      </c>
      <c r="D367" s="81"/>
      <c r="E367" s="39" t="s">
        <v>22</v>
      </c>
      <c r="F367" s="91" t="s">
        <v>17</v>
      </c>
      <c r="G367" s="31"/>
      <c r="H367" s="39"/>
      <c r="I367" s="37"/>
      <c r="J367" s="37"/>
      <c r="K367" s="35">
        <v>124481</v>
      </c>
      <c r="L367" s="35" t="s">
        <v>1191</v>
      </c>
    </row>
    <row r="368" spans="1:12" ht="14.45">
      <c r="A368" s="145" t="s">
        <v>1192</v>
      </c>
      <c r="B368" s="81" t="s">
        <v>1193</v>
      </c>
      <c r="C368" s="139" t="str">
        <f>HYPERLINK("https://comptox.epa.gov/dashboard/chemical/details/DTXSID9023960","DTXSID9023960")</f>
        <v>DTXSID9023960</v>
      </c>
      <c r="D368" s="81"/>
      <c r="E368" s="39"/>
      <c r="F368" s="91" t="s">
        <v>17</v>
      </c>
      <c r="G368" s="31"/>
      <c r="H368" s="39"/>
      <c r="I368" s="37" t="s">
        <v>18</v>
      </c>
      <c r="J368" s="37"/>
      <c r="K368" s="35">
        <v>75683</v>
      </c>
      <c r="L368" s="35" t="s">
        <v>1194</v>
      </c>
    </row>
    <row r="369" spans="1:12" ht="14.45">
      <c r="A369" s="145" t="s">
        <v>1195</v>
      </c>
      <c r="B369" s="81" t="s">
        <v>1196</v>
      </c>
      <c r="C369" s="139" t="str">
        <f>HYPERLINK("https://comptox.epa.gov/dashboard/chemical/details/DTXSID6020301","DTXSID6020301")</f>
        <v>DTXSID6020301</v>
      </c>
      <c r="D369" s="81"/>
      <c r="E369" s="39"/>
      <c r="F369" s="91" t="s">
        <v>17</v>
      </c>
      <c r="G369" s="31"/>
      <c r="H369" s="39"/>
      <c r="I369" s="37" t="s">
        <v>18</v>
      </c>
      <c r="J369" s="37"/>
      <c r="K369" s="35">
        <v>75456</v>
      </c>
      <c r="L369" s="35" t="s">
        <v>1197</v>
      </c>
    </row>
    <row r="370" spans="1:12" ht="14.45">
      <c r="A370" s="145" t="s">
        <v>1198</v>
      </c>
      <c r="B370" s="81" t="s">
        <v>1199</v>
      </c>
      <c r="C370" s="139" t="str">
        <f>HYPERLINK("https://comptox.epa.gov/dashboard/chemical/details/DTXSID1020302","DTXSID1020302")</f>
        <v>DTXSID1020302</v>
      </c>
      <c r="D370" s="81" t="s">
        <v>33</v>
      </c>
      <c r="E370" s="39" t="s">
        <v>22</v>
      </c>
      <c r="F370" s="91" t="s">
        <v>17</v>
      </c>
      <c r="G370" s="31"/>
      <c r="H370" s="39"/>
      <c r="I370" s="37" t="s">
        <v>18</v>
      </c>
      <c r="J370" s="37"/>
      <c r="K370" s="35">
        <v>75003</v>
      </c>
      <c r="L370" s="35" t="s">
        <v>1200</v>
      </c>
    </row>
    <row r="371" spans="1:12" ht="14.45">
      <c r="A371" s="145" t="s">
        <v>1201</v>
      </c>
      <c r="B371" s="81" t="s">
        <v>1202</v>
      </c>
      <c r="C371" s="139" t="str">
        <f>HYPERLINK("https://comptox.epa.gov/dashboard/chemical/details/DTXSID1021877","DTXSID1021877")</f>
        <v>DTXSID1021877</v>
      </c>
      <c r="D371" s="81"/>
      <c r="E371" s="39"/>
      <c r="F371" s="91" t="s">
        <v>17</v>
      </c>
      <c r="G371" s="31" t="s">
        <v>116</v>
      </c>
      <c r="H371" s="39" t="s">
        <v>116</v>
      </c>
      <c r="I371" s="37"/>
      <c r="J371" s="37"/>
      <c r="K371" s="35">
        <v>107073</v>
      </c>
      <c r="L371" s="35" t="s">
        <v>1203</v>
      </c>
    </row>
    <row r="372" spans="1:12" ht="14.45">
      <c r="A372" s="145" t="s">
        <v>1204</v>
      </c>
      <c r="B372" s="81" t="s">
        <v>1205</v>
      </c>
      <c r="C372" s="139" t="str">
        <f>HYPERLINK("https://comptox.epa.gov/dashboard/chemical/details/DTXSID2060832","DTXSID2060832")</f>
        <v>DTXSID2060832</v>
      </c>
      <c r="D372" s="81"/>
      <c r="E372" s="39"/>
      <c r="F372" s="91" t="s">
        <v>17</v>
      </c>
      <c r="G372" s="31" t="s">
        <v>34</v>
      </c>
      <c r="H372" s="39" t="s">
        <v>34</v>
      </c>
      <c r="I372" s="37"/>
      <c r="J372" s="37"/>
      <c r="K372" s="35">
        <v>627112</v>
      </c>
      <c r="L372" s="35" t="s">
        <v>1206</v>
      </c>
    </row>
    <row r="373" spans="1:12" ht="14.45">
      <c r="A373" s="145" t="s">
        <v>1207</v>
      </c>
      <c r="B373" s="81" t="s">
        <v>1208</v>
      </c>
      <c r="C373" s="139" t="str">
        <f>HYPERLINK("https://comptox.epa.gov/dashboard/chemical/details/DTXSID0051570","DTXSID0051570")</f>
        <v>DTXSID0051570</v>
      </c>
      <c r="D373" s="81"/>
      <c r="E373" s="39" t="s">
        <v>34</v>
      </c>
      <c r="F373" s="91" t="s">
        <v>17</v>
      </c>
      <c r="G373" s="31"/>
      <c r="H373" s="39"/>
      <c r="I373" s="37"/>
      <c r="J373" s="37" t="s">
        <v>1209</v>
      </c>
      <c r="K373" s="35">
        <v>110758</v>
      </c>
      <c r="L373" s="35" t="s">
        <v>1210</v>
      </c>
    </row>
    <row r="374" spans="1:12" ht="14.45">
      <c r="A374" s="145" t="s">
        <v>1211</v>
      </c>
      <c r="B374" s="81" t="s">
        <v>1212</v>
      </c>
      <c r="C374" s="139" t="str">
        <f>HYPERLINK("https://comptox.epa.gov/dashboard/chemical/details/DTXSID1020306","DTXSID1020306")</f>
        <v>DTXSID1020306</v>
      </c>
      <c r="D374" s="81" t="s">
        <v>129</v>
      </c>
      <c r="E374" s="39" t="s">
        <v>77</v>
      </c>
      <c r="F374" s="91" t="s">
        <v>33</v>
      </c>
      <c r="G374" s="31" t="s">
        <v>33</v>
      </c>
      <c r="H374" s="39" t="s">
        <v>77</v>
      </c>
      <c r="I374" s="37" t="s">
        <v>18</v>
      </c>
      <c r="J374" s="37" t="s">
        <v>1213</v>
      </c>
      <c r="K374" s="35">
        <v>67663</v>
      </c>
      <c r="L374" s="35" t="s">
        <v>1214</v>
      </c>
    </row>
    <row r="375" spans="1:12" ht="14.45">
      <c r="A375" s="145" t="s">
        <v>1215</v>
      </c>
      <c r="B375" s="81" t="s">
        <v>1216</v>
      </c>
      <c r="C375" s="139" t="str">
        <f>HYPERLINK("https://comptox.epa.gov/dashboard/chemical/details/DTXSID0021541","DTXSID0021541")</f>
        <v>DTXSID0021541</v>
      </c>
      <c r="D375" s="81" t="s">
        <v>33</v>
      </c>
      <c r="E375" s="39" t="s">
        <v>22</v>
      </c>
      <c r="F375" s="91" t="s">
        <v>17</v>
      </c>
      <c r="G375" s="31"/>
      <c r="H375" s="39"/>
      <c r="I375" s="37" t="s">
        <v>18</v>
      </c>
      <c r="J375" s="37" t="s">
        <v>1217</v>
      </c>
      <c r="K375" s="35">
        <v>74873</v>
      </c>
      <c r="L375" s="35" t="s">
        <v>1218</v>
      </c>
    </row>
    <row r="376" spans="1:12" ht="14.45">
      <c r="A376" s="145" t="s">
        <v>1219</v>
      </c>
      <c r="B376" s="81" t="s">
        <v>718</v>
      </c>
      <c r="C376" s="139" t="str">
        <f>HYPERLINK("https://comptox.epa.gov/dashboard/chemical/details/DTXSID8020173","DTXSID8020173")</f>
        <v>DTXSID8020173</v>
      </c>
      <c r="D376" s="81" t="s">
        <v>34</v>
      </c>
      <c r="E376" s="39" t="s">
        <v>77</v>
      </c>
      <c r="F376" s="91" t="s">
        <v>17</v>
      </c>
      <c r="G376" s="31" t="s">
        <v>22</v>
      </c>
      <c r="H376" s="39" t="s">
        <v>77</v>
      </c>
      <c r="I376" s="37" t="s">
        <v>58</v>
      </c>
      <c r="J376" s="37" t="s">
        <v>719</v>
      </c>
      <c r="K376" s="35">
        <v>542881</v>
      </c>
      <c r="L376" s="35" t="s">
        <v>1220</v>
      </c>
    </row>
    <row r="377" spans="1:12" ht="14.45">
      <c r="A377" s="145" t="s">
        <v>1221</v>
      </c>
      <c r="B377" s="81" t="s">
        <v>1222</v>
      </c>
      <c r="C377" s="139" t="str">
        <f>HYPERLINK("https://comptox.epa.gov/dashboard/chemical/details/DTXSID6020307","DTXSID6020307")</f>
        <v>DTXSID6020307</v>
      </c>
      <c r="D377" s="81" t="s">
        <v>26</v>
      </c>
      <c r="E377" s="39" t="s">
        <v>77</v>
      </c>
      <c r="F377" s="91" t="s">
        <v>17</v>
      </c>
      <c r="G377" s="31" t="s">
        <v>22</v>
      </c>
      <c r="H377" s="39" t="s">
        <v>77</v>
      </c>
      <c r="I377" s="37" t="s">
        <v>18</v>
      </c>
      <c r="J377" s="37" t="s">
        <v>1223</v>
      </c>
      <c r="K377" s="35">
        <v>107302</v>
      </c>
      <c r="L377" s="35" t="s">
        <v>1224</v>
      </c>
    </row>
    <row r="378" spans="1:12" ht="14.45">
      <c r="A378" s="145" t="s">
        <v>1225</v>
      </c>
      <c r="B378" s="81" t="s">
        <v>1226</v>
      </c>
      <c r="C378" s="139" t="str">
        <f>HYPERLINK("https://comptox.epa.gov/dashboard/chemical/details/DTXSID1020279","DTXSID1020279")</f>
        <v>DTXSID1020279</v>
      </c>
      <c r="D378" s="81"/>
      <c r="E378" s="39"/>
      <c r="F378" s="91" t="s">
        <v>17</v>
      </c>
      <c r="G378" s="31"/>
      <c r="H378" s="39"/>
      <c r="I378" s="37" t="s">
        <v>18</v>
      </c>
      <c r="J378" s="37"/>
      <c r="K378" s="35">
        <v>563473</v>
      </c>
      <c r="L378" s="35" t="s">
        <v>1227</v>
      </c>
    </row>
    <row r="379" spans="1:12" ht="14.45">
      <c r="A379" s="145" t="s">
        <v>1228</v>
      </c>
      <c r="B379" s="81" t="s">
        <v>1229</v>
      </c>
      <c r="C379" s="139" t="str">
        <f>HYPERLINK("https://comptox.epa.gov/dashboard/chemical/details/DTXSID8023971","DTXSID8023971")</f>
        <v>DTXSID8023971</v>
      </c>
      <c r="D379" s="81"/>
      <c r="E379" s="39" t="s">
        <v>26</v>
      </c>
      <c r="F379" s="91" t="s">
        <v>17</v>
      </c>
      <c r="G379" s="31"/>
      <c r="H379" s="39"/>
      <c r="I379" s="37"/>
      <c r="J379" s="37" t="s">
        <v>1230</v>
      </c>
      <c r="K379" s="35">
        <v>91587</v>
      </c>
      <c r="L379" s="35" t="s">
        <v>1231</v>
      </c>
    </row>
    <row r="380" spans="1:12" ht="14.45">
      <c r="A380" s="145" t="s">
        <v>1232</v>
      </c>
      <c r="B380" s="81" t="s">
        <v>1233</v>
      </c>
      <c r="C380" s="139" t="str">
        <f>HYPERLINK("https://comptox.epa.gov/dashboard/chemical/details/DTXSID2032348","DTXSID2032348")</f>
        <v>DTXSID2032348</v>
      </c>
      <c r="D380" s="81"/>
      <c r="E380" s="39"/>
      <c r="F380" s="91" t="s">
        <v>17</v>
      </c>
      <c r="G380" s="31" t="s">
        <v>152</v>
      </c>
      <c r="H380" s="39" t="s">
        <v>22</v>
      </c>
      <c r="I380" s="37"/>
      <c r="J380" s="37"/>
      <c r="K380" s="35">
        <v>3691358</v>
      </c>
      <c r="L380" s="35" t="s">
        <v>1234</v>
      </c>
    </row>
    <row r="381" spans="1:12" ht="14.45">
      <c r="A381" s="145" t="s">
        <v>1235</v>
      </c>
      <c r="B381" s="81" t="s">
        <v>1236</v>
      </c>
      <c r="C381" s="139" t="str">
        <f>HYPERLINK("https://comptox.epa.gov/dashboard/chemical/details/DTXSID5021544","DTXSID5021544")</f>
        <v>DTXSID5021544</v>
      </c>
      <c r="D381" s="81"/>
      <c r="E381" s="39" t="s">
        <v>22</v>
      </c>
      <c r="F381" s="91" t="s">
        <v>17</v>
      </c>
      <c r="G381" s="31"/>
      <c r="H381" s="39"/>
      <c r="I381" s="37"/>
      <c r="J381" s="37" t="s">
        <v>1237</v>
      </c>
      <c r="K381" s="35">
        <v>95578</v>
      </c>
      <c r="L381" s="35" t="s">
        <v>1238</v>
      </c>
    </row>
    <row r="382" spans="1:12" ht="14.45">
      <c r="A382" s="145" t="s">
        <v>1239</v>
      </c>
      <c r="B382" s="81" t="s">
        <v>1128</v>
      </c>
      <c r="C382" s="139" t="str">
        <f>HYPERLINK("https://comptox.epa.gov/dashboard/chemical/details/DTXSID201336737","DTXSID201336737")</f>
        <v>DTXSID201336737</v>
      </c>
      <c r="D382" s="81"/>
      <c r="E382" s="39" t="s">
        <v>374</v>
      </c>
      <c r="F382" s="91" t="s">
        <v>17</v>
      </c>
      <c r="G382" s="31"/>
      <c r="H382" s="39"/>
      <c r="I382" s="37">
        <v>313</v>
      </c>
      <c r="J382" s="37"/>
      <c r="K382" s="31">
        <v>1</v>
      </c>
      <c r="L382" s="35" t="s">
        <v>1240</v>
      </c>
    </row>
    <row r="383" spans="1:12" ht="14.45">
      <c r="A383" s="145" t="s">
        <v>1241</v>
      </c>
      <c r="B383" s="81" t="s">
        <v>1242</v>
      </c>
      <c r="C383" s="139" t="str">
        <f>HYPERLINK("https://comptox.epa.gov/dashboard/chemical/details/DTXSID7040732","DTXSID7040732")</f>
        <v>DTXSID7040732</v>
      </c>
      <c r="D383" s="81"/>
      <c r="E383" s="39"/>
      <c r="F383" s="91" t="s">
        <v>17</v>
      </c>
      <c r="G383" s="31"/>
      <c r="H383" s="39"/>
      <c r="I383" s="37" t="s">
        <v>18</v>
      </c>
      <c r="J383" s="37"/>
      <c r="K383" s="35">
        <v>104121</v>
      </c>
      <c r="L383" s="35" t="s">
        <v>1243</v>
      </c>
    </row>
    <row r="384" spans="1:12" ht="14.45">
      <c r="A384" s="145" t="s">
        <v>1244</v>
      </c>
      <c r="B384" s="81" t="s">
        <v>1245</v>
      </c>
      <c r="C384" s="139" t="str">
        <f>HYPERLINK("https://comptox.epa.gov/dashboard/chemical/details/DTXSID2052447","DTXSID2052447")</f>
        <v>DTXSID2052447</v>
      </c>
      <c r="D384" s="81"/>
      <c r="E384" s="39" t="s">
        <v>26</v>
      </c>
      <c r="F384" s="91" t="s">
        <v>17</v>
      </c>
      <c r="G384" s="31"/>
      <c r="H384" s="39"/>
      <c r="I384" s="37"/>
      <c r="J384" s="37"/>
      <c r="K384" s="35">
        <v>7005723</v>
      </c>
      <c r="L384" s="35" t="s">
        <v>1246</v>
      </c>
    </row>
    <row r="385" spans="1:12" ht="14.45">
      <c r="A385" s="145" t="s">
        <v>1247</v>
      </c>
      <c r="B385" s="81" t="s">
        <v>1248</v>
      </c>
      <c r="C385" s="139" t="str">
        <f>HYPERLINK("https://comptox.epa.gov/dashboard/chemical/details/DTXSID0020315","DTXSID0020315")</f>
        <v>DTXSID0020315</v>
      </c>
      <c r="D385" s="81"/>
      <c r="E385" s="39"/>
      <c r="F385" s="91" t="s">
        <v>17</v>
      </c>
      <c r="G385" s="31"/>
      <c r="H385" s="39"/>
      <c r="I385" s="37" t="s">
        <v>18</v>
      </c>
      <c r="J385" s="37"/>
      <c r="K385" s="35">
        <v>76062</v>
      </c>
      <c r="L385" s="35" t="s">
        <v>1249</v>
      </c>
    </row>
    <row r="386" spans="1:12" ht="14.45">
      <c r="A386" s="145" t="s">
        <v>1250</v>
      </c>
      <c r="B386" s="141" t="s">
        <v>1251</v>
      </c>
      <c r="C386" s="139" t="str">
        <f>HYPERLINK("https://comptox.epa.gov/dashboard/chemical/details/DTXSID5020316","DTXSID5020316")</f>
        <v>DTXSID5020316</v>
      </c>
      <c r="D386" s="81"/>
      <c r="E386" s="39" t="s">
        <v>22</v>
      </c>
      <c r="F386" s="91" t="s">
        <v>17</v>
      </c>
      <c r="G386" s="31"/>
      <c r="H386" s="39"/>
      <c r="I386" s="37" t="s">
        <v>18</v>
      </c>
      <c r="J386" s="37"/>
      <c r="K386" s="35">
        <v>126998</v>
      </c>
      <c r="L386" s="35" t="s">
        <v>1252</v>
      </c>
    </row>
    <row r="387" spans="1:12" ht="14.45">
      <c r="A387" s="145" t="s">
        <v>1253</v>
      </c>
      <c r="B387" s="81" t="s">
        <v>1254</v>
      </c>
      <c r="C387" s="139" t="str">
        <f>HYPERLINK("https://comptox.epa.gov/dashboard/chemical/details/DTXSID4030336","DTXSID4030336")</f>
        <v>DTXSID4030336</v>
      </c>
      <c r="D387" s="81"/>
      <c r="E387" s="39" t="s">
        <v>34</v>
      </c>
      <c r="F387" s="91" t="s">
        <v>17</v>
      </c>
      <c r="G387" s="31" t="s">
        <v>34</v>
      </c>
      <c r="H387" s="39" t="s">
        <v>34</v>
      </c>
      <c r="I387" s="37" t="s">
        <v>18</v>
      </c>
      <c r="J387" s="37" t="s">
        <v>1255</v>
      </c>
      <c r="K387" s="35">
        <v>542767</v>
      </c>
      <c r="L387" s="35" t="s">
        <v>1256</v>
      </c>
    </row>
    <row r="388" spans="1:12" ht="14.45">
      <c r="A388" s="145" t="s">
        <v>1257</v>
      </c>
      <c r="B388" s="81" t="s">
        <v>1258</v>
      </c>
      <c r="C388" s="139" t="str">
        <f>HYPERLINK("https://comptox.epa.gov/dashboard/chemical/details/DTXSID4040262","DTXSID4040262")</f>
        <v>DTXSID4040262</v>
      </c>
      <c r="D388" s="81" t="s">
        <v>33</v>
      </c>
      <c r="E388" s="39"/>
      <c r="F388" s="91" t="s">
        <v>17</v>
      </c>
      <c r="G388" s="31"/>
      <c r="H388" s="39"/>
      <c r="I388" s="37"/>
      <c r="J388" s="37"/>
      <c r="K388" s="35">
        <v>557982</v>
      </c>
      <c r="L388" s="35" t="s">
        <v>1259</v>
      </c>
    </row>
    <row r="389" spans="1:12" ht="14.45">
      <c r="A389" s="145" t="s">
        <v>1260</v>
      </c>
      <c r="B389" s="81" t="s">
        <v>1261</v>
      </c>
      <c r="C389" s="139" t="str">
        <f>HYPERLINK("https://comptox.epa.gov/dashboard/chemical/details/DTXSID5020318","DTXSID5020318")</f>
        <v>DTXSID5020318</v>
      </c>
      <c r="D389" s="81" t="s">
        <v>33</v>
      </c>
      <c r="E389" s="39"/>
      <c r="F389" s="91" t="s">
        <v>17</v>
      </c>
      <c r="G389" s="31"/>
      <c r="H389" s="39"/>
      <c r="I389" s="37"/>
      <c r="J389" s="37"/>
      <c r="K389" s="35">
        <v>590216</v>
      </c>
      <c r="L389" s="35" t="s">
        <v>1259</v>
      </c>
    </row>
    <row r="390" spans="1:12" ht="14.45">
      <c r="A390" s="145" t="s">
        <v>1262</v>
      </c>
      <c r="B390" s="81" t="s">
        <v>1263</v>
      </c>
      <c r="C390" s="139" t="str">
        <f>HYPERLINK("https://comptox.epa.gov/dashboard/chemical/details/DTXSID1029706","DTXSID1029706")</f>
        <v>DTXSID1029706</v>
      </c>
      <c r="D390" s="81"/>
      <c r="E390" s="39" t="s">
        <v>34</v>
      </c>
      <c r="F390" s="91" t="s">
        <v>35</v>
      </c>
      <c r="G390" s="31"/>
      <c r="H390" s="39"/>
      <c r="I390" s="37"/>
      <c r="J390" s="37"/>
      <c r="K390" s="35">
        <v>7790945</v>
      </c>
      <c r="L390" s="35" t="s">
        <v>1264</v>
      </c>
    </row>
    <row r="391" spans="1:12" ht="14.45">
      <c r="A391" s="145" t="s">
        <v>1265</v>
      </c>
      <c r="B391" s="81" t="s">
        <v>1266</v>
      </c>
      <c r="C391" s="139" t="str">
        <f>HYPERLINK("https://comptox.epa.gov/dashboard/chemical/details/DTXSID8051465","DTXSID8051465")</f>
        <v>DTXSID8051465</v>
      </c>
      <c r="D391" s="81"/>
      <c r="E391" s="39"/>
      <c r="F391" s="91" t="s">
        <v>17</v>
      </c>
      <c r="G391" s="31"/>
      <c r="H391" s="39"/>
      <c r="I391" s="37" t="s">
        <v>18</v>
      </c>
      <c r="J391" s="37"/>
      <c r="K391" s="35">
        <v>63938103</v>
      </c>
      <c r="L391" s="35" t="s">
        <v>1267</v>
      </c>
    </row>
    <row r="392" spans="1:12" ht="14.45">
      <c r="A392" s="145" t="s">
        <v>1268</v>
      </c>
      <c r="B392" s="81" t="s">
        <v>1269</v>
      </c>
      <c r="C392" s="139" t="str">
        <f>HYPERLINK("https://comptox.epa.gov/dashboard/chemical/details/DTXSID1042023","DTXSID1042023")</f>
        <v>DTXSID1042023</v>
      </c>
      <c r="D392" s="81"/>
      <c r="E392" s="39"/>
      <c r="F392" s="91" t="s">
        <v>17</v>
      </c>
      <c r="G392" s="31"/>
      <c r="H392" s="39"/>
      <c r="I392" s="37" t="s">
        <v>18</v>
      </c>
      <c r="J392" s="37"/>
      <c r="K392" s="35">
        <v>354256</v>
      </c>
      <c r="L392" s="35" t="s">
        <v>1270</v>
      </c>
    </row>
    <row r="393" spans="1:12" ht="14.45">
      <c r="A393" s="145" t="s">
        <v>1271</v>
      </c>
      <c r="B393" s="81" t="s">
        <v>1272</v>
      </c>
      <c r="C393" s="139" t="str">
        <f>HYPERLINK("https://comptox.epa.gov/dashboard/chemical/details/DTXSID7029245","DTXSID7029245")</f>
        <v>DTXSID7029245</v>
      </c>
      <c r="D393" s="81"/>
      <c r="E393" s="39"/>
      <c r="F393" s="91" t="s">
        <v>17</v>
      </c>
      <c r="G393" s="31"/>
      <c r="H393" s="39"/>
      <c r="I393" s="37" t="s">
        <v>18</v>
      </c>
      <c r="J393" s="37"/>
      <c r="K393" s="35">
        <v>2837890</v>
      </c>
      <c r="L393" s="35" t="s">
        <v>1273</v>
      </c>
    </row>
    <row r="394" spans="1:12" ht="14.45">
      <c r="A394" s="145" t="s">
        <v>1274</v>
      </c>
      <c r="B394" s="81" t="s">
        <v>1275</v>
      </c>
      <c r="C394" s="139" t="str">
        <f>HYPERLINK("https://comptox.epa.gov/dashboard/chemical/details/DTXSID0020319","DTXSID0020319")</f>
        <v>DTXSID0020319</v>
      </c>
      <c r="D394" s="81"/>
      <c r="E394" s="39"/>
      <c r="F394" s="91" t="s">
        <v>17</v>
      </c>
      <c r="G394" s="31"/>
      <c r="H394" s="39"/>
      <c r="I394" s="37" t="s">
        <v>18</v>
      </c>
      <c r="J394" s="37"/>
      <c r="K394" s="35">
        <v>1897456</v>
      </c>
      <c r="L394" s="35" t="s">
        <v>1276</v>
      </c>
    </row>
    <row r="395" spans="1:12" ht="14.45">
      <c r="A395" s="145" t="s">
        <v>1277</v>
      </c>
      <c r="B395" s="81" t="s">
        <v>1278</v>
      </c>
      <c r="C395" s="139" t="str">
        <f>HYPERLINK("https://comptox.epa.gov/dashboard/chemical/details/DTXSID1041508","DTXSID1041508")</f>
        <v>DTXSID1041508</v>
      </c>
      <c r="D395" s="81"/>
      <c r="E395" s="39"/>
      <c r="F395" s="91" t="s">
        <v>17</v>
      </c>
      <c r="G395" s="31"/>
      <c r="H395" s="39"/>
      <c r="I395" s="37" t="s">
        <v>18</v>
      </c>
      <c r="J395" s="37"/>
      <c r="K395" s="35">
        <v>95692</v>
      </c>
      <c r="L395" s="35" t="s">
        <v>1279</v>
      </c>
    </row>
    <row r="396" spans="1:12" ht="14.45">
      <c r="A396" s="145" t="s">
        <v>1280</v>
      </c>
      <c r="B396" s="81" t="s">
        <v>1281</v>
      </c>
      <c r="C396" s="139" t="str">
        <f>HYPERLINK("https://comptox.epa.gov/dashboard/chemical/details/DTXSID0020288","DTXSID0020288")</f>
        <v>DTXSID0020288</v>
      </c>
      <c r="D396" s="81"/>
      <c r="E396" s="39" t="s">
        <v>22</v>
      </c>
      <c r="F396" s="91" t="s">
        <v>17</v>
      </c>
      <c r="G396" s="31"/>
      <c r="H396" s="39"/>
      <c r="I396" s="37"/>
      <c r="J396" s="37" t="s">
        <v>1282</v>
      </c>
      <c r="K396" s="35">
        <v>3165933</v>
      </c>
      <c r="L396" s="35" t="s">
        <v>1283</v>
      </c>
    </row>
    <row r="397" spans="1:12" ht="14.45">
      <c r="A397" s="145" t="s">
        <v>1284</v>
      </c>
      <c r="B397" s="81" t="s">
        <v>1285</v>
      </c>
      <c r="C397" s="139" t="str">
        <f>HYPERLINK("https://comptox.epa.gov/dashboard/chemical/details/DTXSID5020289","DTXSID5020289")</f>
        <v>DTXSID5020289</v>
      </c>
      <c r="D397" s="81"/>
      <c r="E397" s="39"/>
      <c r="F397" s="91" t="s">
        <v>17</v>
      </c>
      <c r="G397" s="31"/>
      <c r="H397" s="39"/>
      <c r="I397" s="37" t="s">
        <v>18</v>
      </c>
      <c r="J397" s="37"/>
      <c r="K397" s="35">
        <v>75887</v>
      </c>
      <c r="L397" s="35" t="s">
        <v>1286</v>
      </c>
    </row>
    <row r="398" spans="1:12" ht="14.45">
      <c r="A398" s="145" t="s">
        <v>1287</v>
      </c>
      <c r="B398" s="81" t="s">
        <v>1089</v>
      </c>
      <c r="C398" s="139" t="str">
        <f>HYPERLINK("https://comptox.epa.gov/dashboard/chemical/details/DTXSID4052500","DTXSID4052500")</f>
        <v>DTXSID4052500</v>
      </c>
      <c r="D398" s="81"/>
      <c r="E398" s="39"/>
      <c r="F398" s="91" t="s">
        <v>17</v>
      </c>
      <c r="G398" s="31"/>
      <c r="H398" s="39"/>
      <c r="I398" s="37" t="s">
        <v>18</v>
      </c>
      <c r="J398" s="37"/>
      <c r="K398" s="35">
        <v>75729</v>
      </c>
      <c r="L398" s="35" t="s">
        <v>1288</v>
      </c>
    </row>
    <row r="399" spans="1:12" ht="14.45">
      <c r="A399" s="145" t="s">
        <v>1289</v>
      </c>
      <c r="B399" s="81" t="s">
        <v>1290</v>
      </c>
      <c r="C399" s="139" t="str">
        <f>HYPERLINK("https://comptox.epa.gov/dashboard/chemical/details/DTXSID5042033","DTXSID5042033")</f>
        <v>DTXSID5042033</v>
      </c>
      <c r="D399" s="81"/>
      <c r="E399" s="39"/>
      <c r="F399" s="91" t="s">
        <v>17</v>
      </c>
      <c r="G399" s="31"/>
      <c r="H399" s="39"/>
      <c r="I399" s="37" t="s">
        <v>18</v>
      </c>
      <c r="J399" s="37"/>
      <c r="K399" s="35">
        <v>460355</v>
      </c>
      <c r="L399" s="35" t="s">
        <v>1291</v>
      </c>
    </row>
    <row r="400" spans="1:12" ht="14.45">
      <c r="A400" s="145" t="s">
        <v>1292</v>
      </c>
      <c r="B400" s="81" t="s">
        <v>1293</v>
      </c>
      <c r="C400" s="139" t="str">
        <f>HYPERLINK("https://comptox.epa.gov/dashboard/chemical/details/DTXSID7040287","DTXSID7040287")</f>
        <v>DTXSID7040287</v>
      </c>
      <c r="D400" s="81"/>
      <c r="E400" s="39"/>
      <c r="F400" s="91" t="s">
        <v>17</v>
      </c>
      <c r="G400" s="31" t="s">
        <v>161</v>
      </c>
      <c r="H400" s="39" t="s">
        <v>116</v>
      </c>
      <c r="I400" s="37"/>
      <c r="J400" s="37"/>
      <c r="K400" s="35">
        <v>1982474</v>
      </c>
      <c r="L400" s="35" t="s">
        <v>1294</v>
      </c>
    </row>
    <row r="401" spans="1:12" ht="14.45">
      <c r="A401" s="145" t="s">
        <v>1295</v>
      </c>
      <c r="B401" s="81" t="s">
        <v>1296</v>
      </c>
      <c r="C401" s="139" t="str">
        <f>HYPERLINK("https://comptox.epa.gov/dashboard/chemical/details/DTXSID4020458","DTXSID4020458")</f>
        <v>DTXSID4020458</v>
      </c>
      <c r="D401" s="81"/>
      <c r="E401" s="39" t="s">
        <v>94</v>
      </c>
      <c r="F401" s="91" t="s">
        <v>34</v>
      </c>
      <c r="G401" s="31"/>
      <c r="H401" s="39"/>
      <c r="I401" s="37"/>
      <c r="J401" s="37"/>
      <c r="K401" s="35">
        <v>2921882</v>
      </c>
      <c r="L401" s="35" t="s">
        <v>1297</v>
      </c>
    </row>
    <row r="402" spans="1:12" ht="14.45">
      <c r="A402" s="145" t="s">
        <v>1298</v>
      </c>
      <c r="B402" s="81" t="s">
        <v>1299</v>
      </c>
      <c r="C402" s="139" t="str">
        <f>HYPERLINK("https://comptox.epa.gov/dashboard/chemical/details/DTXSID6032352","DTXSID6032352")</f>
        <v>DTXSID6032352</v>
      </c>
      <c r="D402" s="81"/>
      <c r="E402" s="39"/>
      <c r="F402" s="91" t="s">
        <v>17</v>
      </c>
      <c r="G402" s="31"/>
      <c r="H402" s="39"/>
      <c r="I402" s="37" t="s">
        <v>18</v>
      </c>
      <c r="J402" s="37"/>
      <c r="K402" s="35">
        <v>5598130</v>
      </c>
      <c r="L402" s="35" t="s">
        <v>1300</v>
      </c>
    </row>
    <row r="403" spans="1:12" ht="14.45">
      <c r="A403" s="145" t="s">
        <v>1301</v>
      </c>
      <c r="B403" s="81" t="s">
        <v>1302</v>
      </c>
      <c r="C403" s="139" t="str">
        <f>HYPERLINK("https://comptox.epa.gov/dashboard/chemical/details/DTXSID7023980","DTXSID7023980")</f>
        <v>DTXSID7023980</v>
      </c>
      <c r="D403" s="81"/>
      <c r="E403" s="39"/>
      <c r="F403" s="91" t="s">
        <v>17</v>
      </c>
      <c r="G403" s="31"/>
      <c r="H403" s="39"/>
      <c r="I403" s="37" t="s">
        <v>18</v>
      </c>
      <c r="J403" s="37"/>
      <c r="K403" s="35">
        <v>64902723</v>
      </c>
      <c r="L403" s="35" t="s">
        <v>1303</v>
      </c>
    </row>
    <row r="404" spans="1:12" ht="14.45">
      <c r="A404" s="145" t="s">
        <v>1304</v>
      </c>
      <c r="B404" s="81" t="s">
        <v>1305</v>
      </c>
      <c r="C404" s="139" t="str">
        <f>HYPERLINK("https://comptox.epa.gov/dashboard/chemical/details/DTXSID9041786","DTXSID9041786")</f>
        <v>DTXSID9041786</v>
      </c>
      <c r="D404" s="81"/>
      <c r="E404" s="39"/>
      <c r="F404" s="91" t="s">
        <v>17</v>
      </c>
      <c r="G404" s="31" t="s">
        <v>116</v>
      </c>
      <c r="H404" s="39" t="s">
        <v>116</v>
      </c>
      <c r="I404" s="37"/>
      <c r="J404" s="37"/>
      <c r="K404" s="35">
        <v>21923239</v>
      </c>
      <c r="L404" s="35" t="s">
        <v>1306</v>
      </c>
    </row>
    <row r="405" spans="1:12" ht="14.45">
      <c r="A405" s="145" t="s">
        <v>1307</v>
      </c>
      <c r="B405" s="81" t="s">
        <v>1308</v>
      </c>
      <c r="C405" s="139" t="str">
        <f>HYPERLINK("https://comptox.epa.gov/dashboard/chemical/details/DTXSID4020327","DTXSID4020327")</f>
        <v>DTXSID4020327</v>
      </c>
      <c r="D405" s="81"/>
      <c r="E405" s="39" t="s">
        <v>34</v>
      </c>
      <c r="F405" s="91" t="s">
        <v>35</v>
      </c>
      <c r="G405" s="31"/>
      <c r="H405" s="39"/>
      <c r="I405" s="37" t="s">
        <v>258</v>
      </c>
      <c r="J405" s="37"/>
      <c r="K405" s="35">
        <v>1066304</v>
      </c>
      <c r="L405" s="35" t="s">
        <v>1309</v>
      </c>
    </row>
    <row r="406" spans="1:12" ht="16.149999999999999">
      <c r="A406" s="145" t="s">
        <v>1310</v>
      </c>
      <c r="B406" s="81" t="s">
        <v>1311</v>
      </c>
      <c r="C406" s="139" t="str">
        <f>HYPERLINK("https://comptox.epa.gov/dashboard/chemical/details/DTXSID8034455","DTXSID8034455")</f>
        <v>DTXSID8034455</v>
      </c>
      <c r="D406" s="81"/>
      <c r="E406" s="39" t="s">
        <v>77</v>
      </c>
      <c r="F406" s="91" t="s">
        <v>33</v>
      </c>
      <c r="G406" s="31"/>
      <c r="H406" s="39"/>
      <c r="I406" s="37" t="s">
        <v>258</v>
      </c>
      <c r="J406" s="37"/>
      <c r="K406" s="35">
        <v>7738945</v>
      </c>
      <c r="L406" s="35" t="s">
        <v>1312</v>
      </c>
    </row>
    <row r="407" spans="1:12" ht="14.45">
      <c r="A407" s="145" t="s">
        <v>1313</v>
      </c>
      <c r="B407" s="81" t="s">
        <v>1314</v>
      </c>
      <c r="C407" s="139" t="str">
        <f>HYPERLINK("https://comptox.epa.gov/dashboard/chemical/details/DTXSID20858722","DTXSID20858722")</f>
        <v>DTXSID20858722</v>
      </c>
      <c r="D407" s="81"/>
      <c r="E407" s="39"/>
      <c r="F407" s="91" t="s">
        <v>17</v>
      </c>
      <c r="G407" s="31" t="s">
        <v>1315</v>
      </c>
      <c r="H407" s="39" t="s">
        <v>94</v>
      </c>
      <c r="I407" s="37" t="s">
        <v>258</v>
      </c>
      <c r="J407" s="37"/>
      <c r="K407" s="35">
        <v>10025737</v>
      </c>
      <c r="L407" s="35" t="s">
        <v>1316</v>
      </c>
    </row>
    <row r="408" spans="1:12" ht="14.45">
      <c r="A408" s="145" t="s">
        <v>1317</v>
      </c>
      <c r="B408" s="81" t="s">
        <v>1318</v>
      </c>
      <c r="C408" s="139" t="str">
        <f>HYPERLINK("https://comptox.epa.gov/dashboard/chemical/details/DTXSID20890642","DTXSID20890642")</f>
        <v>DTXSID20890642</v>
      </c>
      <c r="D408" s="81"/>
      <c r="E408" s="39" t="s">
        <v>34</v>
      </c>
      <c r="F408" s="91" t="s">
        <v>35</v>
      </c>
      <c r="G408" s="31"/>
      <c r="H408" s="39"/>
      <c r="I408" s="37" t="s">
        <v>258</v>
      </c>
      <c r="J408" s="37"/>
      <c r="K408" s="35">
        <v>10101538</v>
      </c>
      <c r="L408" s="35" t="s">
        <v>1319</v>
      </c>
    </row>
    <row r="409" spans="1:12" ht="14.45">
      <c r="A409" s="145" t="s">
        <v>1320</v>
      </c>
      <c r="B409" s="81" t="s">
        <v>1321</v>
      </c>
      <c r="C409" s="139" t="str">
        <f>HYPERLINK("https://comptox.epa.gov/dashboard/chemical/details/DTXSID3031022","DTXSID3031022")</f>
        <v>DTXSID3031022</v>
      </c>
      <c r="D409" s="81"/>
      <c r="E409" s="39" t="s">
        <v>26</v>
      </c>
      <c r="F409" s="91" t="s">
        <v>17</v>
      </c>
      <c r="G409" s="31"/>
      <c r="H409" s="39"/>
      <c r="I409" s="37" t="s">
        <v>18</v>
      </c>
      <c r="J409" s="37"/>
      <c r="K409" s="35">
        <v>7440473</v>
      </c>
      <c r="L409" s="35" t="s">
        <v>1322</v>
      </c>
    </row>
    <row r="410" spans="1:12" ht="14.45">
      <c r="A410" s="145" t="s">
        <v>1323</v>
      </c>
      <c r="B410" s="81" t="s">
        <v>1324</v>
      </c>
      <c r="C410" s="139" t="str">
        <f>HYPERLINK("https://comptox.epa.gov/dashboard/chemical/details/DTXSID101336427","DTXSID101336427")</f>
        <v>DTXSID101336427</v>
      </c>
      <c r="D410" s="81"/>
      <c r="E410" s="39" t="s">
        <v>374</v>
      </c>
      <c r="F410" s="91" t="s">
        <v>17</v>
      </c>
      <c r="G410" s="31"/>
      <c r="H410" s="39"/>
      <c r="I410" s="37">
        <v>313</v>
      </c>
      <c r="J410" s="37"/>
      <c r="K410" s="31">
        <v>1</v>
      </c>
      <c r="L410" s="35" t="s">
        <v>1325</v>
      </c>
    </row>
    <row r="411" spans="1:12" ht="14.45">
      <c r="A411" s="145" t="s">
        <v>1326</v>
      </c>
      <c r="B411" s="81" t="s">
        <v>1327</v>
      </c>
      <c r="C411" s="139" t="str">
        <f>HYPERLINK("https://comptox.epa.gov/dashboard/chemical/details/DTXSID00880581","DTXSID00880581")</f>
        <v>DTXSID00880581</v>
      </c>
      <c r="D411" s="81"/>
      <c r="E411" s="39"/>
      <c r="F411" s="91" t="s">
        <v>17</v>
      </c>
      <c r="G411" s="31"/>
      <c r="H411" s="39"/>
      <c r="I411" s="37">
        <v>313</v>
      </c>
      <c r="J411" s="37"/>
      <c r="K411" s="31">
        <v>68141026</v>
      </c>
      <c r="L411" s="35" t="s">
        <v>1328</v>
      </c>
    </row>
    <row r="412" spans="1:12" ht="14.45">
      <c r="A412" s="145" t="s">
        <v>1329</v>
      </c>
      <c r="B412" s="81" t="s">
        <v>1330</v>
      </c>
      <c r="C412" s="139" t="str">
        <f>HYPERLINK("https://comptox.epa.gov/dashboard/chemical/details/DTXSID20905548","DTXSID20905548")</f>
        <v>DTXSID20905548</v>
      </c>
      <c r="D412" s="81"/>
      <c r="E412" s="39" t="s">
        <v>34</v>
      </c>
      <c r="F412" s="91" t="s">
        <v>35</v>
      </c>
      <c r="G412" s="31"/>
      <c r="H412" s="39"/>
      <c r="I412" s="37" t="s">
        <v>258</v>
      </c>
      <c r="J412" s="37"/>
      <c r="K412" s="35">
        <v>10049055</v>
      </c>
      <c r="L412" s="35" t="s">
        <v>1331</v>
      </c>
    </row>
    <row r="413" spans="1:12" ht="14.45">
      <c r="A413" s="145" t="s">
        <v>1332</v>
      </c>
      <c r="B413" s="81" t="s">
        <v>637</v>
      </c>
      <c r="C413" s="139" t="str">
        <f>HYPERLINK("https://comptox.epa.gov/dashboard/chemical/details/DTXSID0022432","DTXSID0022432")</f>
        <v>DTXSID0022432</v>
      </c>
      <c r="D413" s="81"/>
      <c r="E413" s="39" t="s">
        <v>22</v>
      </c>
      <c r="F413" s="91" t="s">
        <v>17</v>
      </c>
      <c r="G413" s="31"/>
      <c r="H413" s="39"/>
      <c r="I413" s="37" t="s">
        <v>58</v>
      </c>
      <c r="J413" s="37" t="s">
        <v>638</v>
      </c>
      <c r="K413" s="35">
        <v>218019</v>
      </c>
      <c r="L413" s="35" t="s">
        <v>1333</v>
      </c>
    </row>
    <row r="414" spans="1:12" ht="14.45">
      <c r="A414" s="145" t="s">
        <v>1334</v>
      </c>
      <c r="B414" s="81" t="s">
        <v>1335</v>
      </c>
      <c r="C414" s="139" t="str">
        <f>HYPERLINK("https://comptox.epa.gov/dashboard/chemical/details/DTXSID3020671","DTXSID3020671")</f>
        <v>DTXSID3020671</v>
      </c>
      <c r="D414" s="81"/>
      <c r="E414" s="39"/>
      <c r="F414" s="91" t="s">
        <v>17</v>
      </c>
      <c r="G414" s="31"/>
      <c r="H414" s="39"/>
      <c r="I414" s="37" t="s">
        <v>18</v>
      </c>
      <c r="J414" s="37"/>
      <c r="K414" s="35">
        <v>4680788</v>
      </c>
      <c r="L414" s="35" t="s">
        <v>1336</v>
      </c>
    </row>
    <row r="415" spans="1:12" ht="14.45">
      <c r="A415" s="145" t="s">
        <v>1337</v>
      </c>
      <c r="B415" s="81" t="s">
        <v>1338</v>
      </c>
      <c r="C415" s="139" t="str">
        <f>HYPERLINK("https://comptox.epa.gov/dashboard/chemical/details/DTXSID8021224","DTXSID8021224")</f>
        <v>DTXSID8021224</v>
      </c>
      <c r="D415" s="81"/>
      <c r="E415" s="39"/>
      <c r="F415" s="91" t="s">
        <v>17</v>
      </c>
      <c r="G415" s="31"/>
      <c r="H415" s="39"/>
      <c r="I415" s="37" t="s">
        <v>18</v>
      </c>
      <c r="J415" s="37"/>
      <c r="K415" s="35">
        <v>6459945</v>
      </c>
      <c r="L415" s="35" t="s">
        <v>1339</v>
      </c>
    </row>
    <row r="416" spans="1:12" ht="14.45">
      <c r="A416" s="145" t="s">
        <v>1340</v>
      </c>
      <c r="B416" s="81" t="s">
        <v>1341</v>
      </c>
      <c r="C416" s="139" t="str">
        <f>HYPERLINK("https://comptox.epa.gov/dashboard/chemical/details/DTXSID1025512","DTXSID1025512")</f>
        <v>DTXSID1025512</v>
      </c>
      <c r="D416" s="81"/>
      <c r="E416" s="39"/>
      <c r="F416" s="91" t="s">
        <v>17</v>
      </c>
      <c r="G416" s="31"/>
      <c r="H416" s="39"/>
      <c r="I416" s="37" t="s">
        <v>18</v>
      </c>
      <c r="J416" s="37"/>
      <c r="K416" s="35">
        <v>569642</v>
      </c>
      <c r="L416" s="35" t="s">
        <v>1342</v>
      </c>
    </row>
    <row r="417" spans="1:12" ht="14.45">
      <c r="A417" s="145" t="s">
        <v>1343</v>
      </c>
      <c r="B417" s="81" t="s">
        <v>1344</v>
      </c>
      <c r="C417" s="139" t="str">
        <f>HYPERLINK("https://comptox.epa.gov/dashboard/chemical/details/DTXSID1021243","DTXSID1021243")</f>
        <v>DTXSID1021243</v>
      </c>
      <c r="D417" s="81"/>
      <c r="E417" s="39"/>
      <c r="F417" s="91" t="s">
        <v>17</v>
      </c>
      <c r="G417" s="31"/>
      <c r="H417" s="39"/>
      <c r="I417" s="37" t="s">
        <v>18</v>
      </c>
      <c r="J417" s="37"/>
      <c r="K417" s="35">
        <v>989388</v>
      </c>
      <c r="L417" s="35" t="s">
        <v>1345</v>
      </c>
    </row>
    <row r="418" spans="1:12" ht="14.45">
      <c r="A418" s="145" t="s">
        <v>1346</v>
      </c>
      <c r="B418" s="81" t="s">
        <v>1347</v>
      </c>
      <c r="C418" s="139" t="str">
        <f>HYPERLINK("https://comptox.epa.gov/dashboard/chemical/details/DTXSID7020184","DTXSID7020184")</f>
        <v>DTXSID7020184</v>
      </c>
      <c r="D418" s="81"/>
      <c r="E418" s="39"/>
      <c r="F418" s="91" t="s">
        <v>17</v>
      </c>
      <c r="G418" s="31"/>
      <c r="H418" s="39"/>
      <c r="I418" s="37" t="s">
        <v>18</v>
      </c>
      <c r="J418" s="37"/>
      <c r="K418" s="35">
        <v>1937377</v>
      </c>
      <c r="L418" s="35" t="s">
        <v>1348</v>
      </c>
    </row>
    <row r="419" spans="1:12" ht="14.45">
      <c r="A419" s="145" t="s">
        <v>1349</v>
      </c>
      <c r="B419" s="81" t="s">
        <v>1350</v>
      </c>
      <c r="C419" s="139" t="str">
        <f>HYPERLINK("https://comptox.epa.gov/dashboard/chemical/details/DTXSID2020187","DTXSID2020187")</f>
        <v>DTXSID2020187</v>
      </c>
      <c r="D419" s="81"/>
      <c r="E419" s="39"/>
      <c r="F419" s="91" t="s">
        <v>17</v>
      </c>
      <c r="G419" s="31"/>
      <c r="H419" s="39"/>
      <c r="I419" s="37" t="s">
        <v>18</v>
      </c>
      <c r="J419" s="37"/>
      <c r="K419" s="35">
        <v>28407376</v>
      </c>
      <c r="L419" s="35" t="s">
        <v>1351</v>
      </c>
    </row>
    <row r="420" spans="1:12" ht="14.45">
      <c r="A420" s="145" t="s">
        <v>1352</v>
      </c>
      <c r="B420" s="81" t="s">
        <v>1353</v>
      </c>
      <c r="C420" s="139" t="str">
        <f>HYPERLINK("https://comptox.epa.gov/dashboard/chemical/details/DTXSID2020185","DTXSID2020185")</f>
        <v>DTXSID2020185</v>
      </c>
      <c r="D420" s="81"/>
      <c r="E420" s="39"/>
      <c r="F420" s="91" t="s">
        <v>17</v>
      </c>
      <c r="G420" s="31"/>
      <c r="H420" s="39"/>
      <c r="I420" s="37" t="s">
        <v>18</v>
      </c>
      <c r="J420" s="37"/>
      <c r="K420" s="35">
        <v>2602462</v>
      </c>
      <c r="L420" s="35" t="s">
        <v>1354</v>
      </c>
    </row>
    <row r="421" spans="1:12" ht="14.45">
      <c r="A421" s="145" t="s">
        <v>1355</v>
      </c>
      <c r="B421" s="81" t="s">
        <v>1356</v>
      </c>
      <c r="C421" s="139" t="str">
        <f>HYPERLINK("https://comptox.epa.gov/dashboard/chemical/details/DTXSID3020201","DTXSID3020201")</f>
        <v>DTXSID3020201</v>
      </c>
      <c r="D421" s="81"/>
      <c r="E421" s="39"/>
      <c r="F421" s="91" t="s">
        <v>17</v>
      </c>
      <c r="G421" s="31"/>
      <c r="H421" s="39"/>
      <c r="I421" s="37" t="s">
        <v>18</v>
      </c>
      <c r="J421" s="37"/>
      <c r="K421" s="35">
        <v>16071866</v>
      </c>
      <c r="L421" s="35" t="s">
        <v>1357</v>
      </c>
    </row>
    <row r="422" spans="1:12" ht="14.45">
      <c r="A422" s="145" t="s">
        <v>1358</v>
      </c>
      <c r="B422" s="81" t="s">
        <v>1359</v>
      </c>
      <c r="C422" s="139" t="str">
        <f>HYPERLINK("https://comptox.epa.gov/dashboard/chemical/details/DTXSID6021450","DTXSID6021450")</f>
        <v>DTXSID6021450</v>
      </c>
      <c r="D422" s="81"/>
      <c r="E422" s="39"/>
      <c r="F422" s="91" t="s">
        <v>17</v>
      </c>
      <c r="G422" s="31"/>
      <c r="H422" s="39"/>
      <c r="I422" s="37" t="s">
        <v>18</v>
      </c>
      <c r="J422" s="37"/>
      <c r="K422" s="35">
        <v>2832408</v>
      </c>
      <c r="L422" s="35" t="s">
        <v>1360</v>
      </c>
    </row>
    <row r="423" spans="1:12" ht="14.45">
      <c r="A423" s="145" t="s">
        <v>1361</v>
      </c>
      <c r="B423" s="81" t="s">
        <v>1362</v>
      </c>
      <c r="C423" s="139" t="str">
        <f>HYPERLINK("https://comptox.epa.gov/dashboard/chemical/details/DTXSID8021228","DTXSID8021228")</f>
        <v>DTXSID8021228</v>
      </c>
      <c r="D423" s="81"/>
      <c r="E423" s="39"/>
      <c r="F423" s="91" t="s">
        <v>17</v>
      </c>
      <c r="G423" s="31"/>
      <c r="H423" s="39"/>
      <c r="I423" s="37" t="s">
        <v>18</v>
      </c>
      <c r="J423" s="37"/>
      <c r="K423" s="35">
        <v>3761533</v>
      </c>
      <c r="L423" s="35" t="s">
        <v>1363</v>
      </c>
    </row>
    <row r="424" spans="1:12" ht="14.45">
      <c r="A424" s="145" t="s">
        <v>1364</v>
      </c>
      <c r="B424" s="81" t="s">
        <v>1365</v>
      </c>
      <c r="C424" s="139" t="str">
        <f>HYPERLINK("https://comptox.epa.gov/dashboard/chemical/details/DTXSID6042369","DTXSID6042369")</f>
        <v>DTXSID6042369</v>
      </c>
      <c r="D424" s="81"/>
      <c r="E424" s="39"/>
      <c r="F424" s="91" t="s">
        <v>17</v>
      </c>
      <c r="G424" s="31"/>
      <c r="H424" s="39"/>
      <c r="I424" s="37" t="s">
        <v>18</v>
      </c>
      <c r="J424" s="37"/>
      <c r="K424" s="35">
        <v>81889</v>
      </c>
      <c r="L424" s="35" t="s">
        <v>1366</v>
      </c>
    </row>
    <row r="425" spans="1:12" ht="14.45">
      <c r="A425" s="145" t="s">
        <v>1367</v>
      </c>
      <c r="B425" s="81" t="s">
        <v>1368</v>
      </c>
      <c r="C425" s="139" t="str">
        <f>HYPERLINK("https://comptox.epa.gov/dashboard/chemical/details/DTXSID5040706","DTXSID5040706")</f>
        <v>DTXSID5040706</v>
      </c>
      <c r="D425" s="81"/>
      <c r="E425" s="39"/>
      <c r="F425" s="91" t="s">
        <v>17</v>
      </c>
      <c r="G425" s="31"/>
      <c r="H425" s="39"/>
      <c r="I425" s="37" t="s">
        <v>18</v>
      </c>
      <c r="J425" s="37"/>
      <c r="K425" s="35">
        <v>3118976</v>
      </c>
      <c r="L425" s="35" t="s">
        <v>1369</v>
      </c>
    </row>
    <row r="426" spans="1:12" ht="14.45">
      <c r="A426" s="145" t="s">
        <v>1370</v>
      </c>
      <c r="B426" s="81" t="s">
        <v>1371</v>
      </c>
      <c r="C426" s="139" t="str">
        <f>HYPERLINK("https://comptox.epa.gov/dashboard/chemical/details/DTXSID1020069","DTXSID1020069")</f>
        <v>DTXSID1020069</v>
      </c>
      <c r="D426" s="81"/>
      <c r="E426" s="39"/>
      <c r="F426" s="91" t="s">
        <v>17</v>
      </c>
      <c r="G426" s="31"/>
      <c r="H426" s="39"/>
      <c r="I426" s="37" t="s">
        <v>18</v>
      </c>
      <c r="J426" s="37"/>
      <c r="K426" s="35">
        <v>97563</v>
      </c>
      <c r="L426" s="35" t="s">
        <v>1372</v>
      </c>
    </row>
    <row r="427" spans="1:12" ht="14.45">
      <c r="A427" s="145" t="s">
        <v>1373</v>
      </c>
      <c r="B427" s="81" t="s">
        <v>1374</v>
      </c>
      <c r="C427" s="139" t="str">
        <f>HYPERLINK("https://comptox.epa.gov/dashboard/chemical/details/DTXSID4021135","DTXSID4021135")</f>
        <v>DTXSID4021135</v>
      </c>
      <c r="D427" s="81"/>
      <c r="E427" s="39"/>
      <c r="F427" s="91" t="s">
        <v>17</v>
      </c>
      <c r="G427" s="31"/>
      <c r="H427" s="39"/>
      <c r="I427" s="37" t="s">
        <v>18</v>
      </c>
      <c r="J427" s="37"/>
      <c r="K427" s="35">
        <v>842079</v>
      </c>
      <c r="L427" s="35" t="s">
        <v>1375</v>
      </c>
    </row>
    <row r="428" spans="1:12" ht="14.45">
      <c r="A428" s="145" t="s">
        <v>1376</v>
      </c>
      <c r="B428" s="81" t="s">
        <v>463</v>
      </c>
      <c r="C428" s="139" t="str">
        <f>HYPERLINK("https://comptox.epa.gov/dashboard/chemical/details/DTXSID7043821","DTXSID7043821")</f>
        <v>DTXSID7043821</v>
      </c>
      <c r="D428" s="81"/>
      <c r="E428" s="39" t="s">
        <v>22</v>
      </c>
      <c r="F428" s="91" t="s">
        <v>17</v>
      </c>
      <c r="G428" s="31"/>
      <c r="H428" s="39"/>
      <c r="I428" s="37" t="s">
        <v>18</v>
      </c>
      <c r="J428" s="37" t="s">
        <v>464</v>
      </c>
      <c r="K428" s="35">
        <v>492808</v>
      </c>
      <c r="L428" s="35" t="s">
        <v>1377</v>
      </c>
    </row>
    <row r="429" spans="1:12" ht="14.45">
      <c r="A429" s="145" t="s">
        <v>1378</v>
      </c>
      <c r="B429" s="141" t="s">
        <v>1379</v>
      </c>
      <c r="C429" s="139" t="str">
        <f>HYPERLINK("https://comptox.epa.gov/dashboard/chemical/details/DTXSID6021454","DTXSID6021454")</f>
        <v>DTXSID6021454</v>
      </c>
      <c r="D429" s="81"/>
      <c r="E429" s="39"/>
      <c r="F429" s="91" t="s">
        <v>17</v>
      </c>
      <c r="G429" s="31"/>
      <c r="H429" s="39"/>
      <c r="I429" s="37" t="s">
        <v>18</v>
      </c>
      <c r="J429" s="37"/>
      <c r="K429" s="35">
        <v>128665</v>
      </c>
      <c r="L429" s="35" t="s">
        <v>1380</v>
      </c>
    </row>
    <row r="430" spans="1:12" ht="14.45">
      <c r="A430" s="145" t="s">
        <v>1381</v>
      </c>
      <c r="B430" s="81" t="s">
        <v>1382</v>
      </c>
      <c r="C430" s="139" t="str">
        <f>HYPERLINK("https://comptox.epa.gov/dashboard/chemical/details/DTXSID1031040","DTXSID1031040")</f>
        <v>DTXSID1031040</v>
      </c>
      <c r="D430" s="81"/>
      <c r="E430" s="39"/>
      <c r="F430" s="91" t="s">
        <v>17</v>
      </c>
      <c r="G430" s="31"/>
      <c r="H430" s="39"/>
      <c r="I430" s="37" t="s">
        <v>18</v>
      </c>
      <c r="J430" s="37"/>
      <c r="K430" s="35">
        <v>7440484</v>
      </c>
      <c r="L430" s="35" t="s">
        <v>1383</v>
      </c>
    </row>
    <row r="431" spans="1:12" ht="14.45">
      <c r="A431" s="145" t="s">
        <v>1384</v>
      </c>
      <c r="B431" s="81" t="s">
        <v>1385</v>
      </c>
      <c r="C431" s="139" t="str">
        <f>HYPERLINK("https://comptox.epa.gov/dashboard/chemical/details/DTXSID10895040","DTXSID10895040")</f>
        <v>DTXSID10895040</v>
      </c>
      <c r="D431" s="81"/>
      <c r="E431" s="39"/>
      <c r="F431" s="91" t="s">
        <v>17</v>
      </c>
      <c r="G431" s="31" t="s">
        <v>475</v>
      </c>
      <c r="H431" s="39" t="s">
        <v>77</v>
      </c>
      <c r="I431" s="37" t="s">
        <v>258</v>
      </c>
      <c r="J431" s="37"/>
      <c r="K431" s="35">
        <v>10210681</v>
      </c>
      <c r="L431" s="35" t="s">
        <v>1386</v>
      </c>
    </row>
    <row r="432" spans="1:12" ht="14.45">
      <c r="A432" s="145" t="s">
        <v>1387</v>
      </c>
      <c r="B432" s="81" t="s">
        <v>1388</v>
      </c>
      <c r="C432" s="139" t="str">
        <f>HYPERLINK("https://comptox.epa.gov/dashboard/chemical/details/DTXSID201336432","DTXSID201336432")</f>
        <v>DTXSID201336432</v>
      </c>
      <c r="D432" s="81"/>
      <c r="E432" s="39" t="s">
        <v>374</v>
      </c>
      <c r="F432" s="91" t="s">
        <v>17</v>
      </c>
      <c r="G432" s="31"/>
      <c r="H432" s="39"/>
      <c r="I432" s="37">
        <v>313</v>
      </c>
      <c r="J432" s="37"/>
      <c r="K432" s="31">
        <v>1</v>
      </c>
      <c r="L432" s="35" t="s">
        <v>1389</v>
      </c>
    </row>
    <row r="433" spans="1:12" ht="27">
      <c r="A433" s="145" t="s">
        <v>1390</v>
      </c>
      <c r="B433" s="81" t="s">
        <v>1391</v>
      </c>
      <c r="C433" s="139" t="str">
        <f>HYPERLINK("https://comptox.epa.gov/dashboard/chemical/details/DTXSID40893079","DTXSID40893079")</f>
        <v>DTXSID40893079</v>
      </c>
      <c r="D433" s="81"/>
      <c r="E433" s="39"/>
      <c r="F433" s="91" t="s">
        <v>17</v>
      </c>
      <c r="G433" s="31" t="s">
        <v>152</v>
      </c>
      <c r="H433" s="39" t="s">
        <v>22</v>
      </c>
      <c r="I433" s="37" t="s">
        <v>258</v>
      </c>
      <c r="J433" s="37"/>
      <c r="K433" s="35">
        <v>62207765</v>
      </c>
      <c r="L433" s="35" t="s">
        <v>1392</v>
      </c>
    </row>
    <row r="434" spans="1:12" ht="14.45">
      <c r="A434" s="145" t="s">
        <v>1393</v>
      </c>
      <c r="B434" s="81" t="s">
        <v>1394</v>
      </c>
      <c r="C434" s="139" t="str">
        <f>HYPERLINK("https://comptox.epa.gov/dashboard/chemical/details/DTXSID50894158","DTXSID50894158")</f>
        <v>DTXSID50894158</v>
      </c>
      <c r="D434" s="81"/>
      <c r="E434" s="39" t="s">
        <v>34</v>
      </c>
      <c r="F434" s="91" t="s">
        <v>35</v>
      </c>
      <c r="G434" s="31"/>
      <c r="H434" s="39"/>
      <c r="I434" s="37" t="s">
        <v>258</v>
      </c>
      <c r="J434" s="37"/>
      <c r="K434" s="35">
        <v>7789437</v>
      </c>
      <c r="L434" s="35" t="s">
        <v>1395</v>
      </c>
    </row>
    <row r="435" spans="1:12" ht="14.45">
      <c r="A435" s="145" t="s">
        <v>1396</v>
      </c>
      <c r="B435" s="81" t="s">
        <v>1397</v>
      </c>
      <c r="C435" s="139" t="str">
        <f>HYPERLINK("https://comptox.epa.gov/dashboard/chemical/details/DTXSID1060267","DTXSID1060267")</f>
        <v>DTXSID1060267</v>
      </c>
      <c r="D435" s="81"/>
      <c r="E435" s="39" t="s">
        <v>34</v>
      </c>
      <c r="F435" s="91" t="s">
        <v>35</v>
      </c>
      <c r="G435" s="31"/>
      <c r="H435" s="39"/>
      <c r="I435" s="37" t="s">
        <v>258</v>
      </c>
      <c r="J435" s="37"/>
      <c r="K435" s="35">
        <v>544183</v>
      </c>
      <c r="L435" s="35" t="s">
        <v>1398</v>
      </c>
    </row>
    <row r="436" spans="1:12" ht="14.45">
      <c r="A436" s="145" t="s">
        <v>1399</v>
      </c>
      <c r="B436" s="81" t="s">
        <v>1400</v>
      </c>
      <c r="C436" s="139" t="str">
        <f>HYPERLINK("https://comptox.epa.gov/dashboard/chemical/details/DTXSID50890736","DTXSID50890736")</f>
        <v>DTXSID50890736</v>
      </c>
      <c r="D436" s="81"/>
      <c r="E436" s="39" t="s">
        <v>34</v>
      </c>
      <c r="F436" s="91" t="s">
        <v>35</v>
      </c>
      <c r="G436" s="31"/>
      <c r="H436" s="39"/>
      <c r="I436" s="37" t="s">
        <v>258</v>
      </c>
      <c r="J436" s="37"/>
      <c r="K436" s="35">
        <v>14017415</v>
      </c>
      <c r="L436" s="35" t="s">
        <v>1401</v>
      </c>
    </row>
    <row r="437" spans="1:12" ht="14.45">
      <c r="A437" s="145" t="s">
        <v>1402</v>
      </c>
      <c r="B437" s="81" t="s">
        <v>1121</v>
      </c>
      <c r="C437" s="139" t="str">
        <f>HYPERLINK("https://comptox.epa.gov/dashboard/chemical/details/DTXSID7023984","DTXSID7023984")</f>
        <v>DTXSID7023984</v>
      </c>
      <c r="D437" s="81"/>
      <c r="E437" s="39" t="s">
        <v>94</v>
      </c>
      <c r="F437" s="91" t="s">
        <v>17</v>
      </c>
      <c r="G437" s="35"/>
      <c r="H437" s="39"/>
      <c r="I437" s="37"/>
      <c r="J437" s="37"/>
      <c r="K437" s="31">
        <v>0</v>
      </c>
      <c r="L437" s="35" t="s">
        <v>1403</v>
      </c>
    </row>
    <row r="438" spans="1:12" ht="14.45">
      <c r="A438" s="145" t="s">
        <v>1404</v>
      </c>
      <c r="B438" s="81" t="s">
        <v>1405</v>
      </c>
      <c r="C438" s="139" t="str">
        <f>HYPERLINK("https://comptox.epa.gov/dashboard/chemical/details/DTXSID5024845","DTXSID5024845")</f>
        <v>DTXSID5024845</v>
      </c>
      <c r="D438" s="81"/>
      <c r="E438" s="39"/>
      <c r="F438" s="91" t="s">
        <v>17</v>
      </c>
      <c r="G438" s="31" t="s">
        <v>475</v>
      </c>
      <c r="H438" s="39" t="s">
        <v>77</v>
      </c>
      <c r="I438" s="37"/>
      <c r="J438" s="37"/>
      <c r="K438" s="35">
        <v>64868</v>
      </c>
      <c r="L438" s="35" t="s">
        <v>1406</v>
      </c>
    </row>
    <row r="439" spans="1:12" ht="14.45">
      <c r="A439" s="145" t="s">
        <v>1407</v>
      </c>
      <c r="B439" s="81" t="s">
        <v>1408</v>
      </c>
      <c r="C439" s="139" t="str">
        <f>HYPERLINK("https://comptox.epa.gov/dashboard/chemical/details/DTXSID2023985","DTXSID2023985")</f>
        <v>DTXSID2023985</v>
      </c>
      <c r="D439" s="81"/>
      <c r="E439" s="39" t="s">
        <v>26</v>
      </c>
      <c r="F439" s="91" t="s">
        <v>17</v>
      </c>
      <c r="G439" s="31"/>
      <c r="H439" s="39"/>
      <c r="I439" s="37" t="s">
        <v>18</v>
      </c>
      <c r="J439" s="37"/>
      <c r="K439" s="35">
        <v>7440508</v>
      </c>
      <c r="L439" s="35" t="s">
        <v>1409</v>
      </c>
    </row>
    <row r="440" spans="1:12" ht="14.45">
      <c r="A440" s="145" t="s">
        <v>1410</v>
      </c>
      <c r="B440" s="81" t="s">
        <v>1411</v>
      </c>
      <c r="C440" s="139" t="str">
        <f>HYPERLINK("https://comptox.epa.gov/dashboard/chemical/details/DTXSID901336433","DTXSID901336433")</f>
        <v>DTXSID901336433</v>
      </c>
      <c r="D440" s="81"/>
      <c r="E440" s="39" t="s">
        <v>374</v>
      </c>
      <c r="F440" s="91" t="s">
        <v>17</v>
      </c>
      <c r="G440" s="31"/>
      <c r="H440" s="39"/>
      <c r="I440" s="37">
        <v>313</v>
      </c>
      <c r="J440" s="37"/>
      <c r="K440" s="31">
        <v>1</v>
      </c>
      <c r="L440" s="35" t="s">
        <v>1412</v>
      </c>
    </row>
    <row r="441" spans="1:12" ht="14.45">
      <c r="A441" s="145" t="s">
        <v>1413</v>
      </c>
      <c r="B441" s="81" t="s">
        <v>1414</v>
      </c>
      <c r="C441" s="139" t="str">
        <f>HYPERLINK("https://comptox.epa.gov/dashboard/chemical/details/DTXSID7023986","DTXSID7023986")</f>
        <v>DTXSID7023986</v>
      </c>
      <c r="D441" s="81"/>
      <c r="E441" s="39" t="s">
        <v>77</v>
      </c>
      <c r="F441" s="91" t="s">
        <v>17</v>
      </c>
      <c r="G441" s="31"/>
      <c r="H441" s="39"/>
      <c r="I441" s="37" t="s">
        <v>258</v>
      </c>
      <c r="J441" s="37" t="s">
        <v>1415</v>
      </c>
      <c r="K441" s="35">
        <v>544923</v>
      </c>
      <c r="L441" s="35" t="s">
        <v>1416</v>
      </c>
    </row>
    <row r="442" spans="1:12" ht="14.45">
      <c r="A442" s="145" t="s">
        <v>1417</v>
      </c>
      <c r="B442" s="81" t="s">
        <v>1418</v>
      </c>
      <c r="C442" s="139" t="str">
        <f>HYPERLINK("https://comptox.epa.gov/dashboard/chemical/details/DTXSID2020347","DTXSID2020347")</f>
        <v>DTXSID2020347</v>
      </c>
      <c r="D442" s="81"/>
      <c r="E442" s="39" t="s">
        <v>77</v>
      </c>
      <c r="F442" s="91" t="s">
        <v>33</v>
      </c>
      <c r="G442" s="31" t="s">
        <v>152</v>
      </c>
      <c r="H442" s="39" t="s">
        <v>77</v>
      </c>
      <c r="I442" s="37"/>
      <c r="J442" s="37"/>
      <c r="K442" s="35">
        <v>56724</v>
      </c>
      <c r="L442" s="35" t="s">
        <v>1419</v>
      </c>
    </row>
    <row r="443" spans="1:12" ht="14.45">
      <c r="A443" s="145" t="s">
        <v>1420</v>
      </c>
      <c r="B443" s="81" t="s">
        <v>1421</v>
      </c>
      <c r="C443" s="139" t="str">
        <f>HYPERLINK("https://comptox.epa.gov/dashboard/chemical/details/DTXSID8041799","DTXSID8041799")</f>
        <v>DTXSID8041799</v>
      </c>
      <c r="D443" s="81"/>
      <c r="E443" s="39"/>
      <c r="F443" s="91" t="s">
        <v>17</v>
      </c>
      <c r="G443" s="31" t="s">
        <v>161</v>
      </c>
      <c r="H443" s="39" t="s">
        <v>116</v>
      </c>
      <c r="I443" s="37"/>
      <c r="J443" s="37"/>
      <c r="K443" s="35">
        <v>5836293</v>
      </c>
      <c r="L443" s="35" t="s">
        <v>1422</v>
      </c>
    </row>
    <row r="444" spans="1:12" ht="14.45">
      <c r="A444" s="66" t="s">
        <v>1423</v>
      </c>
      <c r="B444" s="81" t="s">
        <v>1121</v>
      </c>
      <c r="C444" s="139" t="str">
        <f>HYPERLINK("https://comptox.epa.gov/dashboard/chemical/details/DTXSID2023987","DTXSID2023987")</f>
        <v>DTXSID2023987</v>
      </c>
      <c r="D444" s="81"/>
      <c r="E444" s="39">
        <v>1</v>
      </c>
      <c r="F444" s="91" t="s">
        <v>17</v>
      </c>
      <c r="G444" s="35"/>
      <c r="H444" s="39"/>
      <c r="I444" s="37"/>
      <c r="J444" s="37" t="s">
        <v>1424</v>
      </c>
      <c r="K444" s="31">
        <v>0</v>
      </c>
      <c r="L444" s="32" t="s">
        <v>1425</v>
      </c>
    </row>
    <row r="445" spans="1:12" ht="14.45">
      <c r="A445" s="145" t="s">
        <v>1423</v>
      </c>
      <c r="B445" s="81" t="s">
        <v>1426</v>
      </c>
      <c r="C445" s="139" t="str">
        <f>HYPERLINK("https://comptox.epa.gov/dashboard/chemical/details/DTXSID2023987","DTXSID2023987")</f>
        <v>DTXSID2023987</v>
      </c>
      <c r="D445" s="81"/>
      <c r="E445" s="39"/>
      <c r="F445" s="91" t="s">
        <v>17</v>
      </c>
      <c r="G445" s="31"/>
      <c r="H445" s="39"/>
      <c r="I445" s="37" t="s">
        <v>18</v>
      </c>
      <c r="J445" s="37"/>
      <c r="K445" s="35">
        <v>8001589</v>
      </c>
      <c r="L445" s="35" t="s">
        <v>1425</v>
      </c>
    </row>
    <row r="446" spans="1:12" ht="14.45">
      <c r="A446" s="145" t="s">
        <v>1427</v>
      </c>
      <c r="B446" s="81" t="s">
        <v>1428</v>
      </c>
      <c r="C446" s="139" t="str">
        <f>HYPERLINK("https://comptox.epa.gov/dashboard/chemical/details/DTXSID1020350","DTXSID1020350")</f>
        <v>DTXSID1020350</v>
      </c>
      <c r="D446" s="81"/>
      <c r="E446" s="39"/>
      <c r="F446" s="91" t="s">
        <v>17</v>
      </c>
      <c r="G446" s="31"/>
      <c r="H446" s="39"/>
      <c r="I446" s="37" t="s">
        <v>18</v>
      </c>
      <c r="J446" s="37"/>
      <c r="K446" s="35">
        <v>120718</v>
      </c>
      <c r="L446" s="35" t="s">
        <v>1429</v>
      </c>
    </row>
    <row r="447" spans="1:12" ht="14.45">
      <c r="A447" s="145" t="s">
        <v>1430</v>
      </c>
      <c r="B447" s="81" t="s">
        <v>1431</v>
      </c>
      <c r="C447" s="139" t="str">
        <f>HYPERLINK("https://comptox.epa.gov/dashboard/chemical/details/DTXSID6024200","DTXSID6024200")</f>
        <v>DTXSID6024200</v>
      </c>
      <c r="D447" s="81"/>
      <c r="E447" s="39">
        <v>100</v>
      </c>
      <c r="F447" s="91" t="s">
        <v>569</v>
      </c>
      <c r="G447" s="31"/>
      <c r="H447" s="39"/>
      <c r="I447" s="37" t="s">
        <v>18</v>
      </c>
      <c r="J447" s="37" t="s">
        <v>1432</v>
      </c>
      <c r="K447" s="35">
        <v>108394</v>
      </c>
      <c r="L447" s="35" t="s">
        <v>1433</v>
      </c>
    </row>
    <row r="448" spans="1:12" ht="14.45">
      <c r="A448" s="145" t="s">
        <v>1434</v>
      </c>
      <c r="B448" s="81" t="s">
        <v>1435</v>
      </c>
      <c r="C448" s="139" t="str">
        <f>HYPERLINK("https://comptox.epa.gov/dashboard/chemical/details/DTXSID8021808","DTXSID8021808")</f>
        <v>DTXSID8021808</v>
      </c>
      <c r="D448" s="81"/>
      <c r="E448" s="39">
        <v>100</v>
      </c>
      <c r="F448" s="91" t="s">
        <v>569</v>
      </c>
      <c r="G448" s="31" t="s">
        <v>82</v>
      </c>
      <c r="H448" s="39" t="s">
        <v>22</v>
      </c>
      <c r="I448" s="37" t="s">
        <v>18</v>
      </c>
      <c r="J448" s="37" t="s">
        <v>1432</v>
      </c>
      <c r="K448" s="35">
        <v>95487</v>
      </c>
      <c r="L448" s="35" t="s">
        <v>1436</v>
      </c>
    </row>
    <row r="449" spans="1:12" ht="14.45">
      <c r="A449" s="145" t="s">
        <v>1437</v>
      </c>
      <c r="B449" s="81" t="s">
        <v>1438</v>
      </c>
      <c r="C449" s="139" t="str">
        <f>HYPERLINK("https://comptox.epa.gov/dashboard/chemical/details/DTXSID7021869","DTXSID7021869")</f>
        <v>DTXSID7021869</v>
      </c>
      <c r="D449" s="81"/>
      <c r="E449" s="39">
        <v>100</v>
      </c>
      <c r="F449" s="91" t="s">
        <v>569</v>
      </c>
      <c r="G449" s="31"/>
      <c r="H449" s="39"/>
      <c r="I449" s="37" t="s">
        <v>18</v>
      </c>
      <c r="J449" s="37" t="s">
        <v>1432</v>
      </c>
      <c r="K449" s="35">
        <v>106445</v>
      </c>
      <c r="L449" s="35" t="s">
        <v>1439</v>
      </c>
    </row>
    <row r="450" spans="1:12" ht="14.45">
      <c r="A450" s="145" t="s">
        <v>1440</v>
      </c>
      <c r="B450" s="81" t="s">
        <v>1441</v>
      </c>
      <c r="C450" s="139" t="str">
        <f>HYPERLINK("https://comptox.epa.gov/dashboard/chemical/details/DTXSID3024364","DTXSID3024364")</f>
        <v>DTXSID3024364</v>
      </c>
      <c r="D450" s="81"/>
      <c r="E450" s="39" t="s">
        <v>22</v>
      </c>
      <c r="F450" s="91" t="s">
        <v>57</v>
      </c>
      <c r="G450" s="31"/>
      <c r="H450" s="39"/>
      <c r="I450" s="37" t="s">
        <v>18</v>
      </c>
      <c r="J450" s="37" t="s">
        <v>1432</v>
      </c>
      <c r="K450" s="35">
        <v>1319773</v>
      </c>
      <c r="L450" s="35" t="s">
        <v>1442</v>
      </c>
    </row>
    <row r="451" spans="1:12" ht="14.45">
      <c r="A451" s="145" t="s">
        <v>1443</v>
      </c>
      <c r="B451" s="81" t="s">
        <v>1444</v>
      </c>
      <c r="C451" s="139" t="str">
        <f>HYPERLINK("https://comptox.epa.gov/dashboard/chemical/details/DTXSID0041800","DTXSID0041800")</f>
        <v>DTXSID0041800</v>
      </c>
      <c r="D451" s="81"/>
      <c r="E451" s="39"/>
      <c r="F451" s="91" t="s">
        <v>17</v>
      </c>
      <c r="G451" s="31" t="s">
        <v>152</v>
      </c>
      <c r="H451" s="39" t="s">
        <v>22</v>
      </c>
      <c r="I451" s="37"/>
      <c r="J451" s="37"/>
      <c r="K451" s="35">
        <v>535897</v>
      </c>
      <c r="L451" s="35" t="s">
        <v>1445</v>
      </c>
    </row>
    <row r="452" spans="1:12" ht="14.45">
      <c r="A452" s="145" t="s">
        <v>1446</v>
      </c>
      <c r="B452" s="81" t="s">
        <v>841</v>
      </c>
      <c r="C452" s="139" t="str">
        <f>HYPERLINK("https://comptox.epa.gov/dashboard/chemical/details/DTXSID8024864","DTXSID8024864")</f>
        <v>DTXSID8024864</v>
      </c>
      <c r="D452" s="81" t="s">
        <v>129</v>
      </c>
      <c r="E452" s="39" t="s">
        <v>22</v>
      </c>
      <c r="F452" s="91" t="s">
        <v>57</v>
      </c>
      <c r="G452" s="31" t="s">
        <v>34</v>
      </c>
      <c r="H452" s="39" t="s">
        <v>22</v>
      </c>
      <c r="I452" s="37" t="s">
        <v>18</v>
      </c>
      <c r="J452" s="37" t="s">
        <v>842</v>
      </c>
      <c r="K452" s="35">
        <v>4170303</v>
      </c>
      <c r="L452" s="35" t="s">
        <v>1447</v>
      </c>
    </row>
    <row r="453" spans="1:12" ht="14.45">
      <c r="A453" s="145" t="s">
        <v>1448</v>
      </c>
      <c r="B453" s="141" t="s">
        <v>845</v>
      </c>
      <c r="C453" s="139" t="str">
        <f>HYPERLINK("https://comptox.epa.gov/dashboard/chemical/details/DTXSID6020351","DTXSID6020351")</f>
        <v>DTXSID6020351</v>
      </c>
      <c r="D453" s="81" t="s">
        <v>129</v>
      </c>
      <c r="E453" s="39" t="s">
        <v>22</v>
      </c>
      <c r="F453" s="91" t="s">
        <v>17</v>
      </c>
      <c r="G453" s="31" t="s">
        <v>34</v>
      </c>
      <c r="H453" s="39" t="s">
        <v>22</v>
      </c>
      <c r="I453" s="37"/>
      <c r="J453" s="37" t="s">
        <v>842</v>
      </c>
      <c r="K453" s="35">
        <v>123739</v>
      </c>
      <c r="L453" s="35" t="s">
        <v>1449</v>
      </c>
    </row>
    <row r="454" spans="1:12" ht="14.45">
      <c r="A454" s="145" t="s">
        <v>1450</v>
      </c>
      <c r="B454" s="81" t="s">
        <v>1451</v>
      </c>
      <c r="C454" s="139" t="str">
        <f>HYPERLINK("https://comptox.epa.gov/dashboard/chemical/details/DTXSID1021827","DTXSID1021827")</f>
        <v>DTXSID1021827</v>
      </c>
      <c r="D454" s="81"/>
      <c r="E454" s="39" t="s">
        <v>26</v>
      </c>
      <c r="F454" s="91" t="s">
        <v>17</v>
      </c>
      <c r="G454" s="31"/>
      <c r="H454" s="39"/>
      <c r="I454" s="37" t="s">
        <v>18</v>
      </c>
      <c r="J454" s="37" t="s">
        <v>1452</v>
      </c>
      <c r="K454" s="35">
        <v>98828</v>
      </c>
      <c r="L454" s="35" t="s">
        <v>1453</v>
      </c>
    </row>
    <row r="455" spans="1:12" ht="14.45">
      <c r="A455" s="145" t="s">
        <v>1454</v>
      </c>
      <c r="B455" s="81" t="s">
        <v>1455</v>
      </c>
      <c r="C455" s="139" t="str">
        <f>HYPERLINK("https://comptox.epa.gov/dashboard/chemical/details/DTXSID3024869","DTXSID3024869")</f>
        <v>DTXSID3024869</v>
      </c>
      <c r="D455" s="81"/>
      <c r="E455" s="39" t="s">
        <v>77</v>
      </c>
      <c r="F455" s="91" t="s">
        <v>17</v>
      </c>
      <c r="G455" s="31"/>
      <c r="H455" s="39"/>
      <c r="I455" s="37" t="s">
        <v>18</v>
      </c>
      <c r="J455" s="37" t="s">
        <v>1456</v>
      </c>
      <c r="K455" s="35">
        <v>80159</v>
      </c>
      <c r="L455" s="35" t="s">
        <v>1457</v>
      </c>
    </row>
    <row r="456" spans="1:12" ht="14.45">
      <c r="A456" s="145" t="s">
        <v>1458</v>
      </c>
      <c r="B456" s="81" t="s">
        <v>1459</v>
      </c>
      <c r="C456" s="139" t="str">
        <f>HYPERLINK("https://comptox.epa.gov/dashboard/chemical/details/DTXSID1020352","DTXSID1020352")</f>
        <v>DTXSID1020352</v>
      </c>
      <c r="D456" s="81"/>
      <c r="E456" s="39"/>
      <c r="F456" s="91" t="s">
        <v>17</v>
      </c>
      <c r="G456" s="31"/>
      <c r="H456" s="39"/>
      <c r="I456" s="37" t="s">
        <v>18</v>
      </c>
      <c r="J456" s="37"/>
      <c r="K456" s="35">
        <v>135206</v>
      </c>
      <c r="L456" s="35" t="s">
        <v>1460</v>
      </c>
    </row>
    <row r="457" spans="1:12" ht="14.45">
      <c r="A457" s="145" t="s">
        <v>1461</v>
      </c>
      <c r="B457" s="81" t="s">
        <v>1462</v>
      </c>
      <c r="C457" s="139" t="str">
        <f>HYPERLINK("https://comptox.epa.gov/dashboard/chemical/details/DTXSID2059720","DTXSID2059720")</f>
        <v>DTXSID2059720</v>
      </c>
      <c r="D457" s="81"/>
      <c r="E457" s="39" t="s">
        <v>22</v>
      </c>
      <c r="F457" s="91" t="s">
        <v>57</v>
      </c>
      <c r="G457" s="31"/>
      <c r="H457" s="39"/>
      <c r="I457" s="37" t="s">
        <v>258</v>
      </c>
      <c r="J457" s="37"/>
      <c r="K457" s="35">
        <v>142712</v>
      </c>
      <c r="L457" s="35" t="s">
        <v>1463</v>
      </c>
    </row>
    <row r="458" spans="1:12" ht="14.45">
      <c r="A458" s="145" t="s">
        <v>1464</v>
      </c>
      <c r="B458" s="81" t="s">
        <v>1465</v>
      </c>
      <c r="C458" s="139" t="str">
        <f>HYPERLINK("https://comptox.epa.gov/dashboard/chemical/details/DTXSID0024846","DTXSID0024846")</f>
        <v>DTXSID0024846</v>
      </c>
      <c r="D458" s="81"/>
      <c r="E458" s="39" t="s">
        <v>94</v>
      </c>
      <c r="F458" s="91" t="s">
        <v>34</v>
      </c>
      <c r="G458" s="31" t="s">
        <v>161</v>
      </c>
      <c r="H458" s="39" t="s">
        <v>94</v>
      </c>
      <c r="I458" s="37" t="s">
        <v>258</v>
      </c>
      <c r="J458" s="37"/>
      <c r="K458" s="35">
        <v>12002038</v>
      </c>
      <c r="L458" s="35" t="s">
        <v>1466</v>
      </c>
    </row>
    <row r="459" spans="1:12" ht="14.45">
      <c r="A459" s="145" t="s">
        <v>1467</v>
      </c>
      <c r="B459" s="81" t="s">
        <v>1468</v>
      </c>
      <c r="C459" s="139" t="str">
        <f>HYPERLINK("https://comptox.epa.gov/dashboard/chemical/details/DTXSID7040449","DTXSID7040449")</f>
        <v>DTXSID7040449</v>
      </c>
      <c r="D459" s="81"/>
      <c r="E459" s="39" t="s">
        <v>77</v>
      </c>
      <c r="F459" s="91" t="s">
        <v>33</v>
      </c>
      <c r="G459" s="31"/>
      <c r="H459" s="39"/>
      <c r="I459" s="37" t="s">
        <v>258</v>
      </c>
      <c r="J459" s="37"/>
      <c r="K459" s="35">
        <v>7447394</v>
      </c>
      <c r="L459" s="35" t="s">
        <v>1469</v>
      </c>
    </row>
    <row r="460" spans="1:12" ht="14.45">
      <c r="A460" s="145" t="s">
        <v>1470</v>
      </c>
      <c r="B460" s="81" t="s">
        <v>1471</v>
      </c>
      <c r="C460" s="139" t="str">
        <f>HYPERLINK("https://comptox.epa.gov/dashboard/chemical/details/DTXSID7040314","DTXSID7040314")</f>
        <v>DTXSID7040314</v>
      </c>
      <c r="D460" s="81"/>
      <c r="E460" s="39" t="s">
        <v>22</v>
      </c>
      <c r="F460" s="91" t="s">
        <v>57</v>
      </c>
      <c r="G460" s="31"/>
      <c r="H460" s="39"/>
      <c r="I460" s="37" t="s">
        <v>258</v>
      </c>
      <c r="J460" s="37"/>
      <c r="K460" s="35">
        <v>3251238</v>
      </c>
      <c r="L460" s="35" t="s">
        <v>1472</v>
      </c>
    </row>
    <row r="461" spans="1:12" ht="14.45">
      <c r="A461" s="147" t="s">
        <v>1473</v>
      </c>
      <c r="B461" s="126" t="s">
        <v>1474</v>
      </c>
      <c r="C461" s="139" t="str">
        <f>HYPERLINK("https://comptox.epa.gov/dashboard/chemical/details/DTXSID0041802","DTXSID0041802")</f>
        <v>DTXSID0041802</v>
      </c>
      <c r="D461" s="131"/>
      <c r="E461" s="130"/>
      <c r="F461" s="91" t="s">
        <v>57</v>
      </c>
      <c r="G461" s="129"/>
      <c r="H461" s="130"/>
      <c r="I461" s="128" t="s">
        <v>258</v>
      </c>
      <c r="J461" s="128"/>
      <c r="K461" s="129">
        <v>814915</v>
      </c>
      <c r="L461" s="129" t="s">
        <v>1475</v>
      </c>
    </row>
    <row r="462" spans="1:12" ht="14.45">
      <c r="A462" s="147" t="s">
        <v>1473</v>
      </c>
      <c r="B462" s="126" t="s">
        <v>1476</v>
      </c>
      <c r="C462" s="139" t="str">
        <f>HYPERLINK("https://comptox.epa.gov/dashboard/chemical/details/DTXSID90974428","DTXSID90974428")</f>
        <v>DTXSID90974428</v>
      </c>
      <c r="D462" s="126"/>
      <c r="E462" s="127" t="s">
        <v>22</v>
      </c>
      <c r="F462" s="91" t="s">
        <v>17</v>
      </c>
      <c r="G462" s="125"/>
      <c r="H462" s="127"/>
      <c r="I462" s="128" t="s">
        <v>258</v>
      </c>
      <c r="J462" s="128"/>
      <c r="K462" s="129">
        <v>55671324</v>
      </c>
      <c r="L462" s="129" t="s">
        <v>1475</v>
      </c>
    </row>
    <row r="463" spans="1:12" ht="14.45">
      <c r="A463" s="145" t="s">
        <v>1477</v>
      </c>
      <c r="B463" s="81" t="s">
        <v>1478</v>
      </c>
      <c r="C463" s="139" t="str">
        <f>HYPERLINK("https://comptox.epa.gov/dashboard/chemical/details/DTXSID6034479","DTXSID6034479")</f>
        <v>DTXSID6034479</v>
      </c>
      <c r="D463" s="81"/>
      <c r="E463" s="39" t="s">
        <v>77</v>
      </c>
      <c r="F463" s="91" t="s">
        <v>33</v>
      </c>
      <c r="G463" s="31"/>
      <c r="H463" s="39"/>
      <c r="I463" s="37" t="s">
        <v>258</v>
      </c>
      <c r="J463" s="37"/>
      <c r="K463" s="35">
        <v>7758987</v>
      </c>
      <c r="L463" s="35" t="s">
        <v>1479</v>
      </c>
    </row>
    <row r="464" spans="1:12" ht="14.45">
      <c r="A464" s="145" t="s">
        <v>1480</v>
      </c>
      <c r="B464" s="81" t="s">
        <v>1481</v>
      </c>
      <c r="C464" s="139" t="str">
        <f>HYPERLINK("https://comptox.epa.gov/dashboard/chemical/details/DTXSID70908605","DTXSID70908605")</f>
        <v>DTXSID70908605</v>
      </c>
      <c r="D464" s="81"/>
      <c r="E464" s="39" t="s">
        <v>22</v>
      </c>
      <c r="F464" s="91" t="s">
        <v>57</v>
      </c>
      <c r="G464" s="31"/>
      <c r="H464" s="39"/>
      <c r="I464" s="37" t="s">
        <v>258</v>
      </c>
      <c r="J464" s="37"/>
      <c r="K464" s="35">
        <v>10380297</v>
      </c>
      <c r="L464" s="35" t="s">
        <v>1482</v>
      </c>
    </row>
    <row r="465" spans="1:12" ht="14.45">
      <c r="A465" s="145" t="s">
        <v>1483</v>
      </c>
      <c r="B465" s="81" t="s">
        <v>1484</v>
      </c>
      <c r="C465" s="139" t="str">
        <f>HYPERLINK("https://comptox.epa.gov/dashboard/chemical/details/DTXSID00883592","DTXSID00883592")</f>
        <v>DTXSID00883592</v>
      </c>
      <c r="D465" s="81"/>
      <c r="E465" s="39" t="s">
        <v>22</v>
      </c>
      <c r="F465" s="91" t="s">
        <v>57</v>
      </c>
      <c r="G465" s="31"/>
      <c r="H465" s="39"/>
      <c r="I465" s="37" t="s">
        <v>258</v>
      </c>
      <c r="J465" s="37"/>
      <c r="K465" s="35">
        <v>815827</v>
      </c>
      <c r="L465" s="35" t="s">
        <v>1485</v>
      </c>
    </row>
    <row r="466" spans="1:12" ht="14.45">
      <c r="A466" s="145" t="s">
        <v>1486</v>
      </c>
      <c r="B466" s="81" t="s">
        <v>1487</v>
      </c>
      <c r="C466" s="139" t="str">
        <f>HYPERLINK("https://comptox.epa.gov/dashboard/chemical/details/DTXSID1023990","DTXSID1023990")</f>
        <v>DTXSID1023990</v>
      </c>
      <c r="D466" s="81"/>
      <c r="E466" s="39"/>
      <c r="F466" s="91" t="s">
        <v>17</v>
      </c>
      <c r="G466" s="31"/>
      <c r="H466" s="39"/>
      <c r="I466" s="37" t="s">
        <v>18</v>
      </c>
      <c r="J466" s="37"/>
      <c r="K466" s="35">
        <v>21725462</v>
      </c>
      <c r="L466" s="35" t="s">
        <v>1488</v>
      </c>
    </row>
    <row r="467" spans="1:12" ht="14.45">
      <c r="A467" s="145" t="s">
        <v>1489</v>
      </c>
      <c r="B467" s="81" t="s">
        <v>1490</v>
      </c>
      <c r="C467" s="139" t="str">
        <f>HYPERLINK("https://comptox.epa.gov/dashboard/chemical/details/DTXSID601336389","DTXSID601336389")</f>
        <v>DTXSID601336389</v>
      </c>
      <c r="D467" s="81"/>
      <c r="E467" s="39" t="s">
        <v>374</v>
      </c>
      <c r="F467" s="91" t="s">
        <v>17</v>
      </c>
      <c r="G467" s="31"/>
      <c r="H467" s="39"/>
      <c r="I467" s="37">
        <v>313</v>
      </c>
      <c r="J467" s="37"/>
      <c r="K467" s="31">
        <v>1</v>
      </c>
      <c r="L467" s="35" t="s">
        <v>1491</v>
      </c>
    </row>
    <row r="468" spans="1:12" ht="14.45">
      <c r="A468" s="145" t="s">
        <v>1492</v>
      </c>
      <c r="B468" s="81" t="s">
        <v>1121</v>
      </c>
      <c r="C468" s="139" t="str">
        <f>HYPERLINK("https://comptox.epa.gov/dashboard/chemical/details/DTXSID6023991","DTXSID6023991")</f>
        <v>DTXSID6023991</v>
      </c>
      <c r="D468" s="81"/>
      <c r="E468" s="39" t="s">
        <v>77</v>
      </c>
      <c r="F468" s="91" t="s">
        <v>17</v>
      </c>
      <c r="G468" s="35"/>
      <c r="H468" s="39"/>
      <c r="I468" s="37" t="s">
        <v>258</v>
      </c>
      <c r="J468" s="37" t="s">
        <v>1493</v>
      </c>
      <c r="K468" s="31">
        <v>0</v>
      </c>
      <c r="L468" s="35" t="s">
        <v>1494</v>
      </c>
    </row>
    <row r="469" spans="1:12" ht="14.45">
      <c r="A469" s="145" t="s">
        <v>1495</v>
      </c>
      <c r="B469" s="81" t="s">
        <v>1496</v>
      </c>
      <c r="C469" s="139" t="str">
        <f>HYPERLINK("https://comptox.epa.gov/dashboard/chemical/details/DTXSID1023992","DTXSID1023992")</f>
        <v>DTXSID1023992</v>
      </c>
      <c r="D469" s="81" t="s">
        <v>33</v>
      </c>
      <c r="E469" s="39" t="s">
        <v>22</v>
      </c>
      <c r="F469" s="91" t="s">
        <v>17</v>
      </c>
      <c r="G469" s="31"/>
      <c r="H469" s="39"/>
      <c r="I469" s="37"/>
      <c r="J469" s="37" t="s">
        <v>1497</v>
      </c>
      <c r="K469" s="35">
        <v>460195</v>
      </c>
      <c r="L469" s="35" t="s">
        <v>1498</v>
      </c>
    </row>
    <row r="470" spans="1:12" ht="14.45">
      <c r="A470" s="145" t="s">
        <v>1499</v>
      </c>
      <c r="B470" s="81" t="s">
        <v>1500</v>
      </c>
      <c r="C470" s="139" t="str">
        <f>HYPERLINK("https://comptox.epa.gov/dashboard/chemical/details/DTXSID9021550","DTXSID9021550")</f>
        <v>DTXSID9021550</v>
      </c>
      <c r="D470" s="81"/>
      <c r="E470" s="39" t="s">
        <v>34</v>
      </c>
      <c r="F470" s="91" t="s">
        <v>17</v>
      </c>
      <c r="G470" s="31" t="s">
        <v>161</v>
      </c>
      <c r="H470" s="39" t="s">
        <v>34</v>
      </c>
      <c r="I470" s="37" t="s">
        <v>258</v>
      </c>
      <c r="J470" s="37" t="s">
        <v>1501</v>
      </c>
      <c r="K470" s="35">
        <v>506683</v>
      </c>
      <c r="L470" s="35" t="s">
        <v>1502</v>
      </c>
    </row>
    <row r="471" spans="1:12" ht="14.45">
      <c r="A471" s="145" t="s">
        <v>1503</v>
      </c>
      <c r="B471" s="81" t="s">
        <v>1504</v>
      </c>
      <c r="C471" s="139" t="str">
        <f>HYPERLINK("https://comptox.epa.gov/dashboard/chemical/details/DTXSID4021551","DTXSID4021551")</f>
        <v>DTXSID4021551</v>
      </c>
      <c r="D471" s="81" t="s">
        <v>33</v>
      </c>
      <c r="E471" s="39" t="s">
        <v>77</v>
      </c>
      <c r="F471" s="91" t="s">
        <v>33</v>
      </c>
      <c r="G471" s="31"/>
      <c r="H471" s="39"/>
      <c r="I471" s="37" t="s">
        <v>258</v>
      </c>
      <c r="J471" s="37" t="s">
        <v>1505</v>
      </c>
      <c r="K471" s="35">
        <v>506774</v>
      </c>
      <c r="L471" s="35" t="s">
        <v>1506</v>
      </c>
    </row>
    <row r="472" spans="1:12" ht="14.45">
      <c r="A472" s="145" t="s">
        <v>1507</v>
      </c>
      <c r="B472" s="81" t="s">
        <v>1508</v>
      </c>
      <c r="C472" s="139" t="str">
        <f>HYPERLINK("https://comptox.epa.gov/dashboard/chemical/details/DTXSID50870573","DTXSID50870573")</f>
        <v>DTXSID50870573</v>
      </c>
      <c r="D472" s="81"/>
      <c r="E472" s="39"/>
      <c r="F472" s="91" t="s">
        <v>17</v>
      </c>
      <c r="G472" s="31" t="s">
        <v>82</v>
      </c>
      <c r="H472" s="39" t="s">
        <v>34</v>
      </c>
      <c r="I472" s="37" t="s">
        <v>258</v>
      </c>
      <c r="J472" s="37"/>
      <c r="K472" s="35">
        <v>506785</v>
      </c>
      <c r="L472" s="35" t="s">
        <v>1509</v>
      </c>
    </row>
    <row r="473" spans="1:12" ht="14.45">
      <c r="A473" s="145" t="s">
        <v>1510</v>
      </c>
      <c r="B473" s="81" t="s">
        <v>1511</v>
      </c>
      <c r="C473" s="139" t="str">
        <f>HYPERLINK("https://comptox.epa.gov/dashboard/chemical/details/DTXSID0041806","DTXSID0041806")</f>
        <v>DTXSID0041806</v>
      </c>
      <c r="D473" s="81"/>
      <c r="E473" s="39"/>
      <c r="F473" s="91" t="s">
        <v>17</v>
      </c>
      <c r="G473" s="31" t="s">
        <v>34</v>
      </c>
      <c r="H473" s="39" t="s">
        <v>34</v>
      </c>
      <c r="I473" s="37"/>
      <c r="J473" s="37"/>
      <c r="K473" s="35">
        <v>2636262</v>
      </c>
      <c r="L473" s="35" t="s">
        <v>1512</v>
      </c>
    </row>
    <row r="474" spans="1:12" ht="14.45">
      <c r="A474" s="46" t="s">
        <v>1513</v>
      </c>
      <c r="B474" s="81" t="s">
        <v>1514</v>
      </c>
      <c r="C474" s="139" t="str">
        <f>HYPERLINK("https://comptox.epa.gov/dashboard/chemical/details/DTXSID6060975","DTXSID6060975")</f>
        <v>DTXSID6060975</v>
      </c>
      <c r="D474" s="81"/>
      <c r="E474" s="39"/>
      <c r="F474" s="91" t="s">
        <v>17</v>
      </c>
      <c r="G474" s="31" t="s">
        <v>22</v>
      </c>
      <c r="H474" s="39" t="s">
        <v>22</v>
      </c>
      <c r="I474" s="37" t="s">
        <v>258</v>
      </c>
      <c r="J474" s="37"/>
      <c r="K474" s="35">
        <v>675149</v>
      </c>
      <c r="L474" s="35" t="s">
        <v>1515</v>
      </c>
    </row>
    <row r="475" spans="1:12" ht="14.45">
      <c r="A475" s="145" t="s">
        <v>1516</v>
      </c>
      <c r="B475" s="81" t="s">
        <v>1517</v>
      </c>
      <c r="C475" s="139" t="str">
        <f>HYPERLINK("https://comptox.epa.gov/dashboard/chemical/details/DTXSID6032356","DTXSID6032356")</f>
        <v>DTXSID6032356</v>
      </c>
      <c r="D475" s="81"/>
      <c r="E475" s="39"/>
      <c r="F475" s="91" t="s">
        <v>17</v>
      </c>
      <c r="G475" s="31"/>
      <c r="H475" s="39"/>
      <c r="I475" s="37" t="s">
        <v>18</v>
      </c>
      <c r="J475" s="37"/>
      <c r="K475" s="35">
        <v>1134232</v>
      </c>
      <c r="L475" s="35" t="s">
        <v>1518</v>
      </c>
    </row>
    <row r="476" spans="1:12" ht="14.45">
      <c r="A476" s="145" t="s">
        <v>1519</v>
      </c>
      <c r="B476" s="81" t="s">
        <v>1520</v>
      </c>
      <c r="C476" s="139" t="str">
        <f>HYPERLINK("https://comptox.epa.gov/dashboard/chemical/details/DTXSID1023996","DTXSID1023996")</f>
        <v>DTXSID1023996</v>
      </c>
      <c r="D476" s="81" t="s">
        <v>63</v>
      </c>
      <c r="E476" s="39"/>
      <c r="F476" s="91" t="s">
        <v>17</v>
      </c>
      <c r="G476" s="31" t="s">
        <v>33</v>
      </c>
      <c r="H476" s="39" t="s">
        <v>33</v>
      </c>
      <c r="I476" s="37"/>
      <c r="J476" s="37"/>
      <c r="K476" s="35">
        <v>108918</v>
      </c>
      <c r="L476" s="35" t="s">
        <v>1521</v>
      </c>
    </row>
    <row r="477" spans="1:12" ht="14.45">
      <c r="A477" s="145" t="s">
        <v>1522</v>
      </c>
      <c r="B477" s="81" t="s">
        <v>1523</v>
      </c>
      <c r="C477" s="139" t="str">
        <f>HYPERLINK("https://comptox.epa.gov/dashboard/chemical/details/DTXSID4021923","DTXSID4021923")</f>
        <v>DTXSID4021923</v>
      </c>
      <c r="D477" s="81"/>
      <c r="E477" s="39" t="s">
        <v>34</v>
      </c>
      <c r="F477" s="91" t="s">
        <v>35</v>
      </c>
      <c r="G477" s="31"/>
      <c r="H477" s="39"/>
      <c r="I477" s="37" t="s">
        <v>18</v>
      </c>
      <c r="J477" s="37" t="s">
        <v>1524</v>
      </c>
      <c r="K477" s="35">
        <v>110827</v>
      </c>
      <c r="L477" s="35" t="s">
        <v>1525</v>
      </c>
    </row>
    <row r="478" spans="1:12" ht="14.45">
      <c r="A478" s="145" t="s">
        <v>1526</v>
      </c>
      <c r="B478" s="81" t="s">
        <v>1527</v>
      </c>
      <c r="C478" s="139" t="str">
        <f>HYPERLINK("https://comptox.epa.gov/dashboard/chemical/details/DTXSID8062521","DTXSID8062521")</f>
        <v>DTXSID8062521</v>
      </c>
      <c r="D478" s="81"/>
      <c r="E478" s="39"/>
      <c r="F478" s="91" t="s">
        <v>17</v>
      </c>
      <c r="G478" s="31"/>
      <c r="H478" s="39"/>
      <c r="I478" s="37" t="s">
        <v>738</v>
      </c>
      <c r="J478" s="37"/>
      <c r="K478" s="35">
        <v>2556367</v>
      </c>
      <c r="L478" s="35" t="s">
        <v>1528</v>
      </c>
    </row>
    <row r="479" spans="1:12" ht="27">
      <c r="A479" s="145" t="s">
        <v>1529</v>
      </c>
      <c r="B479" s="81" t="s">
        <v>1530</v>
      </c>
      <c r="C479" s="139" t="str">
        <f>HYPERLINK("https://comptox.epa.gov/dashboard/chemical/details/DTXSID2020686","DTXSID2020686")</f>
        <v>DTXSID2020686</v>
      </c>
      <c r="D479" s="81"/>
      <c r="E479" s="39" t="s">
        <v>94</v>
      </c>
      <c r="F479" s="91" t="s">
        <v>34</v>
      </c>
      <c r="G479" s="31" t="s">
        <v>82</v>
      </c>
      <c r="H479" s="39" t="s">
        <v>94</v>
      </c>
      <c r="I479" s="37" t="s">
        <v>58</v>
      </c>
      <c r="J479" s="37" t="s">
        <v>1531</v>
      </c>
      <c r="K479" s="35">
        <v>58899</v>
      </c>
      <c r="L479" s="35" t="s">
        <v>1532</v>
      </c>
    </row>
    <row r="480" spans="1:12" ht="27">
      <c r="A480" s="145" t="s">
        <v>1533</v>
      </c>
      <c r="B480" s="141" t="s">
        <v>1534</v>
      </c>
      <c r="C480" s="139" t="str">
        <f>HYPERLINK("https://comptox.epa.gov/dashboard/chemical/details/DTXSID40880565","DTXSID40880565")</f>
        <v>DTXSID40880565</v>
      </c>
      <c r="D480" s="81"/>
      <c r="E480" s="39"/>
      <c r="F480" s="91" t="s">
        <v>17</v>
      </c>
      <c r="G480" s="31"/>
      <c r="H480" s="39"/>
      <c r="I480" s="37">
        <v>313</v>
      </c>
      <c r="J480" s="37"/>
      <c r="K480" s="63">
        <v>67584423</v>
      </c>
      <c r="L480" s="35" t="s">
        <v>1535</v>
      </c>
    </row>
    <row r="481" spans="1:12" ht="14.45">
      <c r="A481" s="66" t="s">
        <v>1536</v>
      </c>
      <c r="B481" s="141" t="s">
        <v>1537</v>
      </c>
      <c r="C481" s="139" t="str">
        <f>HYPERLINK("https://comptox.epa.gov/dashboard/chemical/details/DTXSID50880591","DTXSID50880591")</f>
        <v>DTXSID50880591</v>
      </c>
      <c r="D481" s="81"/>
      <c r="E481" s="39"/>
      <c r="F481" s="91" t="s">
        <v>17</v>
      </c>
      <c r="G481" s="31"/>
      <c r="H481" s="39"/>
      <c r="I481" s="37">
        <v>313</v>
      </c>
      <c r="J481" s="37"/>
      <c r="K481" s="63">
        <v>68156070</v>
      </c>
      <c r="L481" s="35" t="s">
        <v>1538</v>
      </c>
    </row>
    <row r="482" spans="1:12" ht="27">
      <c r="A482" s="145" t="s">
        <v>1539</v>
      </c>
      <c r="B482" s="141" t="s">
        <v>1540</v>
      </c>
      <c r="C482" s="139" t="str">
        <f>HYPERLINK("https://comptox.epa.gov/dashboard/chemical/details/DTXSID80880584","DTXSID80880584")</f>
        <v>DTXSID80880584</v>
      </c>
      <c r="D482" s="81"/>
      <c r="E482" s="39"/>
      <c r="F482" s="91" t="s">
        <v>17</v>
      </c>
      <c r="G482" s="31"/>
      <c r="H482" s="39"/>
      <c r="I482" s="37">
        <v>313</v>
      </c>
      <c r="J482" s="37"/>
      <c r="K482" s="63">
        <v>68156014</v>
      </c>
      <c r="L482" s="35" t="s">
        <v>1541</v>
      </c>
    </row>
    <row r="483" spans="1:12" ht="14.45">
      <c r="A483" s="145" t="s">
        <v>1542</v>
      </c>
      <c r="B483" s="141" t="s">
        <v>1543</v>
      </c>
      <c r="C483" s="139" t="str">
        <f>HYPERLINK("https://comptox.epa.gov/dashboard/chemical/details/DTXSID5062847","DTXSID5062847")</f>
        <v>DTXSID5062847</v>
      </c>
      <c r="D483" s="81"/>
      <c r="E483" s="39"/>
      <c r="F483" s="91" t="s">
        <v>17</v>
      </c>
      <c r="G483" s="31"/>
      <c r="H483" s="39"/>
      <c r="I483" s="37">
        <v>313</v>
      </c>
      <c r="J483" s="37"/>
      <c r="K483" s="63">
        <v>3107184</v>
      </c>
      <c r="L483" s="35" t="s">
        <v>1544</v>
      </c>
    </row>
    <row r="484" spans="1:12" ht="14.45">
      <c r="A484" s="145" t="s">
        <v>1545</v>
      </c>
      <c r="B484" s="81" t="s">
        <v>1546</v>
      </c>
      <c r="C484" s="139" t="str">
        <f>HYPERLINK("https://comptox.epa.gov/dashboard/chemical/details/DTXSID4021894","DTXSID4021894")</f>
        <v>DTXSID4021894</v>
      </c>
      <c r="D484" s="81"/>
      <c r="E484" s="39"/>
      <c r="F484" s="91" t="s">
        <v>17</v>
      </c>
      <c r="G484" s="31"/>
      <c r="H484" s="39"/>
      <c r="I484" s="37" t="s">
        <v>18</v>
      </c>
      <c r="J484" s="37"/>
      <c r="K484" s="35">
        <v>108930</v>
      </c>
      <c r="L484" s="35" t="s">
        <v>1547</v>
      </c>
    </row>
    <row r="485" spans="1:12" ht="14.45">
      <c r="A485" s="145" t="s">
        <v>1548</v>
      </c>
      <c r="B485" s="81" t="s">
        <v>1549</v>
      </c>
      <c r="C485" s="139" t="str">
        <f>HYPERLINK("https://comptox.epa.gov/dashboard/chemical/details/DTXSID6020359","DTXSID6020359")</f>
        <v>DTXSID6020359</v>
      </c>
      <c r="D485" s="81"/>
      <c r="E485" s="39" t="s">
        <v>26</v>
      </c>
      <c r="F485" s="91" t="s">
        <v>17</v>
      </c>
      <c r="G485" s="31"/>
      <c r="H485" s="39"/>
      <c r="I485" s="37"/>
      <c r="J485" s="37" t="s">
        <v>1550</v>
      </c>
      <c r="K485" s="35">
        <v>108941</v>
      </c>
      <c r="L485" s="35" t="s">
        <v>1551</v>
      </c>
    </row>
    <row r="486" spans="1:12" ht="14.45">
      <c r="A486" s="145" t="s">
        <v>1552</v>
      </c>
      <c r="B486" s="81" t="s">
        <v>1553</v>
      </c>
      <c r="C486" s="139" t="str">
        <f>HYPERLINK("https://comptox.epa.gov/dashboard/chemical/details/DTXSID6024882","DTXSID6024882")</f>
        <v>DTXSID6024882</v>
      </c>
      <c r="D486" s="81"/>
      <c r="E486" s="39"/>
      <c r="F486" s="91" t="s">
        <v>17</v>
      </c>
      <c r="G486" s="31" t="s">
        <v>152</v>
      </c>
      <c r="H486" s="39" t="s">
        <v>22</v>
      </c>
      <c r="I486" s="37"/>
      <c r="J486" s="37"/>
      <c r="K486" s="35">
        <v>66819</v>
      </c>
      <c r="L486" s="35" t="s">
        <v>1554</v>
      </c>
    </row>
    <row r="487" spans="1:12" ht="14.45">
      <c r="A487" s="145" t="s">
        <v>1555</v>
      </c>
      <c r="B487" s="81" t="s">
        <v>1520</v>
      </c>
      <c r="C487" s="139" t="str">
        <f>HYPERLINK("https://comptox.epa.gov/dashboard/chemical/details/DTXSID1023996","DTXSID1023996")</f>
        <v>DTXSID1023996</v>
      </c>
      <c r="D487" s="81" t="s">
        <v>63</v>
      </c>
      <c r="E487" s="39"/>
      <c r="F487" s="91" t="s">
        <v>17</v>
      </c>
      <c r="G487" s="31" t="s">
        <v>33</v>
      </c>
      <c r="H487" s="39" t="s">
        <v>33</v>
      </c>
      <c r="I487" s="37"/>
      <c r="J487" s="37"/>
      <c r="K487" s="35">
        <v>108918</v>
      </c>
      <c r="L487" s="35" t="s">
        <v>1556</v>
      </c>
    </row>
    <row r="488" spans="1:12" ht="14.45">
      <c r="A488" s="145" t="s">
        <v>1557</v>
      </c>
      <c r="B488" s="141" t="s">
        <v>1558</v>
      </c>
      <c r="C488" s="139" t="str">
        <f>HYPERLINK("https://comptox.epa.gov/dashboard/chemical/details/DTXSID4024064","DTXSID4024064")</f>
        <v>DTXSID4024064</v>
      </c>
      <c r="D488" s="81"/>
      <c r="E488" s="39" t="s">
        <v>22</v>
      </c>
      <c r="F488" s="91" t="s">
        <v>17</v>
      </c>
      <c r="G488" s="31"/>
      <c r="H488" s="39"/>
      <c r="I488" s="37"/>
      <c r="J488" s="37" t="s">
        <v>1559</v>
      </c>
      <c r="K488" s="35">
        <v>131895</v>
      </c>
      <c r="L488" s="35" t="s">
        <v>1560</v>
      </c>
    </row>
    <row r="489" spans="1:12" ht="14.45">
      <c r="A489" s="145" t="s">
        <v>1561</v>
      </c>
      <c r="B489" s="81" t="s">
        <v>1562</v>
      </c>
      <c r="C489" s="139" t="str">
        <f>HYPERLINK("https://comptox.epa.gov/dashboard/chemical/details/DTXSID5020364","DTXSID5020364")</f>
        <v>DTXSID5020364</v>
      </c>
      <c r="D489" s="81"/>
      <c r="E489" s="39" t="s">
        <v>77</v>
      </c>
      <c r="F489" s="91" t="s">
        <v>17</v>
      </c>
      <c r="G489" s="31"/>
      <c r="H489" s="39"/>
      <c r="I489" s="37"/>
      <c r="J489" s="37" t="s">
        <v>1563</v>
      </c>
      <c r="K489" s="35">
        <v>50180</v>
      </c>
      <c r="L489" s="35" t="s">
        <v>1564</v>
      </c>
    </row>
    <row r="490" spans="1:12" ht="14.45">
      <c r="A490" s="145" t="s">
        <v>1565</v>
      </c>
      <c r="B490" s="81" t="s">
        <v>1566</v>
      </c>
      <c r="C490" s="139" t="str">
        <f>HYPERLINK("https://comptox.epa.gov/dashboard/chemical/details/DTXSID4058786","DTXSID4058786")</f>
        <v>DTXSID4058786</v>
      </c>
      <c r="D490" s="81" t="s">
        <v>33</v>
      </c>
      <c r="E490" s="39"/>
      <c r="F490" s="91" t="s">
        <v>17</v>
      </c>
      <c r="G490" s="31"/>
      <c r="H490" s="39"/>
      <c r="I490" s="37"/>
      <c r="J490" s="37"/>
      <c r="K490" s="35">
        <v>75194</v>
      </c>
      <c r="L490" s="35" t="s">
        <v>1567</v>
      </c>
    </row>
    <row r="491" spans="1:12" ht="14.45">
      <c r="A491" s="145" t="s">
        <v>1568</v>
      </c>
      <c r="B491" s="81" t="s">
        <v>1569</v>
      </c>
      <c r="C491" s="139" t="str">
        <f>HYPERLINK("https://comptox.epa.gov/dashboard/chemical/details/DTXSID5035957","DTXSID5035957")</f>
        <v>DTXSID5035957</v>
      </c>
      <c r="D491" s="81"/>
      <c r="E491" s="39"/>
      <c r="F491" s="91" t="s">
        <v>17</v>
      </c>
      <c r="G491" s="31"/>
      <c r="H491" s="39"/>
      <c r="I491" s="37" t="s">
        <v>18</v>
      </c>
      <c r="J491" s="37"/>
      <c r="K491" s="35">
        <v>68359375</v>
      </c>
      <c r="L491" s="35" t="s">
        <v>1570</v>
      </c>
    </row>
    <row r="492" spans="1:12" ht="14.45">
      <c r="A492" s="145" t="s">
        <v>1571</v>
      </c>
      <c r="B492" s="81" t="s">
        <v>1572</v>
      </c>
      <c r="C492" s="139" t="str">
        <f>HYPERLINK("https://comptox.epa.gov/dashboard/chemical/details/DTXSID6023997","DTXSID6023997")</f>
        <v>DTXSID6023997</v>
      </c>
      <c r="D492" s="81"/>
      <c r="E492" s="39"/>
      <c r="F492" s="91" t="s">
        <v>17</v>
      </c>
      <c r="G492" s="31"/>
      <c r="H492" s="39"/>
      <c r="I492" s="37" t="s">
        <v>18</v>
      </c>
      <c r="J492" s="37"/>
      <c r="K492" s="35">
        <v>68085858</v>
      </c>
      <c r="L492" s="35" t="s">
        <v>1573</v>
      </c>
    </row>
    <row r="493" spans="1:12" ht="14.45">
      <c r="A493" s="145" t="s">
        <v>1574</v>
      </c>
      <c r="B493" s="81" t="s">
        <v>56</v>
      </c>
      <c r="C493" s="139" t="str">
        <f>HYPERLINK("https://comptox.epa.gov/dashboard/chemical/details/DTXSID0020442","DTXSID0020442")</f>
        <v>DTXSID0020442</v>
      </c>
      <c r="D493" s="81"/>
      <c r="E493" s="39" t="s">
        <v>22</v>
      </c>
      <c r="F493" s="91" t="s">
        <v>57</v>
      </c>
      <c r="G493" s="31"/>
      <c r="H493" s="39"/>
      <c r="I493" s="37" t="s">
        <v>18</v>
      </c>
      <c r="J493" s="37" t="s">
        <v>59</v>
      </c>
      <c r="K493" s="35">
        <v>94757</v>
      </c>
      <c r="L493" s="35" t="s">
        <v>1575</v>
      </c>
    </row>
    <row r="494" spans="1:12" ht="14.45">
      <c r="A494" s="145" t="s">
        <v>1576</v>
      </c>
      <c r="B494" s="81" t="s">
        <v>56</v>
      </c>
      <c r="C494" s="139" t="str">
        <f>HYPERLINK("https://comptox.epa.gov/dashboard/chemical/details/DTXSID0020442","DTXSID0020442")</f>
        <v>DTXSID0020442</v>
      </c>
      <c r="D494" s="81"/>
      <c r="E494" s="39" t="s">
        <v>22</v>
      </c>
      <c r="F494" s="91" t="s">
        <v>57</v>
      </c>
      <c r="G494" s="31"/>
      <c r="H494" s="39"/>
      <c r="I494" s="37" t="s">
        <v>58</v>
      </c>
      <c r="J494" s="37" t="s">
        <v>59</v>
      </c>
      <c r="K494" s="35">
        <v>94757</v>
      </c>
      <c r="L494" s="35" t="s">
        <v>1577</v>
      </c>
    </row>
    <row r="495" spans="1:12" ht="14.45">
      <c r="A495" s="145" t="s">
        <v>1578</v>
      </c>
      <c r="B495" s="81" t="s">
        <v>1579</v>
      </c>
      <c r="C495" s="139" t="str">
        <f>HYPERLINK("https://comptox.epa.gov/dashboard/chemical/details/DTXSID1032309","DTXSID1032309")</f>
        <v>DTXSID1032309</v>
      </c>
      <c r="D495" s="81"/>
      <c r="E495" s="39">
        <v>100</v>
      </c>
      <c r="F495" s="91" t="s">
        <v>57</v>
      </c>
      <c r="G495" s="31"/>
      <c r="H495" s="39"/>
      <c r="I495" s="37">
        <v>313</v>
      </c>
      <c r="J495" s="37"/>
      <c r="K495" s="35">
        <v>1929733</v>
      </c>
      <c r="L495" s="35" t="s">
        <v>1580</v>
      </c>
    </row>
    <row r="496" spans="1:12" ht="14.45">
      <c r="A496" s="145" t="s">
        <v>1581</v>
      </c>
      <c r="B496" s="81" t="s">
        <v>1582</v>
      </c>
      <c r="C496" s="139" t="str">
        <f>HYPERLINK("https://comptox.epa.gov/dashboard/chemical/details/DTXSID5020443","DTXSID5020443")</f>
        <v>DTXSID5020443</v>
      </c>
      <c r="D496" s="81"/>
      <c r="E496" s="39">
        <v>100</v>
      </c>
      <c r="F496" s="91" t="s">
        <v>569</v>
      </c>
      <c r="G496" s="31"/>
      <c r="H496" s="39"/>
      <c r="I496" s="37" t="s">
        <v>18</v>
      </c>
      <c r="J496" s="37"/>
      <c r="K496" s="35">
        <v>94804</v>
      </c>
      <c r="L496" s="35" t="s">
        <v>1583</v>
      </c>
    </row>
    <row r="497" spans="1:12" ht="14.45">
      <c r="A497" s="145" t="s">
        <v>1584</v>
      </c>
      <c r="B497" s="81" t="s">
        <v>1585</v>
      </c>
      <c r="C497" s="139" t="str">
        <f>HYPERLINK("https://comptox.epa.gov/dashboard/chemical/details/DTXSID6032308","DTXSID6032308")</f>
        <v>DTXSID6032308</v>
      </c>
      <c r="D497" s="81"/>
      <c r="E497" s="39">
        <v>100</v>
      </c>
      <c r="F497" s="91" t="s">
        <v>57</v>
      </c>
      <c r="G497" s="31"/>
      <c r="H497" s="39"/>
      <c r="I497" s="37" t="s">
        <v>58</v>
      </c>
      <c r="J497" s="37"/>
      <c r="K497" s="35">
        <v>1320189</v>
      </c>
      <c r="L497" s="35" t="s">
        <v>1586</v>
      </c>
    </row>
    <row r="498" spans="1:12" ht="14.45">
      <c r="A498" s="145" t="s">
        <v>1584</v>
      </c>
      <c r="B498" s="81" t="s">
        <v>1579</v>
      </c>
      <c r="C498" s="139" t="str">
        <f>HYPERLINK("https://comptox.epa.gov/dashboard/chemical/details/DTXSID1032309","DTXSID1032309")</f>
        <v>DTXSID1032309</v>
      </c>
      <c r="D498" s="81"/>
      <c r="E498" s="39">
        <v>100</v>
      </c>
      <c r="F498" s="91" t="s">
        <v>57</v>
      </c>
      <c r="G498" s="31"/>
      <c r="H498" s="39"/>
      <c r="I498" s="37" t="s">
        <v>58</v>
      </c>
      <c r="J498" s="37"/>
      <c r="K498" s="35">
        <v>1929733</v>
      </c>
      <c r="L498" s="35" t="s">
        <v>1586</v>
      </c>
    </row>
    <row r="499" spans="1:12" ht="14.45">
      <c r="A499" s="145" t="s">
        <v>1584</v>
      </c>
      <c r="B499" s="81" t="s">
        <v>1587</v>
      </c>
      <c r="C499" s="139" t="str">
        <f>HYPERLINK("https://comptox.epa.gov/dashboard/chemical/details/DTXSID4062066","DTXSID4062066")</f>
        <v>DTXSID4062066</v>
      </c>
      <c r="D499" s="81"/>
      <c r="E499" s="39">
        <v>100</v>
      </c>
      <c r="F499" s="91" t="s">
        <v>57</v>
      </c>
      <c r="G499" s="31"/>
      <c r="H499" s="39"/>
      <c r="I499" s="37"/>
      <c r="J499" s="37"/>
      <c r="K499" s="35">
        <v>1928616</v>
      </c>
      <c r="L499" s="35" t="s">
        <v>1586</v>
      </c>
    </row>
    <row r="500" spans="1:12" ht="14.45">
      <c r="A500" s="145" t="s">
        <v>1584</v>
      </c>
      <c r="B500" s="81" t="s">
        <v>1588</v>
      </c>
      <c r="C500" s="139" t="str">
        <f>HYPERLINK("https://comptox.epa.gov/dashboard/chemical/details/DTXSID5020445","DTXSID5020445")</f>
        <v>DTXSID5020445</v>
      </c>
      <c r="D500" s="81"/>
      <c r="E500" s="39" t="s">
        <v>22</v>
      </c>
      <c r="F500" s="91" t="s">
        <v>57</v>
      </c>
      <c r="G500" s="31"/>
      <c r="H500" s="39"/>
      <c r="I500" s="37" t="s">
        <v>58</v>
      </c>
      <c r="J500" s="37"/>
      <c r="K500" s="35">
        <v>94111</v>
      </c>
      <c r="L500" s="35" t="s">
        <v>1586</v>
      </c>
    </row>
    <row r="501" spans="1:12" ht="14.45">
      <c r="A501" s="145" t="s">
        <v>1584</v>
      </c>
      <c r="B501" s="81" t="s">
        <v>1589</v>
      </c>
      <c r="C501" s="139" t="str">
        <f>HYPERLINK("https://comptox.epa.gov/dashboard/chemical/details/DTXSID60916714","DTXSID60916714")</f>
        <v>DTXSID60916714</v>
      </c>
      <c r="D501" s="81"/>
      <c r="E501" s="39">
        <v>100</v>
      </c>
      <c r="F501" s="91" t="s">
        <v>57</v>
      </c>
      <c r="G501" s="31"/>
      <c r="H501" s="39"/>
      <c r="I501" s="37"/>
      <c r="J501" s="37"/>
      <c r="K501" s="35">
        <v>94791</v>
      </c>
      <c r="L501" s="35" t="s">
        <v>1586</v>
      </c>
    </row>
    <row r="502" spans="1:12" ht="14.45">
      <c r="A502" s="145" t="s">
        <v>1584</v>
      </c>
      <c r="B502" s="81" t="s">
        <v>1582</v>
      </c>
      <c r="C502" s="139" t="str">
        <f>HYPERLINK("https://comptox.epa.gov/dashboard/chemical/details/DTXSID5020443","DTXSID5020443")</f>
        <v>DTXSID5020443</v>
      </c>
      <c r="D502" s="81"/>
      <c r="E502" s="39" t="s">
        <v>22</v>
      </c>
      <c r="F502" s="91" t="s">
        <v>569</v>
      </c>
      <c r="G502" s="31"/>
      <c r="H502" s="39"/>
      <c r="I502" s="37" t="s">
        <v>58</v>
      </c>
      <c r="J502" s="37"/>
      <c r="K502" s="35">
        <v>94804</v>
      </c>
      <c r="L502" s="35" t="s">
        <v>1586</v>
      </c>
    </row>
    <row r="503" spans="1:12" ht="14.45">
      <c r="A503" s="145" t="s">
        <v>1584</v>
      </c>
      <c r="B503" s="81" t="s">
        <v>1590</v>
      </c>
      <c r="C503" s="139" t="str">
        <f>HYPERLINK("https://comptox.epa.gov/dashboard/chemical/details/DTXSID6041349","DTXSID6041349")</f>
        <v>DTXSID6041349</v>
      </c>
      <c r="D503" s="81"/>
      <c r="E503" s="39">
        <v>100</v>
      </c>
      <c r="F503" s="91" t="s">
        <v>57</v>
      </c>
      <c r="G503" s="31"/>
      <c r="H503" s="39"/>
      <c r="I503" s="37"/>
      <c r="J503" s="37"/>
      <c r="K503" s="35">
        <v>1928387</v>
      </c>
      <c r="L503" s="35" t="s">
        <v>1586</v>
      </c>
    </row>
    <row r="504" spans="1:12" ht="14.45">
      <c r="A504" s="145" t="s">
        <v>1584</v>
      </c>
      <c r="B504" s="81" t="s">
        <v>1187</v>
      </c>
      <c r="C504" s="139" t="str">
        <f>HYPERLINK("https://comptox.epa.gov/dashboard/chemical/details/DTXSID6041345","DTXSID6041345")</f>
        <v>DTXSID6041345</v>
      </c>
      <c r="D504" s="81"/>
      <c r="E504" s="39">
        <v>100</v>
      </c>
      <c r="F504" s="91" t="s">
        <v>57</v>
      </c>
      <c r="G504" s="31"/>
      <c r="H504" s="39"/>
      <c r="I504" s="37" t="s">
        <v>58</v>
      </c>
      <c r="J504" s="37"/>
      <c r="K504" s="35">
        <v>2971382</v>
      </c>
      <c r="L504" s="35" t="s">
        <v>1586</v>
      </c>
    </row>
    <row r="505" spans="1:12" ht="14.45">
      <c r="A505" s="145" t="s">
        <v>1584</v>
      </c>
      <c r="B505" s="81" t="s">
        <v>1591</v>
      </c>
      <c r="C505" s="139" t="str">
        <f>HYPERLINK("https://comptox.epa.gov/dashboard/chemical/details/DTXSID0020444","DTXSID0020444")</f>
        <v>DTXSID0020444</v>
      </c>
      <c r="D505" s="81"/>
      <c r="E505" s="39">
        <v>100</v>
      </c>
      <c r="F505" s="91" t="s">
        <v>57</v>
      </c>
      <c r="G505" s="31"/>
      <c r="H505" s="39"/>
      <c r="I505" s="37"/>
      <c r="J505" s="37"/>
      <c r="K505" s="35">
        <v>25168267</v>
      </c>
      <c r="L505" s="35" t="s">
        <v>1586</v>
      </c>
    </row>
    <row r="506" spans="1:12" ht="14.45">
      <c r="A506" s="145" t="s">
        <v>1584</v>
      </c>
      <c r="B506" s="81" t="s">
        <v>1592</v>
      </c>
      <c r="C506" s="139" t="str">
        <f>HYPERLINK("https://comptox.epa.gov/dashboard/chemical/details/DTXSID90896818","DTXSID90896818")</f>
        <v>DTXSID90896818</v>
      </c>
      <c r="D506" s="81"/>
      <c r="E506" s="39">
        <v>100</v>
      </c>
      <c r="F506" s="91" t="s">
        <v>57</v>
      </c>
      <c r="G506" s="31"/>
      <c r="H506" s="39"/>
      <c r="I506" s="37"/>
      <c r="J506" s="37"/>
      <c r="K506" s="35">
        <v>53467111</v>
      </c>
      <c r="L506" s="35" t="s">
        <v>1586</v>
      </c>
    </row>
    <row r="507" spans="1:12" ht="14.45">
      <c r="A507" s="145" t="s">
        <v>1593</v>
      </c>
      <c r="B507" s="81" t="s">
        <v>1588</v>
      </c>
      <c r="C507" s="139" t="str">
        <f>HYPERLINK("https://comptox.epa.gov/dashboard/chemical/details/DTXSID5020445","DTXSID5020445")</f>
        <v>DTXSID5020445</v>
      </c>
      <c r="D507" s="81"/>
      <c r="E507" s="39" t="s">
        <v>22</v>
      </c>
      <c r="F507" s="91" t="s">
        <v>57</v>
      </c>
      <c r="G507" s="31"/>
      <c r="H507" s="39"/>
      <c r="I507" s="37" t="s">
        <v>18</v>
      </c>
      <c r="J507" s="37"/>
      <c r="K507" s="35">
        <v>94111</v>
      </c>
      <c r="L507" s="35" t="s">
        <v>1594</v>
      </c>
    </row>
    <row r="508" spans="1:12" ht="14.45">
      <c r="A508" s="145" t="s">
        <v>1595</v>
      </c>
      <c r="B508" s="81" t="s">
        <v>1585</v>
      </c>
      <c r="C508" s="139" t="str">
        <f>HYPERLINK("https://comptox.epa.gov/dashboard/chemical/details/DTXSID6032308","DTXSID6032308")</f>
        <v>DTXSID6032308</v>
      </c>
      <c r="D508" s="81"/>
      <c r="E508" s="39" t="s">
        <v>22</v>
      </c>
      <c r="F508" s="91" t="s">
        <v>57</v>
      </c>
      <c r="G508" s="31"/>
      <c r="H508" s="39"/>
      <c r="I508" s="37" t="s">
        <v>18</v>
      </c>
      <c r="J508" s="37"/>
      <c r="K508" s="35">
        <v>1320189</v>
      </c>
      <c r="L508" s="35" t="s">
        <v>1596</v>
      </c>
    </row>
    <row r="509" spans="1:12" ht="14.45">
      <c r="A509" s="145" t="s">
        <v>1597</v>
      </c>
      <c r="B509" s="81" t="s">
        <v>56</v>
      </c>
      <c r="C509" s="139" t="str">
        <f>HYPERLINK("https://comptox.epa.gov/dashboard/chemical/details/DTXSID0020442","DTXSID0020442")</f>
        <v>DTXSID0020442</v>
      </c>
      <c r="D509" s="81"/>
      <c r="E509" s="39" t="s">
        <v>22</v>
      </c>
      <c r="F509" s="91" t="s">
        <v>57</v>
      </c>
      <c r="G509" s="31"/>
      <c r="H509" s="39"/>
      <c r="I509" s="37"/>
      <c r="J509" s="37" t="s">
        <v>59</v>
      </c>
      <c r="K509" s="35">
        <v>94757</v>
      </c>
      <c r="L509" s="35" t="s">
        <v>1598</v>
      </c>
    </row>
    <row r="510" spans="1:12" ht="14.45">
      <c r="A510" s="145" t="s">
        <v>1599</v>
      </c>
      <c r="B510" s="81" t="s">
        <v>1600</v>
      </c>
      <c r="C510" s="139" t="str">
        <f>HYPERLINK("https://comptox.epa.gov/dashboard/chemical/details/DTXSID7022883","DTXSID7022883")</f>
        <v>DTXSID7022883</v>
      </c>
      <c r="D510" s="81"/>
      <c r="E510" s="39" t="s">
        <v>77</v>
      </c>
      <c r="F510" s="91" t="s">
        <v>17</v>
      </c>
      <c r="G510" s="31"/>
      <c r="H510" s="39"/>
      <c r="I510" s="37"/>
      <c r="J510" s="37" t="s">
        <v>1601</v>
      </c>
      <c r="K510" s="35">
        <v>20830813</v>
      </c>
      <c r="L510" s="35" t="s">
        <v>1602</v>
      </c>
    </row>
    <row r="511" spans="1:12" ht="14.45">
      <c r="A511" s="145" t="s">
        <v>1603</v>
      </c>
      <c r="B511" s="81" t="s">
        <v>1604</v>
      </c>
      <c r="C511" s="139" t="str">
        <f>HYPERLINK("https://comptox.epa.gov/dashboard/chemical/details/DTXSID7024902","DTXSID7024902")</f>
        <v>DTXSID7024902</v>
      </c>
      <c r="D511" s="81"/>
      <c r="E511" s="39"/>
      <c r="F511" s="91" t="s">
        <v>17</v>
      </c>
      <c r="G511" s="31"/>
      <c r="H511" s="39"/>
      <c r="I511" s="37" t="s">
        <v>18</v>
      </c>
      <c r="J511" s="37"/>
      <c r="K511" s="35">
        <v>533744</v>
      </c>
      <c r="L511" s="35" t="s">
        <v>1605</v>
      </c>
    </row>
    <row r="512" spans="1:12" ht="14.45">
      <c r="A512" s="145" t="s">
        <v>1606</v>
      </c>
      <c r="B512" s="81" t="s">
        <v>1607</v>
      </c>
      <c r="C512" s="139" t="str">
        <f>HYPERLINK("https://comptox.epa.gov/dashboard/chemical/details/DTXSID2058417","DTXSID2058417")</f>
        <v>DTXSID2058417</v>
      </c>
      <c r="D512" s="81"/>
      <c r="E512" s="39"/>
      <c r="F512" s="91" t="s">
        <v>17</v>
      </c>
      <c r="G512" s="31"/>
      <c r="H512" s="39"/>
      <c r="I512" s="37" t="s">
        <v>18</v>
      </c>
      <c r="J512" s="37"/>
      <c r="K512" s="35">
        <v>53404607</v>
      </c>
      <c r="L512" s="35" t="s">
        <v>1608</v>
      </c>
    </row>
    <row r="513" spans="1:12" ht="14.45">
      <c r="A513" s="145" t="s">
        <v>1609</v>
      </c>
      <c r="B513" s="81" t="s">
        <v>1610</v>
      </c>
      <c r="C513" s="139" t="str">
        <f>HYPERLINK("https://comptox.epa.gov/dashboard/chemical/details/DTXSID7024035","DTXSID7024035")</f>
        <v>DTXSID7024035</v>
      </c>
      <c r="D513" s="81"/>
      <c r="E513" s="39"/>
      <c r="F513" s="91" t="s">
        <v>17</v>
      </c>
      <c r="G513" s="31"/>
      <c r="H513" s="39"/>
      <c r="I513" s="37" t="s">
        <v>18</v>
      </c>
      <c r="J513" s="37"/>
      <c r="K513" s="35">
        <v>94826</v>
      </c>
      <c r="L513" s="35" t="s">
        <v>1611</v>
      </c>
    </row>
    <row r="514" spans="1:12" ht="14.45">
      <c r="A514" s="145" t="s">
        <v>1612</v>
      </c>
      <c r="B514" s="81" t="s">
        <v>1613</v>
      </c>
      <c r="C514" s="139" t="str">
        <f>HYPERLINK("https://comptox.epa.gov/dashboard/chemical/details/DTXSID3020413","DTXSID3020413")</f>
        <v>DTXSID3020413</v>
      </c>
      <c r="D514" s="81"/>
      <c r="E514" s="39" t="s">
        <v>94</v>
      </c>
      <c r="F514" s="91" t="s">
        <v>17</v>
      </c>
      <c r="G514" s="31"/>
      <c r="H514" s="39"/>
      <c r="I514" s="37" t="s">
        <v>58</v>
      </c>
      <c r="J514" s="37" t="s">
        <v>1614</v>
      </c>
      <c r="K514" s="35">
        <v>96128</v>
      </c>
      <c r="L514" s="35" t="s">
        <v>1612</v>
      </c>
    </row>
    <row r="515" spans="1:12" ht="14.45">
      <c r="A515" s="145" t="s">
        <v>1615</v>
      </c>
      <c r="B515" s="81" t="s">
        <v>1616</v>
      </c>
      <c r="C515" s="139" t="str">
        <f>HYPERLINK("https://comptox.epa.gov/dashboard/chemical/details/DTXSID4020373","DTXSID4020373")</f>
        <v>DTXSID4020373</v>
      </c>
      <c r="D515" s="81"/>
      <c r="E515" s="39" t="s">
        <v>94</v>
      </c>
      <c r="F515" s="91" t="s">
        <v>34</v>
      </c>
      <c r="G515" s="31"/>
      <c r="H515" s="39"/>
      <c r="I515" s="37"/>
      <c r="J515" s="37" t="s">
        <v>1617</v>
      </c>
      <c r="K515" s="35">
        <v>72548</v>
      </c>
      <c r="L515" s="35" t="s">
        <v>1615</v>
      </c>
    </row>
    <row r="516" spans="1:12" ht="18">
      <c r="A516" s="145" t="s">
        <v>1618</v>
      </c>
      <c r="B516" s="81" t="s">
        <v>1619</v>
      </c>
      <c r="C516" s="139" t="str">
        <f>HYPERLINK("https://comptox.epa.gov/dashboard/chemical/details/DTXSID9020374","DTXSID9020374")</f>
        <v>DTXSID9020374</v>
      </c>
      <c r="D516" s="81"/>
      <c r="E516" s="39" t="s">
        <v>94</v>
      </c>
      <c r="F516" s="91" t="s">
        <v>17</v>
      </c>
      <c r="G516" s="31"/>
      <c r="H516" s="39"/>
      <c r="I516" s="37"/>
      <c r="J516" s="37"/>
      <c r="K516" s="35">
        <v>72559</v>
      </c>
      <c r="L516" s="35" t="s">
        <v>1620</v>
      </c>
    </row>
    <row r="517" spans="1:12" ht="18">
      <c r="A517" s="145" t="s">
        <v>1618</v>
      </c>
      <c r="B517" s="138" t="s">
        <v>1621</v>
      </c>
      <c r="C517" s="139" t="str">
        <f>HYPERLINK("https://comptox.epa.gov/dashboard/chemical/details/DTXSID1063069","DTXSID1063069")</f>
        <v>DTXSID1063069</v>
      </c>
      <c r="D517" s="81"/>
      <c r="E517" s="39" t="s">
        <v>26</v>
      </c>
      <c r="F517" s="91" t="s">
        <v>17</v>
      </c>
      <c r="G517" s="31"/>
      <c r="H517" s="39"/>
      <c r="I517" s="37"/>
      <c r="J517" s="37"/>
      <c r="K517" s="35">
        <v>3547044</v>
      </c>
      <c r="L517" s="35" t="s">
        <v>1620</v>
      </c>
    </row>
    <row r="518" spans="1:12" ht="14.45">
      <c r="A518" s="145" t="s">
        <v>1622</v>
      </c>
      <c r="B518" s="81" t="s">
        <v>1623</v>
      </c>
      <c r="C518" s="139" t="str">
        <f>HYPERLINK("https://comptox.epa.gov/dashboard/chemical/details/DTXSID4020375","DTXSID4020375")</f>
        <v>DTXSID4020375</v>
      </c>
      <c r="D518" s="81"/>
      <c r="E518" s="39" t="s">
        <v>94</v>
      </c>
      <c r="F518" s="91" t="s">
        <v>34</v>
      </c>
      <c r="G518" s="31"/>
      <c r="H518" s="39"/>
      <c r="I518" s="37"/>
      <c r="J518" s="37" t="s">
        <v>1624</v>
      </c>
      <c r="K518" s="35">
        <v>50293</v>
      </c>
      <c r="L518" s="35" t="s">
        <v>1622</v>
      </c>
    </row>
    <row r="519" spans="1:12" ht="14.45">
      <c r="A519" s="145" t="s">
        <v>1625</v>
      </c>
      <c r="B519" s="81" t="s">
        <v>1121</v>
      </c>
      <c r="C519" s="139" t="str">
        <f>HYPERLINK("https://comptox.epa.gov/dashboard/chemical/details/DTXSID4020375","DTXSID4020375")</f>
        <v>DTXSID4020375</v>
      </c>
      <c r="D519" s="81"/>
      <c r="E519" s="39" t="s">
        <v>374</v>
      </c>
      <c r="F519" s="91" t="s">
        <v>17</v>
      </c>
      <c r="G519" s="31"/>
      <c r="H519" s="39"/>
      <c r="I519" s="37"/>
      <c r="J519" s="37"/>
      <c r="K519" s="31">
        <v>0</v>
      </c>
      <c r="L519" s="35" t="s">
        <v>1626</v>
      </c>
    </row>
    <row r="520" spans="1:12" ht="14.45">
      <c r="A520" s="145" t="s">
        <v>1627</v>
      </c>
      <c r="B520" s="81" t="s">
        <v>1628</v>
      </c>
      <c r="C520" s="139" t="str">
        <f>HYPERLINK("https://comptox.epa.gov/dashboard/chemical/details/DTXSID80880049","DTXSID80880049")</f>
        <v>DTXSID80880049</v>
      </c>
      <c r="D520" s="81"/>
      <c r="E520" s="39"/>
      <c r="F520" s="91" t="s">
        <v>17</v>
      </c>
      <c r="G520" s="31" t="s">
        <v>161</v>
      </c>
      <c r="H520" s="39" t="s">
        <v>116</v>
      </c>
      <c r="I520" s="37"/>
      <c r="J520" s="37"/>
      <c r="K520" s="35">
        <v>17702419</v>
      </c>
      <c r="L520" s="35" t="s">
        <v>1629</v>
      </c>
    </row>
    <row r="521" spans="1:12" ht="14.45">
      <c r="A521" s="145" t="s">
        <v>1630</v>
      </c>
      <c r="B521" s="81" t="s">
        <v>1631</v>
      </c>
      <c r="C521" s="139" t="str">
        <f>HYPERLINK("https://comptox.epa.gov/dashboard/chemical/details/DTXSID9020376","DTXSID9020376")</f>
        <v>DTXSID9020376</v>
      </c>
      <c r="D521" s="81"/>
      <c r="E521" s="39"/>
      <c r="F521" s="91" t="s">
        <v>17</v>
      </c>
      <c r="G521" s="31"/>
      <c r="H521" s="39"/>
      <c r="I521" s="37" t="s">
        <v>18</v>
      </c>
      <c r="J521" s="37"/>
      <c r="K521" s="35">
        <v>1163195</v>
      </c>
      <c r="L521" s="35" t="s">
        <v>1632</v>
      </c>
    </row>
    <row r="522" spans="1:12" ht="14.45">
      <c r="A522" s="145" t="s">
        <v>1633</v>
      </c>
      <c r="B522" s="141" t="s">
        <v>1634</v>
      </c>
      <c r="C522" s="139" t="str">
        <f>HYPERLINK("https://comptox.epa.gov/dashboard/chemical/details/DTXSID6062123","DTXSID6062123")</f>
        <v>DTXSID6062123</v>
      </c>
      <c r="D522" s="81"/>
      <c r="E522" s="39"/>
      <c r="F522" s="91" t="s">
        <v>17</v>
      </c>
      <c r="G522" s="31"/>
      <c r="H522" s="39"/>
      <c r="I522" s="37">
        <v>313</v>
      </c>
      <c r="J522" s="37"/>
      <c r="K522" s="65">
        <v>2043530</v>
      </c>
      <c r="L522" s="35" t="s">
        <v>1635</v>
      </c>
    </row>
    <row r="523" spans="1:12" ht="27">
      <c r="A523" s="145" t="s">
        <v>1636</v>
      </c>
      <c r="B523" s="141" t="s">
        <v>1637</v>
      </c>
      <c r="C523" s="139" t="str">
        <f>HYPERLINK("https://comptox.epa.gov/dashboard/chemical/details/DTXSID3070830","DTXSID3070830")</f>
        <v>DTXSID3070830</v>
      </c>
      <c r="D523" s="81"/>
      <c r="E523" s="39"/>
      <c r="F523" s="91" t="s">
        <v>17</v>
      </c>
      <c r="G523" s="31"/>
      <c r="H523" s="39"/>
      <c r="I523" s="37">
        <v>313</v>
      </c>
      <c r="J523" s="37"/>
      <c r="K523" s="65">
        <v>67906427</v>
      </c>
      <c r="L523" s="35" t="s">
        <v>1638</v>
      </c>
    </row>
    <row r="524" spans="1:12" ht="27">
      <c r="A524" s="145" t="s">
        <v>1639</v>
      </c>
      <c r="B524" s="141" t="s">
        <v>1640</v>
      </c>
      <c r="C524" s="139" t="str">
        <f>HYPERLINK("https://comptox.epa.gov/dashboard/chemical/details/DTXSID2067329","DTXSID2067329")</f>
        <v>DTXSID2067329</v>
      </c>
      <c r="D524" s="81"/>
      <c r="E524" s="39"/>
      <c r="F524" s="91" t="s">
        <v>17</v>
      </c>
      <c r="G524" s="31"/>
      <c r="H524" s="39"/>
      <c r="I524" s="37">
        <v>313</v>
      </c>
      <c r="J524" s="37"/>
      <c r="K524" s="65">
        <v>27619905</v>
      </c>
      <c r="L524" s="35" t="s">
        <v>1641</v>
      </c>
    </row>
    <row r="525" spans="1:12" ht="14.45">
      <c r="A525" s="145" t="s">
        <v>1642</v>
      </c>
      <c r="B525" s="141" t="s">
        <v>1643</v>
      </c>
      <c r="C525" s="139" t="str">
        <f>HYPERLINK("https://comptox.epa.gov/dashboard/chemical/details/DTXSID7029904","DTXSID7029904")</f>
        <v>DTXSID7029904</v>
      </c>
      <c r="D525" s="81"/>
      <c r="E525" s="39"/>
      <c r="F525" s="91" t="s">
        <v>17</v>
      </c>
      <c r="G525" s="31"/>
      <c r="H525" s="39"/>
      <c r="I525" s="37">
        <v>313</v>
      </c>
      <c r="J525" s="37"/>
      <c r="K525" s="65">
        <v>678397</v>
      </c>
      <c r="L525" s="35" t="s">
        <v>1644</v>
      </c>
    </row>
    <row r="526" spans="1:12" ht="14.45">
      <c r="A526" s="145" t="s">
        <v>1645</v>
      </c>
      <c r="B526" s="81" t="s">
        <v>733</v>
      </c>
      <c r="C526" s="139" t="str">
        <f>HYPERLINK("https://comptox.epa.gov/dashboard/chemical/details/DTXSID5020607","DTXSID5020607")</f>
        <v>DTXSID5020607</v>
      </c>
      <c r="D526" s="81"/>
      <c r="E526" s="39" t="s">
        <v>22</v>
      </c>
      <c r="F526" s="91" t="s">
        <v>17</v>
      </c>
      <c r="G526" s="31"/>
      <c r="H526" s="39"/>
      <c r="I526" s="37" t="s">
        <v>58</v>
      </c>
      <c r="J526" s="37" t="s">
        <v>734</v>
      </c>
      <c r="K526" s="35">
        <v>117817</v>
      </c>
      <c r="L526" s="35" t="s">
        <v>1645</v>
      </c>
    </row>
    <row r="527" spans="1:12" ht="14.45">
      <c r="A527" s="145" t="s">
        <v>1646</v>
      </c>
      <c r="B527" s="81" t="s">
        <v>1647</v>
      </c>
      <c r="C527" s="139" t="str">
        <f>HYPERLINK("https://comptox.epa.gov/dashboard/chemical/details/DTXSID5022306","DTXSID5022306")</f>
        <v>DTXSID5022306</v>
      </c>
      <c r="D527" s="81"/>
      <c r="E527" s="39"/>
      <c r="F527" s="91" t="s">
        <v>17</v>
      </c>
      <c r="G527" s="31" t="s">
        <v>116</v>
      </c>
      <c r="H527" s="39" t="s">
        <v>116</v>
      </c>
      <c r="I527" s="37"/>
      <c r="J527" s="37"/>
      <c r="K527" s="35">
        <v>8065483</v>
      </c>
      <c r="L527" s="35" t="s">
        <v>1648</v>
      </c>
    </row>
    <row r="528" spans="1:12" ht="14.45">
      <c r="A528" s="145" t="s">
        <v>1649</v>
      </c>
      <c r="B528" s="81" t="s">
        <v>1650</v>
      </c>
      <c r="C528" s="139" t="str">
        <f>HYPERLINK("https://comptox.epa.gov/dashboard/chemical/details/DTXSID5037521","DTXSID5037521")</f>
        <v>DTXSID5037521</v>
      </c>
      <c r="D528" s="81"/>
      <c r="E528" s="39"/>
      <c r="F528" s="91" t="s">
        <v>17</v>
      </c>
      <c r="G528" s="31" t="s">
        <v>116</v>
      </c>
      <c r="H528" s="39" t="s">
        <v>116</v>
      </c>
      <c r="I528" s="37"/>
      <c r="J528" s="37"/>
      <c r="K528" s="35">
        <v>919868</v>
      </c>
      <c r="L528" s="35" t="s">
        <v>1651</v>
      </c>
    </row>
    <row r="529" spans="1:12" ht="14.45">
      <c r="A529" s="145" t="s">
        <v>1652</v>
      </c>
      <c r="B529" s="81" t="s">
        <v>1653</v>
      </c>
      <c r="C529" s="139" t="str">
        <f>HYPERLINK("https://comptox.epa.gov/dashboard/chemical/details/DTXSID0034518","DTXSID0034518")</f>
        <v>DTXSID0034518</v>
      </c>
      <c r="D529" s="81"/>
      <c r="E529" s="39"/>
      <c r="F529" s="91" t="s">
        <v>17</v>
      </c>
      <c r="G529" s="31"/>
      <c r="H529" s="39"/>
      <c r="I529" s="37" t="s">
        <v>18</v>
      </c>
      <c r="J529" s="37"/>
      <c r="K529" s="35">
        <v>13684565</v>
      </c>
      <c r="L529" s="35" t="s">
        <v>1654</v>
      </c>
    </row>
    <row r="530" spans="1:12" ht="14.45">
      <c r="A530" s="145" t="s">
        <v>1655</v>
      </c>
      <c r="B530" s="81" t="s">
        <v>1656</v>
      </c>
      <c r="C530" s="139" t="str">
        <f>HYPERLINK("https://comptox.epa.gov/dashboard/chemical/details/DTXSID4034235","DTXSID4034235")</f>
        <v>DTXSID4034235</v>
      </c>
      <c r="D530" s="81"/>
      <c r="E530" s="39"/>
      <c r="F530" s="91" t="s">
        <v>17</v>
      </c>
      <c r="G530" s="31"/>
      <c r="H530" s="39"/>
      <c r="I530" s="37" t="s">
        <v>18</v>
      </c>
      <c r="J530" s="37"/>
      <c r="K530" s="35">
        <v>1928434</v>
      </c>
      <c r="L530" s="35" t="s">
        <v>1657</v>
      </c>
    </row>
    <row r="531" spans="1:12" ht="14.45">
      <c r="A531" s="145" t="s">
        <v>1658</v>
      </c>
      <c r="B531" s="81" t="s">
        <v>1659</v>
      </c>
      <c r="C531" s="139" t="str">
        <f>HYPERLINK("https://comptox.epa.gov/dashboard/chemical/details/DTXSID2034679","DTXSID2034679")</f>
        <v>DTXSID2034679</v>
      </c>
      <c r="D531" s="81"/>
      <c r="E531" s="39"/>
      <c r="F531" s="91" t="s">
        <v>17</v>
      </c>
      <c r="G531" s="31"/>
      <c r="H531" s="39"/>
      <c r="I531" s="37" t="s">
        <v>18</v>
      </c>
      <c r="J531" s="37"/>
      <c r="K531" s="35">
        <v>53404378</v>
      </c>
      <c r="L531" s="35" t="s">
        <v>1660</v>
      </c>
    </row>
    <row r="532" spans="1:12" ht="14.45">
      <c r="A532" s="145" t="s">
        <v>1661</v>
      </c>
      <c r="B532" s="81" t="s">
        <v>1662</v>
      </c>
      <c r="C532" s="139" t="str">
        <f>HYPERLINK("https://comptox.epa.gov/dashboard/chemical/details/DTXSID0037522","DTXSID0037522")</f>
        <v>DTXSID0037522</v>
      </c>
      <c r="D532" s="81"/>
      <c r="E532" s="39"/>
      <c r="F532" s="91" t="s">
        <v>17</v>
      </c>
      <c r="G532" s="31" t="s">
        <v>152</v>
      </c>
      <c r="H532" s="39" t="s">
        <v>22</v>
      </c>
      <c r="I532" s="37"/>
      <c r="J532" s="37"/>
      <c r="K532" s="35">
        <v>10311849</v>
      </c>
      <c r="L532" s="35" t="s">
        <v>1663</v>
      </c>
    </row>
    <row r="533" spans="1:12" ht="14.45">
      <c r="A533" s="145" t="s">
        <v>1664</v>
      </c>
      <c r="B533" s="81" t="s">
        <v>1010</v>
      </c>
      <c r="C533" s="139" t="str">
        <f>HYPERLINK("https://comptox.epa.gov/dashboard/chemical/details/DTXSID2020391","DTXSID2020391")</f>
        <v>DTXSID2020391</v>
      </c>
      <c r="D533" s="81"/>
      <c r="E533" s="39" t="s">
        <v>22</v>
      </c>
      <c r="F533" s="91" t="s">
        <v>17</v>
      </c>
      <c r="G533" s="31"/>
      <c r="H533" s="39"/>
      <c r="I533" s="37" t="s">
        <v>18</v>
      </c>
      <c r="J533" s="37" t="s">
        <v>1011</v>
      </c>
      <c r="K533" s="35">
        <v>2303164</v>
      </c>
      <c r="L533" s="35" t="s">
        <v>1665</v>
      </c>
    </row>
    <row r="534" spans="1:12" ht="14.45">
      <c r="A534" s="145" t="s">
        <v>1666</v>
      </c>
      <c r="B534" s="81" t="s">
        <v>1667</v>
      </c>
      <c r="C534" s="139" t="str">
        <f>HYPERLINK("https://comptox.epa.gov/dashboard/chemical/details/DTXSID5041358","DTXSID5041358")</f>
        <v>DTXSID5041358</v>
      </c>
      <c r="D534" s="81"/>
      <c r="E534" s="39"/>
      <c r="F534" s="91" t="s">
        <v>17</v>
      </c>
      <c r="G534" s="31"/>
      <c r="H534" s="39"/>
      <c r="I534" s="37" t="s">
        <v>18</v>
      </c>
      <c r="J534" s="37"/>
      <c r="K534" s="35">
        <v>615054</v>
      </c>
      <c r="L534" s="35" t="s">
        <v>1668</v>
      </c>
    </row>
    <row r="535" spans="1:12" ht="14.45">
      <c r="A535" s="145" t="s">
        <v>1669</v>
      </c>
      <c r="B535" s="81" t="s">
        <v>1670</v>
      </c>
      <c r="C535" s="139" t="str">
        <f>HYPERLINK("https://comptox.epa.gov/dashboard/chemical/details/DTXSID7020398","DTXSID7020398")</f>
        <v>DTXSID7020398</v>
      </c>
      <c r="D535" s="81"/>
      <c r="E535" s="39"/>
      <c r="F535" s="91" t="s">
        <v>17</v>
      </c>
      <c r="G535" s="31"/>
      <c r="H535" s="39"/>
      <c r="I535" s="37" t="s">
        <v>18</v>
      </c>
      <c r="J535" s="37"/>
      <c r="K535" s="35">
        <v>39156417</v>
      </c>
      <c r="L535" s="35" t="s">
        <v>1671</v>
      </c>
    </row>
    <row r="536" spans="1:12" ht="14.45">
      <c r="A536" s="145" t="s">
        <v>1672</v>
      </c>
      <c r="B536" s="81" t="s">
        <v>1673</v>
      </c>
      <c r="C536" s="139" t="str">
        <f>HYPERLINK("https://comptox.epa.gov/dashboard/chemical/details/DTXSID0021094","DTXSID0021094")</f>
        <v>DTXSID0021094</v>
      </c>
      <c r="D536" s="81"/>
      <c r="E536" s="39"/>
      <c r="F536" s="91" t="s">
        <v>17</v>
      </c>
      <c r="G536" s="31"/>
      <c r="H536" s="39"/>
      <c r="I536" s="37" t="s">
        <v>18</v>
      </c>
      <c r="J536" s="37"/>
      <c r="K536" s="35">
        <v>101804</v>
      </c>
      <c r="L536" s="35" t="s">
        <v>1674</v>
      </c>
    </row>
    <row r="537" spans="1:12" ht="14.45">
      <c r="A537" s="145" t="s">
        <v>1675</v>
      </c>
      <c r="B537" s="81" t="s">
        <v>1676</v>
      </c>
      <c r="C537" s="139" t="str">
        <f>HYPERLINK("https://comptox.epa.gov/dashboard/chemical/details/DTXSID9024930","DTXSID9024930")</f>
        <v>DTXSID9024930</v>
      </c>
      <c r="D537" s="81"/>
      <c r="E537" s="39" t="s">
        <v>77</v>
      </c>
      <c r="F537" s="91" t="s">
        <v>17</v>
      </c>
      <c r="G537" s="31"/>
      <c r="H537" s="39"/>
      <c r="I537" s="37"/>
      <c r="J537" s="37" t="s">
        <v>1677</v>
      </c>
      <c r="K537" s="35">
        <v>496720</v>
      </c>
      <c r="L537" s="35" t="s">
        <v>1678</v>
      </c>
    </row>
    <row r="538" spans="1:12" ht="14.45">
      <c r="A538" s="145" t="s">
        <v>1675</v>
      </c>
      <c r="B538" s="81" t="s">
        <v>1679</v>
      </c>
      <c r="C538" s="139" t="str">
        <f>HYPERLINK("https://comptox.epa.gov/dashboard/chemical/details/DTXSID4027319","DTXSID4027319")</f>
        <v>DTXSID4027319</v>
      </c>
      <c r="D538" s="81"/>
      <c r="E538" s="39" t="s">
        <v>77</v>
      </c>
      <c r="F538" s="91" t="s">
        <v>17</v>
      </c>
      <c r="G538" s="31"/>
      <c r="H538" s="39"/>
      <c r="I538" s="37"/>
      <c r="J538" s="37" t="s">
        <v>1677</v>
      </c>
      <c r="K538" s="35">
        <v>823405</v>
      </c>
      <c r="L538" s="35" t="s">
        <v>1678</v>
      </c>
    </row>
    <row r="539" spans="1:12" ht="14.45">
      <c r="A539" s="145" t="s">
        <v>1680</v>
      </c>
      <c r="B539" s="81" t="s">
        <v>1681</v>
      </c>
      <c r="C539" s="139" t="str">
        <f>HYPERLINK("https://comptox.epa.gov/dashboard/chemical/details/DTXSID4020402","DTXSID4020402")</f>
        <v>DTXSID4020402</v>
      </c>
      <c r="D539" s="81"/>
      <c r="E539" s="39" t="s">
        <v>77</v>
      </c>
      <c r="F539" s="91" t="s">
        <v>17</v>
      </c>
      <c r="G539" s="31"/>
      <c r="H539" s="39"/>
      <c r="I539" s="37" t="s">
        <v>18</v>
      </c>
      <c r="J539" s="37"/>
      <c r="K539" s="35">
        <v>95807</v>
      </c>
      <c r="L539" s="35" t="s">
        <v>1682</v>
      </c>
    </row>
    <row r="540" spans="1:12" ht="14.45">
      <c r="A540" s="145" t="s">
        <v>1683</v>
      </c>
      <c r="B540" s="81" t="s">
        <v>1684</v>
      </c>
      <c r="C540" s="139" t="str">
        <f>HYPERLINK("https://comptox.epa.gov/dashboard/chemical/details/DTXSID9027869","DTXSID9027869")</f>
        <v>DTXSID9027869</v>
      </c>
      <c r="D540" s="81"/>
      <c r="E540" s="39" t="s">
        <v>77</v>
      </c>
      <c r="F540" s="91" t="s">
        <v>17</v>
      </c>
      <c r="G540" s="31"/>
      <c r="H540" s="39"/>
      <c r="I540" s="37" t="s">
        <v>18</v>
      </c>
      <c r="J540" s="37" t="s">
        <v>1677</v>
      </c>
      <c r="K540" s="35">
        <v>25376458</v>
      </c>
      <c r="L540" s="35" t="s">
        <v>1685</v>
      </c>
    </row>
    <row r="541" spans="1:12" ht="14.45">
      <c r="A541" s="145" t="s">
        <v>1686</v>
      </c>
      <c r="B541" s="81" t="s">
        <v>1687</v>
      </c>
      <c r="C541" s="139" t="str">
        <f>HYPERLINK("https://comptox.epa.gov/dashboard/chemical/details/DTXSID9020407","DTXSID9020407")</f>
        <v>DTXSID9020407</v>
      </c>
      <c r="D541" s="81"/>
      <c r="E541" s="39" t="s">
        <v>94</v>
      </c>
      <c r="F541" s="91" t="s">
        <v>34</v>
      </c>
      <c r="G541" s="31"/>
      <c r="H541" s="39"/>
      <c r="I541" s="37" t="s">
        <v>18</v>
      </c>
      <c r="J541" s="37"/>
      <c r="K541" s="35">
        <v>333415</v>
      </c>
      <c r="L541" s="35" t="s">
        <v>1688</v>
      </c>
    </row>
    <row r="542" spans="1:12" ht="14.45">
      <c r="A542" s="145" t="s">
        <v>1689</v>
      </c>
      <c r="B542" s="81" t="s">
        <v>1690</v>
      </c>
      <c r="C542" s="139" t="str">
        <f>HYPERLINK("https://comptox.epa.gov/dashboard/chemical/details/DTXSID0024008","DTXSID0024008")</f>
        <v>DTXSID0024008</v>
      </c>
      <c r="D542" s="81"/>
      <c r="E542" s="39" t="s">
        <v>22</v>
      </c>
      <c r="F542" s="91" t="s">
        <v>17</v>
      </c>
      <c r="G542" s="31"/>
      <c r="H542" s="39"/>
      <c r="I542" s="37" t="s">
        <v>18</v>
      </c>
      <c r="J542" s="37"/>
      <c r="K542" s="35">
        <v>334883</v>
      </c>
      <c r="L542" s="35" t="s">
        <v>1691</v>
      </c>
    </row>
    <row r="543" spans="1:12" ht="14.45">
      <c r="A543" s="145" t="s">
        <v>1692</v>
      </c>
      <c r="B543" s="81" t="s">
        <v>1693</v>
      </c>
      <c r="C543" s="139" t="str">
        <f>HYPERLINK("https://comptox.epa.gov/dashboard/chemical/details/DTXSID3059761","DTXSID3059761")</f>
        <v>DTXSID3059761</v>
      </c>
      <c r="D543" s="81"/>
      <c r="E543" s="39"/>
      <c r="F543" s="91" t="s">
        <v>17</v>
      </c>
      <c r="G543" s="31"/>
      <c r="H543" s="39"/>
      <c r="I543" s="37" t="s">
        <v>534</v>
      </c>
      <c r="J543" s="37"/>
      <c r="K543" s="35">
        <v>226368</v>
      </c>
      <c r="L543" s="35" t="s">
        <v>1694</v>
      </c>
    </row>
    <row r="544" spans="1:12" ht="14.45">
      <c r="A544" s="145" t="s">
        <v>1695</v>
      </c>
      <c r="B544" s="81" t="s">
        <v>1696</v>
      </c>
      <c r="C544" s="139" t="str">
        <f>HYPERLINK("https://comptox.epa.gov/dashboard/chemical/details/DTXSID4059758","DTXSID4059758")</f>
        <v>DTXSID4059758</v>
      </c>
      <c r="D544" s="81"/>
      <c r="E544" s="39"/>
      <c r="F544" s="91" t="s">
        <v>17</v>
      </c>
      <c r="G544" s="31"/>
      <c r="H544" s="39"/>
      <c r="I544" s="37" t="s">
        <v>534</v>
      </c>
      <c r="J544" s="37"/>
      <c r="K544" s="35">
        <v>224420</v>
      </c>
      <c r="L544" s="35" t="s">
        <v>1697</v>
      </c>
    </row>
    <row r="545" spans="1:12" ht="14.45">
      <c r="A545" s="145" t="s">
        <v>1698</v>
      </c>
      <c r="B545" s="81" t="s">
        <v>1699</v>
      </c>
      <c r="C545" s="139" t="str">
        <f>HYPERLINK("https://comptox.epa.gov/dashboard/chemical/details/DTXSID9020409","DTXSID9020409")</f>
        <v>DTXSID9020409</v>
      </c>
      <c r="D545" s="81"/>
      <c r="E545" s="39" t="s">
        <v>94</v>
      </c>
      <c r="F545" s="91" t="s">
        <v>17</v>
      </c>
      <c r="G545" s="31"/>
      <c r="H545" s="39"/>
      <c r="I545" s="37" t="s">
        <v>534</v>
      </c>
      <c r="J545" s="37" t="s">
        <v>1700</v>
      </c>
      <c r="K545" s="35">
        <v>53703</v>
      </c>
      <c r="L545" s="35" t="s">
        <v>1701</v>
      </c>
    </row>
    <row r="546" spans="1:12" ht="14.45">
      <c r="A546" s="145" t="s">
        <v>1702</v>
      </c>
      <c r="B546" s="81" t="s">
        <v>1703</v>
      </c>
      <c r="C546" s="139" t="str">
        <f>HYPERLINK("https://comptox.epa.gov/dashboard/chemical/details/DTXSID9059755","DTXSID9059755")</f>
        <v>DTXSID9059755</v>
      </c>
      <c r="D546" s="81"/>
      <c r="E546" s="39"/>
      <c r="F546" s="91" t="s">
        <v>17</v>
      </c>
      <c r="G546" s="31"/>
      <c r="H546" s="39"/>
      <c r="I546" s="37" t="s">
        <v>534</v>
      </c>
      <c r="J546" s="37"/>
      <c r="K546" s="35">
        <v>194592</v>
      </c>
      <c r="L546" s="35" t="s">
        <v>1704</v>
      </c>
    </row>
    <row r="547" spans="1:12" ht="14.45">
      <c r="A547" s="145" t="s">
        <v>1705</v>
      </c>
      <c r="B547" s="81" t="s">
        <v>1706</v>
      </c>
      <c r="C547" s="139" t="str">
        <f>HYPERLINK("https://comptox.epa.gov/dashboard/chemical/details/DTXSID9063821","DTXSID9063821")</f>
        <v>DTXSID9063821</v>
      </c>
      <c r="D547" s="81"/>
      <c r="E547" s="39"/>
      <c r="F547" s="91" t="s">
        <v>17</v>
      </c>
      <c r="G547" s="31"/>
      <c r="H547" s="39"/>
      <c r="I547" s="37" t="s">
        <v>534</v>
      </c>
      <c r="J547" s="37"/>
      <c r="K547" s="35">
        <v>5385751</v>
      </c>
      <c r="L547" s="35" t="s">
        <v>1707</v>
      </c>
    </row>
    <row r="548" spans="1:12" ht="14.45">
      <c r="A548" s="145" t="s">
        <v>1708</v>
      </c>
      <c r="B548" s="141" t="s">
        <v>1709</v>
      </c>
      <c r="C548" s="139" t="str">
        <f>HYPERLINK("https://comptox.epa.gov/dashboard/chemical/details/DTXSID2021993","DTXSID2021993")</f>
        <v>DTXSID2021993</v>
      </c>
      <c r="D548" s="81"/>
      <c r="E548" s="39" t="s">
        <v>22</v>
      </c>
      <c r="F548" s="91" t="s">
        <v>17</v>
      </c>
      <c r="G548" s="31"/>
      <c r="H548" s="39"/>
      <c r="I548" s="37" t="s">
        <v>18</v>
      </c>
      <c r="J548" s="37"/>
      <c r="K548" s="35">
        <v>132649</v>
      </c>
      <c r="L548" s="35" t="s">
        <v>1710</v>
      </c>
    </row>
    <row r="549" spans="1:12" ht="14.45">
      <c r="A549" s="145" t="s">
        <v>1711</v>
      </c>
      <c r="B549" s="81" t="s">
        <v>1712</v>
      </c>
      <c r="C549" s="139" t="str">
        <f>HYPERLINK("https://comptox.epa.gov/dashboard/chemical/details/DTXSID3052690","DTXSID3052690")</f>
        <v>DTXSID3052690</v>
      </c>
      <c r="D549" s="81"/>
      <c r="E549" s="39"/>
      <c r="F549" s="91" t="s">
        <v>17</v>
      </c>
      <c r="G549" s="31"/>
      <c r="H549" s="39"/>
      <c r="I549" s="37" t="s">
        <v>534</v>
      </c>
      <c r="J549" s="37"/>
      <c r="K549" s="35">
        <v>192654</v>
      </c>
      <c r="L549" s="35" t="s">
        <v>1713</v>
      </c>
    </row>
    <row r="550" spans="1:12" ht="14.45">
      <c r="A550" s="145" t="s">
        <v>1714</v>
      </c>
      <c r="B550" s="81" t="s">
        <v>1715</v>
      </c>
      <c r="C550" s="139" t="str">
        <f>HYPERLINK("https://comptox.epa.gov/dashboard/chemical/details/DTXSID4059752","DTXSID4059752")</f>
        <v>DTXSID4059752</v>
      </c>
      <c r="D550" s="81"/>
      <c r="E550" s="39"/>
      <c r="F550" s="91" t="s">
        <v>17</v>
      </c>
      <c r="G550" s="31"/>
      <c r="H550" s="39"/>
      <c r="I550" s="37" t="s">
        <v>534</v>
      </c>
      <c r="J550" s="37"/>
      <c r="K550" s="35">
        <v>189640</v>
      </c>
      <c r="L550" s="35" t="s">
        <v>1716</v>
      </c>
    </row>
    <row r="551" spans="1:12" ht="14.45">
      <c r="A551" s="145" t="s">
        <v>1717</v>
      </c>
      <c r="B551" s="81" t="s">
        <v>1718</v>
      </c>
      <c r="C551" s="139" t="str">
        <f>HYPERLINK("https://comptox.epa.gov/dashboard/chemical/details/DTXSID9059753","DTXSID9059753")</f>
        <v>DTXSID9059753</v>
      </c>
      <c r="D551" s="81"/>
      <c r="E551" s="39"/>
      <c r="F551" s="91" t="s">
        <v>17</v>
      </c>
      <c r="G551" s="31"/>
      <c r="H551" s="39"/>
      <c r="I551" s="37" t="s">
        <v>534</v>
      </c>
      <c r="J551" s="37"/>
      <c r="K551" s="35">
        <v>191300</v>
      </c>
      <c r="L551" s="35" t="s">
        <v>1719</v>
      </c>
    </row>
    <row r="552" spans="1:12" ht="14.45">
      <c r="A552" s="145" t="s">
        <v>1720</v>
      </c>
      <c r="B552" s="81" t="s">
        <v>630</v>
      </c>
      <c r="C552" s="139" t="str">
        <f>HYPERLINK("https://comptox.epa.gov/dashboard/chemical/details/DTXSID9059751","DTXSID9059751")</f>
        <v>DTXSID9059751</v>
      </c>
      <c r="D552" s="81"/>
      <c r="E552" s="39" t="s">
        <v>77</v>
      </c>
      <c r="F552" s="91" t="s">
        <v>17</v>
      </c>
      <c r="G552" s="31"/>
      <c r="H552" s="39"/>
      <c r="I552" s="37" t="s">
        <v>58</v>
      </c>
      <c r="J552" s="37" t="s">
        <v>631</v>
      </c>
      <c r="K552" s="35">
        <v>189559</v>
      </c>
      <c r="L552" s="35" t="s">
        <v>1721</v>
      </c>
    </row>
    <row r="553" spans="1:12" ht="14.45">
      <c r="A553" s="145" t="s">
        <v>1722</v>
      </c>
      <c r="B553" s="81" t="s">
        <v>1723</v>
      </c>
      <c r="C553" s="139" t="str">
        <f>HYPERLINK("https://comptox.epa.gov/dashboard/chemical/details/DTXSID9024938","DTXSID9024938")</f>
        <v>DTXSID9024938</v>
      </c>
      <c r="D553" s="81" t="s">
        <v>1132</v>
      </c>
      <c r="E553" s="39"/>
      <c r="F553" s="91" t="s">
        <v>17</v>
      </c>
      <c r="G553" s="31" t="s">
        <v>22</v>
      </c>
      <c r="H553" s="39" t="s">
        <v>22</v>
      </c>
      <c r="I553" s="37"/>
      <c r="J553" s="37"/>
      <c r="K553" s="35">
        <v>19287457</v>
      </c>
      <c r="L553" s="35" t="s">
        <v>1724</v>
      </c>
    </row>
    <row r="554" spans="1:12" ht="14.45">
      <c r="A554" s="145" t="s">
        <v>1725</v>
      </c>
      <c r="B554" s="81" t="s">
        <v>1723</v>
      </c>
      <c r="C554" s="139" t="str">
        <f>HYPERLINK("https://comptox.epa.gov/dashboard/chemical/details/DTXSID9024938","DTXSID9024938")</f>
        <v>DTXSID9024938</v>
      </c>
      <c r="D554" s="81" t="s">
        <v>1132</v>
      </c>
      <c r="E554" s="39"/>
      <c r="F554" s="91" t="s">
        <v>17</v>
      </c>
      <c r="G554" s="31" t="s">
        <v>22</v>
      </c>
      <c r="H554" s="39" t="s">
        <v>22</v>
      </c>
      <c r="I554" s="37"/>
      <c r="J554" s="37"/>
      <c r="K554" s="35">
        <v>19287457</v>
      </c>
      <c r="L554" s="35" t="s">
        <v>1726</v>
      </c>
    </row>
    <row r="555" spans="1:12" ht="14.45">
      <c r="A555" s="145" t="s">
        <v>1727</v>
      </c>
      <c r="B555" s="81" t="s">
        <v>1613</v>
      </c>
      <c r="C555" s="139" t="str">
        <f>HYPERLINK("https://comptox.epa.gov/dashboard/chemical/details/DTXSID3020413","DTXSID3020413")</f>
        <v>DTXSID3020413</v>
      </c>
      <c r="D555" s="81"/>
      <c r="E555" s="39" t="s">
        <v>94</v>
      </c>
      <c r="F555" s="91" t="s">
        <v>17</v>
      </c>
      <c r="G555" s="31"/>
      <c r="H555" s="39"/>
      <c r="I555" s="37" t="s">
        <v>18</v>
      </c>
      <c r="J555" s="37" t="s">
        <v>1614</v>
      </c>
      <c r="K555" s="35">
        <v>96128</v>
      </c>
      <c r="L555" s="35" t="s">
        <v>1728</v>
      </c>
    </row>
    <row r="556" spans="1:12" ht="14.45">
      <c r="A556" s="145" t="s">
        <v>1729</v>
      </c>
      <c r="B556" s="81" t="s">
        <v>1730</v>
      </c>
      <c r="C556" s="139" t="str">
        <f>HYPERLINK("https://comptox.epa.gov/dashboard/chemical/details/DTXSID3020415","DTXSID3020415")</f>
        <v>DTXSID3020415</v>
      </c>
      <c r="D556" s="81"/>
      <c r="E556" s="39" t="s">
        <v>94</v>
      </c>
      <c r="F556" s="91" t="s">
        <v>34</v>
      </c>
      <c r="G556" s="31"/>
      <c r="H556" s="39"/>
      <c r="I556" s="37" t="s">
        <v>18</v>
      </c>
      <c r="J556" s="37" t="s">
        <v>1731</v>
      </c>
      <c r="K556" s="35">
        <v>106934</v>
      </c>
      <c r="L556" s="35" t="s">
        <v>1732</v>
      </c>
    </row>
    <row r="557" spans="1:12" ht="14.45">
      <c r="A557" s="145" t="s">
        <v>1733</v>
      </c>
      <c r="B557" s="81" t="s">
        <v>1734</v>
      </c>
      <c r="C557" s="139" t="str">
        <f>HYPERLINK("https://comptox.epa.gov/dashboard/chemical/details/DTXSID5032361","DTXSID5032361")</f>
        <v>DTXSID5032361</v>
      </c>
      <c r="D557" s="81"/>
      <c r="E557" s="39"/>
      <c r="F557" s="91" t="s">
        <v>17</v>
      </c>
      <c r="G557" s="31"/>
      <c r="H557" s="39"/>
      <c r="I557" s="37" t="s">
        <v>1735</v>
      </c>
      <c r="J557" s="37"/>
      <c r="K557" s="35">
        <v>10222012</v>
      </c>
      <c r="L557" s="35" t="s">
        <v>1736</v>
      </c>
    </row>
    <row r="558" spans="1:12" ht="14.45">
      <c r="A558" s="145" t="s">
        <v>1737</v>
      </c>
      <c r="B558" s="141" t="s">
        <v>1738</v>
      </c>
      <c r="C558" s="139" t="str">
        <f>HYPERLINK("https://comptox.epa.gov/dashboard/chemical/details/DTXSID0041226","DTXSID0041226")</f>
        <v>DTXSID0041226</v>
      </c>
      <c r="D558" s="81"/>
      <c r="E558" s="39"/>
      <c r="F558" s="91" t="s">
        <v>17</v>
      </c>
      <c r="G558" s="31"/>
      <c r="H558" s="39"/>
      <c r="I558" s="37" t="s">
        <v>18</v>
      </c>
      <c r="J558" s="37"/>
      <c r="K558" s="35">
        <v>124732</v>
      </c>
      <c r="L558" s="35" t="s">
        <v>1739</v>
      </c>
    </row>
    <row r="559" spans="1:12" ht="14.45">
      <c r="A559" s="145" t="s">
        <v>1740</v>
      </c>
      <c r="B559" s="81" t="s">
        <v>920</v>
      </c>
      <c r="C559" s="139" t="str">
        <f>HYPERLINK("https://comptox.epa.gov/dashboard/chemical/details/DTXSID2021781","DTXSID2021781")</f>
        <v>DTXSID2021781</v>
      </c>
      <c r="D559" s="81"/>
      <c r="E559" s="39" t="s">
        <v>77</v>
      </c>
      <c r="F559" s="91" t="s">
        <v>33</v>
      </c>
      <c r="G559" s="31"/>
      <c r="H559" s="39"/>
      <c r="I559" s="37" t="s">
        <v>18</v>
      </c>
      <c r="J559" s="37" t="s">
        <v>921</v>
      </c>
      <c r="K559" s="35">
        <v>84742</v>
      </c>
      <c r="L559" s="35" t="s">
        <v>1741</v>
      </c>
    </row>
    <row r="560" spans="1:12" ht="14.45">
      <c r="A560" s="145" t="s">
        <v>1742</v>
      </c>
      <c r="B560" s="81" t="s">
        <v>1743</v>
      </c>
      <c r="C560" s="139" t="str">
        <f>HYPERLINK("https://comptox.epa.gov/dashboard/chemical/details/DTXSID8027292","DTXSID8027292")</f>
        <v>DTXSID8027292</v>
      </c>
      <c r="D560" s="81"/>
      <c r="E560" s="39"/>
      <c r="F560" s="91" t="s">
        <v>17</v>
      </c>
      <c r="G560" s="31"/>
      <c r="H560" s="39"/>
      <c r="I560" s="37">
        <v>313</v>
      </c>
      <c r="J560" s="37"/>
      <c r="K560" s="35">
        <v>683181</v>
      </c>
      <c r="L560" s="35" t="s">
        <v>1744</v>
      </c>
    </row>
    <row r="561" spans="1:12" ht="14.45">
      <c r="A561" s="145" t="s">
        <v>1745</v>
      </c>
      <c r="B561" s="81" t="s">
        <v>1746</v>
      </c>
      <c r="C561" s="139" t="str">
        <f>HYPERLINK("https://comptox.epa.gov/dashboard/chemical/details/DTXSID4024018","DTXSID4024018")</f>
        <v>DTXSID4024018</v>
      </c>
      <c r="D561" s="81"/>
      <c r="E561" s="39" t="s">
        <v>34</v>
      </c>
      <c r="F561" s="91" t="s">
        <v>35</v>
      </c>
      <c r="G561" s="31"/>
      <c r="H561" s="39"/>
      <c r="I561" s="37" t="s">
        <v>18</v>
      </c>
      <c r="J561" s="37"/>
      <c r="K561" s="35">
        <v>1918009</v>
      </c>
      <c r="L561" s="35" t="s">
        <v>1747</v>
      </c>
    </row>
    <row r="562" spans="1:12" ht="14.45">
      <c r="A562" s="145" t="s">
        <v>1748</v>
      </c>
      <c r="B562" s="81" t="s">
        <v>1749</v>
      </c>
      <c r="C562" s="139" t="str">
        <f>HYPERLINK("https://comptox.epa.gov/dashboard/chemical/details/DTXSID5032365","DTXSID5032365")</f>
        <v>DTXSID5032365</v>
      </c>
      <c r="D562" s="81"/>
      <c r="E562" s="39" t="s">
        <v>22</v>
      </c>
      <c r="F562" s="91" t="s">
        <v>57</v>
      </c>
      <c r="G562" s="31"/>
      <c r="H562" s="39"/>
      <c r="I562" s="37"/>
      <c r="J562" s="37"/>
      <c r="K562" s="35">
        <v>1194656</v>
      </c>
      <c r="L562" s="35" t="s">
        <v>1750</v>
      </c>
    </row>
    <row r="563" spans="1:12" ht="14.45">
      <c r="A563" s="145" t="s">
        <v>1751</v>
      </c>
      <c r="B563" s="81" t="s">
        <v>1752</v>
      </c>
      <c r="C563" s="139" t="str">
        <f>HYPERLINK("https://comptox.epa.gov/dashboard/chemical/details/DTXSID7020425","DTXSID7020425")</f>
        <v>DTXSID7020425</v>
      </c>
      <c r="D563" s="81"/>
      <c r="E563" s="39" t="s">
        <v>94</v>
      </c>
      <c r="F563" s="91" t="s">
        <v>34</v>
      </c>
      <c r="G563" s="31"/>
      <c r="H563" s="39"/>
      <c r="I563" s="37"/>
      <c r="J563" s="37"/>
      <c r="K563" s="35">
        <v>117806</v>
      </c>
      <c r="L563" s="35" t="s">
        <v>1753</v>
      </c>
    </row>
    <row r="564" spans="1:12" ht="14.45">
      <c r="A564" s="145" t="s">
        <v>1754</v>
      </c>
      <c r="B564" s="81" t="s">
        <v>1755</v>
      </c>
      <c r="C564" s="139" t="str">
        <f>HYPERLINK("https://comptox.epa.gov/dashboard/chemical/details/DTXSID2020426","DTXSID2020426")</f>
        <v>DTXSID2020426</v>
      </c>
      <c r="D564" s="81"/>
      <c r="E564" s="39"/>
      <c r="F564" s="91" t="s">
        <v>17</v>
      </c>
      <c r="G564" s="31"/>
      <c r="H564" s="39"/>
      <c r="I564" s="37" t="s">
        <v>18</v>
      </c>
      <c r="J564" s="37"/>
      <c r="K564" s="35">
        <v>99309</v>
      </c>
      <c r="L564" s="35" t="s">
        <v>1756</v>
      </c>
    </row>
    <row r="565" spans="1:12" ht="14.45">
      <c r="A565" s="145" t="s">
        <v>1757</v>
      </c>
      <c r="B565" s="81" t="s">
        <v>1758</v>
      </c>
      <c r="C565" s="139" t="str">
        <f>HYPERLINK("https://comptox.epa.gov/dashboard/chemical/details/DTXSID6020430","DTXSID6020430")</f>
        <v>DTXSID6020430</v>
      </c>
      <c r="D565" s="81"/>
      <c r="E565" s="39" t="s">
        <v>22</v>
      </c>
      <c r="F565" s="91" t="s">
        <v>569</v>
      </c>
      <c r="G565" s="31"/>
      <c r="H565" s="39"/>
      <c r="I565" s="37" t="s">
        <v>58</v>
      </c>
      <c r="J565" s="37" t="s">
        <v>1759</v>
      </c>
      <c r="K565" s="35">
        <v>95501</v>
      </c>
      <c r="L565" s="35" t="s">
        <v>1760</v>
      </c>
    </row>
    <row r="566" spans="1:12" ht="14.45">
      <c r="A566" s="145" t="s">
        <v>1761</v>
      </c>
      <c r="B566" s="81" t="s">
        <v>1762</v>
      </c>
      <c r="C566" s="139" t="str">
        <f>HYPERLINK("https://comptox.epa.gov/dashboard/chemical/details/DTXSID0041854","DTXSID0041854")</f>
        <v>DTXSID0041854</v>
      </c>
      <c r="D566" s="81"/>
      <c r="E566" s="39" t="s">
        <v>22</v>
      </c>
      <c r="F566" s="91" t="s">
        <v>57</v>
      </c>
      <c r="G566" s="31"/>
      <c r="H566" s="39"/>
      <c r="I566" s="37" t="s">
        <v>58</v>
      </c>
      <c r="J566" s="37"/>
      <c r="K566" s="35">
        <v>25321226</v>
      </c>
      <c r="L566" s="35" t="s">
        <v>1760</v>
      </c>
    </row>
    <row r="567" spans="1:12" ht="14.45">
      <c r="A567" s="145" t="s">
        <v>1763</v>
      </c>
      <c r="B567" s="81" t="s">
        <v>1758</v>
      </c>
      <c r="C567" s="139" t="str">
        <f>HYPERLINK("https://comptox.epa.gov/dashboard/chemical/details/DTXSID6020430","DTXSID6020430")</f>
        <v>DTXSID6020430</v>
      </c>
      <c r="D567" s="81"/>
      <c r="E567" s="39" t="s">
        <v>22</v>
      </c>
      <c r="F567" s="91" t="s">
        <v>569</v>
      </c>
      <c r="G567" s="31"/>
      <c r="H567" s="39"/>
      <c r="I567" s="37" t="s">
        <v>18</v>
      </c>
      <c r="J567" s="37" t="s">
        <v>1759</v>
      </c>
      <c r="K567" s="35">
        <v>95501</v>
      </c>
      <c r="L567" s="35" t="s">
        <v>1764</v>
      </c>
    </row>
    <row r="568" spans="1:12" ht="14.45">
      <c r="A568" s="145" t="s">
        <v>1765</v>
      </c>
      <c r="B568" s="81" t="s">
        <v>1766</v>
      </c>
      <c r="C568" s="139" t="str">
        <f>HYPERLINK("https://comptox.epa.gov/dashboard/chemical/details/DTXSID6022056","DTXSID6022056")</f>
        <v>DTXSID6022056</v>
      </c>
      <c r="D568" s="81"/>
      <c r="E568" s="39" t="s">
        <v>22</v>
      </c>
      <c r="F568" s="91" t="s">
        <v>17</v>
      </c>
      <c r="G568" s="31"/>
      <c r="H568" s="39"/>
      <c r="I568" s="37" t="s">
        <v>18</v>
      </c>
      <c r="J568" s="37" t="s">
        <v>1767</v>
      </c>
      <c r="K568" s="35">
        <v>541731</v>
      </c>
      <c r="L568" s="35" t="s">
        <v>1768</v>
      </c>
    </row>
    <row r="569" spans="1:12" ht="14.45">
      <c r="A569" s="145" t="s">
        <v>1769</v>
      </c>
      <c r="B569" s="81" t="s">
        <v>1770</v>
      </c>
      <c r="C569" s="139" t="str">
        <f>HYPERLINK("https://comptox.epa.gov/dashboard/chemical/details/DTXSID1020431","DTXSID1020431")</f>
        <v>DTXSID1020431</v>
      </c>
      <c r="D569" s="81"/>
      <c r="E569" s="39" t="s">
        <v>22</v>
      </c>
      <c r="F569" s="91" t="s">
        <v>569</v>
      </c>
      <c r="G569" s="31"/>
      <c r="H569" s="39"/>
      <c r="I569" s="37" t="s">
        <v>18</v>
      </c>
      <c r="J569" s="37" t="s">
        <v>1771</v>
      </c>
      <c r="K569" s="35">
        <v>106467</v>
      </c>
      <c r="L569" s="35" t="s">
        <v>1772</v>
      </c>
    </row>
    <row r="570" spans="1:12" ht="14.45">
      <c r="A570" s="145" t="s">
        <v>1773</v>
      </c>
      <c r="B570" s="81" t="s">
        <v>1762</v>
      </c>
      <c r="C570" s="139" t="str">
        <f>HYPERLINK("https://comptox.epa.gov/dashboard/chemical/details/DTXSID0041854","DTXSID0041854")</f>
        <v>DTXSID0041854</v>
      </c>
      <c r="D570" s="81"/>
      <c r="E570" s="39" t="s">
        <v>22</v>
      </c>
      <c r="F570" s="91" t="s">
        <v>57</v>
      </c>
      <c r="G570" s="31"/>
      <c r="H570" s="39"/>
      <c r="I570" s="37" t="s">
        <v>18</v>
      </c>
      <c r="J570" s="37"/>
      <c r="K570" s="35">
        <v>25321226</v>
      </c>
      <c r="L570" s="35" t="s">
        <v>1774</v>
      </c>
    </row>
    <row r="571" spans="1:12" ht="14.45">
      <c r="A571" s="145" t="s">
        <v>1775</v>
      </c>
      <c r="B571" s="81" t="s">
        <v>1776</v>
      </c>
      <c r="C571" s="139" t="str">
        <f>HYPERLINK("https://comptox.epa.gov/dashboard/chemical/details/DTXSID6020432","DTXSID6020432")</f>
        <v>DTXSID6020432</v>
      </c>
      <c r="D571" s="81"/>
      <c r="E571" s="39" t="s">
        <v>94</v>
      </c>
      <c r="F571" s="91" t="s">
        <v>17</v>
      </c>
      <c r="G571" s="31"/>
      <c r="H571" s="39"/>
      <c r="I571" s="37" t="s">
        <v>18</v>
      </c>
      <c r="J571" s="37" t="s">
        <v>1777</v>
      </c>
      <c r="K571" s="35">
        <v>91941</v>
      </c>
      <c r="L571" s="35" t="s">
        <v>1778</v>
      </c>
    </row>
    <row r="572" spans="1:12" ht="14.45">
      <c r="A572" s="145" t="s">
        <v>1779</v>
      </c>
      <c r="B572" s="81" t="s">
        <v>1780</v>
      </c>
      <c r="C572" s="139" t="str">
        <f>HYPERLINK("https://comptox.epa.gov/dashboard/chemical/details/DTXSID4061676","DTXSID4061676")</f>
        <v>DTXSID4061676</v>
      </c>
      <c r="D572" s="81"/>
      <c r="E572" s="39" t="s">
        <v>374</v>
      </c>
      <c r="F572" s="91" t="s">
        <v>17</v>
      </c>
      <c r="G572" s="31"/>
      <c r="H572" s="39"/>
      <c r="I572" s="37"/>
      <c r="J572" s="37"/>
      <c r="K572" s="31">
        <v>1331471</v>
      </c>
      <c r="L572" s="35" t="s">
        <v>1778</v>
      </c>
    </row>
    <row r="573" spans="1:12" ht="14.45">
      <c r="A573" s="145" t="s">
        <v>1781</v>
      </c>
      <c r="B573" s="81" t="s">
        <v>1782</v>
      </c>
      <c r="C573" s="139" t="str">
        <f>HYPERLINK("https://comptox.epa.gov/dashboard/chemical/details/DTXSID1020433","DTXSID1020433")</f>
        <v>DTXSID1020433</v>
      </c>
      <c r="D573" s="81"/>
      <c r="E573" s="39"/>
      <c r="F573" s="91" t="s">
        <v>17</v>
      </c>
      <c r="G573" s="31"/>
      <c r="H573" s="39"/>
      <c r="I573" s="37" t="s">
        <v>18</v>
      </c>
      <c r="J573" s="37"/>
      <c r="K573" s="35">
        <v>612839</v>
      </c>
      <c r="L573" s="35" t="s">
        <v>1783</v>
      </c>
    </row>
    <row r="574" spans="1:12" ht="14.45">
      <c r="A574" s="145" t="s">
        <v>1784</v>
      </c>
      <c r="B574" s="81" t="s">
        <v>1785</v>
      </c>
      <c r="C574" s="139" t="str">
        <f>HYPERLINK("https://comptox.epa.gov/dashboard/chemical/details/DTXSID80886703","DTXSID80886703")</f>
        <v>DTXSID80886703</v>
      </c>
      <c r="D574" s="81"/>
      <c r="E574" s="39"/>
      <c r="F574" s="91" t="s">
        <v>17</v>
      </c>
      <c r="G574" s="31"/>
      <c r="H574" s="39"/>
      <c r="I574" s="37" t="s">
        <v>18</v>
      </c>
      <c r="J574" s="37"/>
      <c r="K574" s="35">
        <v>64969342</v>
      </c>
      <c r="L574" s="35" t="s">
        <v>1786</v>
      </c>
    </row>
    <row r="575" spans="1:12" ht="14.45">
      <c r="A575" s="145" t="s">
        <v>1787</v>
      </c>
      <c r="B575" s="81" t="s">
        <v>1788</v>
      </c>
      <c r="C575" s="139" t="str">
        <f>HYPERLINK("https://comptox.epa.gov/dashboard/chemical/details/DTXSID1020198","DTXSID1020198")</f>
        <v>DTXSID1020198</v>
      </c>
      <c r="D575" s="81"/>
      <c r="E575" s="39" t="s">
        <v>26</v>
      </c>
      <c r="F575" s="91" t="s">
        <v>17</v>
      </c>
      <c r="G575" s="31"/>
      <c r="H575" s="39"/>
      <c r="I575" s="37" t="s">
        <v>18</v>
      </c>
      <c r="J575" s="37"/>
      <c r="K575" s="35">
        <v>75274</v>
      </c>
      <c r="L575" s="35" t="s">
        <v>1789</v>
      </c>
    </row>
    <row r="576" spans="1:12" ht="14.45">
      <c r="A576" s="145" t="s">
        <v>1790</v>
      </c>
      <c r="B576" s="81" t="s">
        <v>1791</v>
      </c>
      <c r="C576" s="139" t="str">
        <f>HYPERLINK("https://comptox.epa.gov/dashboard/chemical/details/DTXSID6020434","DTXSID6020434")</f>
        <v>DTXSID6020434</v>
      </c>
      <c r="D576" s="81"/>
      <c r="E576" s="39"/>
      <c r="F576" s="91" t="s">
        <v>17</v>
      </c>
      <c r="G576" s="31" t="s">
        <v>116</v>
      </c>
      <c r="H576" s="39" t="s">
        <v>116</v>
      </c>
      <c r="I576" s="37" t="s">
        <v>58</v>
      </c>
      <c r="J576" s="37"/>
      <c r="K576" s="35">
        <v>110576</v>
      </c>
      <c r="L576" s="35" t="s">
        <v>1792</v>
      </c>
    </row>
    <row r="577" spans="1:12" ht="14.45">
      <c r="A577" s="145" t="s">
        <v>1793</v>
      </c>
      <c r="B577" s="81" t="s">
        <v>1791</v>
      </c>
      <c r="C577" s="139" t="str">
        <f>HYPERLINK("https://comptox.epa.gov/dashboard/chemical/details/DTXSID6020434","DTXSID6020434")</f>
        <v>DTXSID6020434</v>
      </c>
      <c r="D577" s="81"/>
      <c r="E577" s="39"/>
      <c r="F577" s="91" t="s">
        <v>17</v>
      </c>
      <c r="G577" s="31" t="s">
        <v>116</v>
      </c>
      <c r="H577" s="39" t="s">
        <v>116</v>
      </c>
      <c r="I577" s="37" t="s">
        <v>18</v>
      </c>
      <c r="J577" s="37"/>
      <c r="K577" s="35">
        <v>110576</v>
      </c>
      <c r="L577" s="35" t="s">
        <v>1792</v>
      </c>
    </row>
    <row r="578" spans="1:12" ht="14.45">
      <c r="A578" s="145" t="s">
        <v>1794</v>
      </c>
      <c r="B578" s="81" t="s">
        <v>860</v>
      </c>
      <c r="C578" s="139" t="str">
        <f>HYPERLINK("https://comptox.epa.gov/dashboard/chemical/details/DTXSID9027310","DTXSID9027310")</f>
        <v>DTXSID9027310</v>
      </c>
      <c r="D578" s="81"/>
      <c r="E578" s="39" t="s">
        <v>94</v>
      </c>
      <c r="F578" s="91" t="s">
        <v>17</v>
      </c>
      <c r="G578" s="31"/>
      <c r="H578" s="39"/>
      <c r="I578" s="37" t="s">
        <v>18</v>
      </c>
      <c r="J578" s="37" t="s">
        <v>861</v>
      </c>
      <c r="K578" s="35">
        <v>764410</v>
      </c>
      <c r="L578" s="35" t="s">
        <v>1795</v>
      </c>
    </row>
    <row r="579" spans="1:12" ht="14.45">
      <c r="A579" s="145" t="s">
        <v>1796</v>
      </c>
      <c r="B579" s="81" t="s">
        <v>1797</v>
      </c>
      <c r="C579" s="139" t="str">
        <f>HYPERLINK("https://comptox.epa.gov/dashboard/chemical/details/DTXSID5031393","DTXSID5031393")</f>
        <v>DTXSID5031393</v>
      </c>
      <c r="D579" s="81"/>
      <c r="E579" s="39"/>
      <c r="F579" s="91" t="s">
        <v>17</v>
      </c>
      <c r="G579" s="31"/>
      <c r="H579" s="39"/>
      <c r="I579" s="37" t="s">
        <v>18</v>
      </c>
      <c r="J579" s="37"/>
      <c r="K579" s="35">
        <v>1649087</v>
      </c>
      <c r="L579" s="35" t="s">
        <v>1798</v>
      </c>
    </row>
    <row r="580" spans="1:12" ht="14.45">
      <c r="A580" s="145" t="s">
        <v>1799</v>
      </c>
      <c r="B580" s="81" t="s">
        <v>1081</v>
      </c>
      <c r="C580" s="139" t="str">
        <f>HYPERLINK("https://comptox.epa.gov/dashboard/chemical/details/DTXSID6020436","DTXSID6020436")</f>
        <v>DTXSID6020436</v>
      </c>
      <c r="D580" s="81"/>
      <c r="E580" s="39" t="s">
        <v>26</v>
      </c>
      <c r="F580" s="91" t="s">
        <v>17</v>
      </c>
      <c r="G580" s="31"/>
      <c r="H580" s="39"/>
      <c r="I580" s="37" t="s">
        <v>18</v>
      </c>
      <c r="J580" s="37" t="s">
        <v>1082</v>
      </c>
      <c r="K580" s="35">
        <v>75718</v>
      </c>
      <c r="L580" s="35" t="s">
        <v>1800</v>
      </c>
    </row>
    <row r="581" spans="1:12" ht="14.45">
      <c r="A581" s="145" t="s">
        <v>1801</v>
      </c>
      <c r="B581" s="81" t="s">
        <v>1802</v>
      </c>
      <c r="C581" s="139" t="str">
        <f>HYPERLINK("https://comptox.epa.gov/dashboard/chemical/details/DTXSID1020437","DTXSID1020437")</f>
        <v>DTXSID1020437</v>
      </c>
      <c r="D581" s="81"/>
      <c r="E581" s="39" t="s">
        <v>34</v>
      </c>
      <c r="F581" s="91" t="s">
        <v>17</v>
      </c>
      <c r="G581" s="31"/>
      <c r="H581" s="39"/>
      <c r="I581" s="37" t="s">
        <v>58</v>
      </c>
      <c r="J581" s="37" t="s">
        <v>1803</v>
      </c>
      <c r="K581" s="35">
        <v>75343</v>
      </c>
      <c r="L581" s="35" t="s">
        <v>1804</v>
      </c>
    </row>
    <row r="582" spans="1:12" ht="14.45">
      <c r="A582" s="145" t="s">
        <v>1805</v>
      </c>
      <c r="B582" s="81" t="s">
        <v>1806</v>
      </c>
      <c r="C582" s="139" t="str">
        <f>HYPERLINK("https://comptox.epa.gov/dashboard/chemical/details/DTXSID6020438","DTXSID6020438")</f>
        <v>DTXSID6020438</v>
      </c>
      <c r="D582" s="81"/>
      <c r="E582" s="39" t="s">
        <v>22</v>
      </c>
      <c r="F582" s="91" t="s">
        <v>57</v>
      </c>
      <c r="G582" s="31"/>
      <c r="H582" s="39"/>
      <c r="I582" s="37" t="s">
        <v>18</v>
      </c>
      <c r="J582" s="37" t="s">
        <v>1807</v>
      </c>
      <c r="K582" s="35">
        <v>107062</v>
      </c>
      <c r="L582" s="35" t="s">
        <v>1804</v>
      </c>
    </row>
    <row r="583" spans="1:12" ht="14.45">
      <c r="A583" s="145" t="s">
        <v>1808</v>
      </c>
      <c r="B583" s="81" t="s">
        <v>1809</v>
      </c>
      <c r="C583" s="139" t="str">
        <f>HYPERLINK("https://comptox.epa.gov/dashboard/chemical/details/DTXSID8021438","DTXSID8021438")</f>
        <v>DTXSID8021438</v>
      </c>
      <c r="D583" s="81" t="s">
        <v>33</v>
      </c>
      <c r="E583" s="39" t="s">
        <v>22</v>
      </c>
      <c r="F583" s="91" t="s">
        <v>57</v>
      </c>
      <c r="G583" s="31"/>
      <c r="H583" s="39"/>
      <c r="I583" s="37" t="s">
        <v>58</v>
      </c>
      <c r="J583" s="37" t="s">
        <v>1810</v>
      </c>
      <c r="K583" s="35">
        <v>75354</v>
      </c>
      <c r="L583" s="35" t="s">
        <v>1811</v>
      </c>
    </row>
    <row r="584" spans="1:12" ht="14.45">
      <c r="A584" s="145" t="s">
        <v>1812</v>
      </c>
      <c r="B584" s="81" t="s">
        <v>1813</v>
      </c>
      <c r="C584" s="139" t="str">
        <f>HYPERLINK("https://comptox.epa.gov/dashboard/chemical/details/DTXSID7024031","DTXSID7024031")</f>
        <v>DTXSID7024031</v>
      </c>
      <c r="D584" s="81"/>
      <c r="E584" s="39" t="s">
        <v>34</v>
      </c>
      <c r="F584" s="91" t="s">
        <v>17</v>
      </c>
      <c r="G584" s="31"/>
      <c r="H584" s="39"/>
      <c r="I584" s="37"/>
      <c r="J584" s="37" t="s">
        <v>1814</v>
      </c>
      <c r="K584" s="35">
        <v>156605</v>
      </c>
      <c r="L584" s="35" t="s">
        <v>1811</v>
      </c>
    </row>
    <row r="585" spans="1:12" ht="14.45">
      <c r="A585" s="145" t="s">
        <v>1812</v>
      </c>
      <c r="B585" s="81" t="s">
        <v>1815</v>
      </c>
      <c r="C585" s="139" t="str">
        <f>HYPERLINK("https://comptox.epa.gov/dashboard/chemical/details/DTXSID8024991","DTXSID8024991")</f>
        <v>DTXSID8024991</v>
      </c>
      <c r="D585" s="81"/>
      <c r="E585" s="39"/>
      <c r="F585" s="91" t="s">
        <v>17</v>
      </c>
      <c r="G585" s="31"/>
      <c r="H585" s="39"/>
      <c r="I585" s="37" t="s">
        <v>18</v>
      </c>
      <c r="J585" s="37"/>
      <c r="K585" s="35">
        <v>540590</v>
      </c>
      <c r="L585" s="35" t="s">
        <v>1811</v>
      </c>
    </row>
    <row r="586" spans="1:12" ht="14.45">
      <c r="A586" s="145" t="s">
        <v>1816</v>
      </c>
      <c r="B586" s="81" t="s">
        <v>714</v>
      </c>
      <c r="C586" s="139" t="str">
        <f>HYPERLINK("https://comptox.epa.gov/dashboard/chemical/details/DTXSID9020168","DTXSID9020168")</f>
        <v>DTXSID9020168</v>
      </c>
      <c r="D586" s="81"/>
      <c r="E586" s="39" t="s">
        <v>77</v>
      </c>
      <c r="F586" s="91" t="s">
        <v>17</v>
      </c>
      <c r="G586" s="31" t="s">
        <v>33</v>
      </c>
      <c r="H586" s="39" t="s">
        <v>77</v>
      </c>
      <c r="I586" s="37" t="s">
        <v>58</v>
      </c>
      <c r="J586" s="37" t="s">
        <v>715</v>
      </c>
      <c r="K586" s="35">
        <v>111444</v>
      </c>
      <c r="L586" s="35" t="s">
        <v>1817</v>
      </c>
    </row>
    <row r="587" spans="1:12" ht="14.45">
      <c r="A587" s="145" t="s">
        <v>1818</v>
      </c>
      <c r="B587" s="81" t="s">
        <v>1819</v>
      </c>
      <c r="C587" s="139" t="str">
        <f>HYPERLINK("https://comptox.epa.gov/dashboard/chemical/details/DTXSID2020422","DTXSID2020422")</f>
        <v>DTXSID2020422</v>
      </c>
      <c r="D587" s="81"/>
      <c r="E587" s="39"/>
      <c r="F587" s="91" t="s">
        <v>17</v>
      </c>
      <c r="G587" s="31"/>
      <c r="H587" s="39"/>
      <c r="I587" s="37" t="s">
        <v>18</v>
      </c>
      <c r="J587" s="37"/>
      <c r="K587" s="35">
        <v>1717006</v>
      </c>
      <c r="L587" s="35" t="s">
        <v>1820</v>
      </c>
    </row>
    <row r="588" spans="1:12" ht="14.45">
      <c r="A588" s="145" t="s">
        <v>1821</v>
      </c>
      <c r="B588" s="81" t="s">
        <v>1822</v>
      </c>
      <c r="C588" s="139" t="str">
        <f>HYPERLINK("https://comptox.epa.gov/dashboard/chemical/details/DTXSID7052498","DTXSID7052498")</f>
        <v>DTXSID7052498</v>
      </c>
      <c r="D588" s="81"/>
      <c r="E588" s="39"/>
      <c r="F588" s="91" t="s">
        <v>17</v>
      </c>
      <c r="G588" s="31"/>
      <c r="H588" s="39"/>
      <c r="I588" s="37" t="s">
        <v>18</v>
      </c>
      <c r="J588" s="37"/>
      <c r="K588" s="35">
        <v>75434</v>
      </c>
      <c r="L588" s="35" t="s">
        <v>1823</v>
      </c>
    </row>
    <row r="589" spans="1:12" ht="14.45">
      <c r="A589" s="145" t="s">
        <v>1824</v>
      </c>
      <c r="B589" s="81" t="s">
        <v>722</v>
      </c>
      <c r="C589" s="139" t="str">
        <f>HYPERLINK("https://comptox.epa.gov/dashboard/chemical/details/DTXSID4020167","DTXSID4020167")</f>
        <v>DTXSID4020167</v>
      </c>
      <c r="D589" s="81"/>
      <c r="E589" s="39" t="s">
        <v>34</v>
      </c>
      <c r="F589" s="91" t="s">
        <v>17</v>
      </c>
      <c r="G589" s="31"/>
      <c r="H589" s="39"/>
      <c r="I589" s="37" t="s">
        <v>58</v>
      </c>
      <c r="J589" s="37" t="s">
        <v>723</v>
      </c>
      <c r="K589" s="35">
        <v>108601</v>
      </c>
      <c r="L589" s="35" t="s">
        <v>1825</v>
      </c>
    </row>
    <row r="590" spans="1:12" ht="14.45">
      <c r="A590" s="145" t="s">
        <v>1826</v>
      </c>
      <c r="B590" s="81" t="s">
        <v>1827</v>
      </c>
      <c r="C590" s="139" t="str">
        <f>HYPERLINK("https://comptox.epa.gov/dashboard/chemical/details/DTXSID0020868","DTXSID0020868")</f>
        <v>DTXSID0020868</v>
      </c>
      <c r="D590" s="81"/>
      <c r="E590" s="39" t="s">
        <v>34</v>
      </c>
      <c r="F590" s="91" t="s">
        <v>17</v>
      </c>
      <c r="G590" s="31"/>
      <c r="H590" s="39"/>
      <c r="I590" s="37" t="s">
        <v>18</v>
      </c>
      <c r="J590" s="37" t="s">
        <v>1828</v>
      </c>
      <c r="K590" s="35">
        <v>75092</v>
      </c>
      <c r="L590" s="35" t="s">
        <v>1829</v>
      </c>
    </row>
    <row r="591" spans="1:12" ht="14.45">
      <c r="A591" s="145" t="s">
        <v>1830</v>
      </c>
      <c r="B591" s="81" t="s">
        <v>1746</v>
      </c>
      <c r="C591" s="139" t="str">
        <f>HYPERLINK("https://comptox.epa.gov/dashboard/chemical/details/DTXSID4024018","DTXSID4024018")</f>
        <v>DTXSID4024018</v>
      </c>
      <c r="D591" s="81"/>
      <c r="E591" s="39" t="s">
        <v>34</v>
      </c>
      <c r="F591" s="91" t="s">
        <v>35</v>
      </c>
      <c r="G591" s="31"/>
      <c r="H591" s="39"/>
      <c r="I591" s="37" t="s">
        <v>58</v>
      </c>
      <c r="J591" s="37"/>
      <c r="K591" s="35">
        <v>1918009</v>
      </c>
      <c r="L591" s="35" t="s">
        <v>1831</v>
      </c>
    </row>
    <row r="592" spans="1:12" ht="14.45">
      <c r="A592" s="145" t="s">
        <v>1832</v>
      </c>
      <c r="B592" s="81" t="s">
        <v>718</v>
      </c>
      <c r="C592" s="139" t="str">
        <f>HYPERLINK("https://comptox.epa.gov/dashboard/chemical/details/DTXSID8020173","DTXSID8020173")</f>
        <v>DTXSID8020173</v>
      </c>
      <c r="D592" s="81" t="s">
        <v>34</v>
      </c>
      <c r="E592" s="39" t="s">
        <v>77</v>
      </c>
      <c r="F592" s="91" t="s">
        <v>17</v>
      </c>
      <c r="G592" s="31" t="s">
        <v>22</v>
      </c>
      <c r="H592" s="39" t="s">
        <v>77</v>
      </c>
      <c r="I592" s="37" t="s">
        <v>58</v>
      </c>
      <c r="J592" s="37" t="s">
        <v>719</v>
      </c>
      <c r="K592" s="35">
        <v>542881</v>
      </c>
      <c r="L592" s="35" t="s">
        <v>1833</v>
      </c>
    </row>
    <row r="593" spans="1:12" ht="14.45">
      <c r="A593" s="145" t="s">
        <v>1834</v>
      </c>
      <c r="B593" s="81" t="s">
        <v>1835</v>
      </c>
      <c r="C593" s="139" t="str">
        <f>HYPERLINK("https://comptox.epa.gov/dashboard/chemical/details/DTXSID6029173","DTXSID6029173")</f>
        <v>DTXSID6029173</v>
      </c>
      <c r="D593" s="81"/>
      <c r="E593" s="39"/>
      <c r="F593" s="91" t="s">
        <v>17</v>
      </c>
      <c r="G593" s="31" t="s">
        <v>34</v>
      </c>
      <c r="H593" s="39" t="s">
        <v>34</v>
      </c>
      <c r="I593" s="37"/>
      <c r="J593" s="37"/>
      <c r="K593" s="35">
        <v>149746</v>
      </c>
      <c r="L593" s="35" t="s">
        <v>1836</v>
      </c>
    </row>
    <row r="594" spans="1:12" ht="14.45">
      <c r="A594" s="145" t="s">
        <v>1837</v>
      </c>
      <c r="B594" s="81" t="s">
        <v>1838</v>
      </c>
      <c r="C594" s="139" t="str">
        <f>HYPERLINK("https://comptox.epa.gov/dashboard/chemical/details/DTXSID401019240","DTXSID401019240")</f>
        <v>DTXSID401019240</v>
      </c>
      <c r="D594" s="81"/>
      <c r="E594" s="39"/>
      <c r="F594" s="91" t="s">
        <v>17</v>
      </c>
      <c r="G594" s="31"/>
      <c r="H594" s="39"/>
      <c r="I594" s="37" t="s">
        <v>18</v>
      </c>
      <c r="J594" s="37"/>
      <c r="K594" s="35">
        <v>127564925</v>
      </c>
      <c r="L594" s="35" t="s">
        <v>1839</v>
      </c>
    </row>
    <row r="595" spans="1:12" ht="14.45">
      <c r="A595" s="145" t="s">
        <v>1840</v>
      </c>
      <c r="B595" s="81" t="s">
        <v>1841</v>
      </c>
      <c r="C595" s="139" t="str">
        <f>HYPERLINK("https://comptox.epa.gov/dashboard/chemical/details/DTXSID6042024","DTXSID6042024")</f>
        <v>DTXSID6042024</v>
      </c>
      <c r="D595" s="81"/>
      <c r="E595" s="39"/>
      <c r="F595" s="91" t="s">
        <v>17</v>
      </c>
      <c r="G595" s="31"/>
      <c r="H595" s="39"/>
      <c r="I595" s="37" t="s">
        <v>18</v>
      </c>
      <c r="J595" s="37"/>
      <c r="K595" s="35">
        <v>128903219</v>
      </c>
      <c r="L595" s="35" t="s">
        <v>1842</v>
      </c>
    </row>
    <row r="596" spans="1:12" ht="14.45">
      <c r="A596" s="145" t="s">
        <v>1843</v>
      </c>
      <c r="B596" s="81" t="s">
        <v>1844</v>
      </c>
      <c r="C596" s="139" t="str">
        <f>HYPERLINK("https://comptox.epa.gov/dashboard/chemical/details/DTXSID1042025","DTXSID1042025")</f>
        <v>DTXSID1042025</v>
      </c>
      <c r="D596" s="81"/>
      <c r="E596" s="39"/>
      <c r="F596" s="91" t="s">
        <v>17</v>
      </c>
      <c r="G596" s="31"/>
      <c r="H596" s="39"/>
      <c r="I596" s="37" t="s">
        <v>18</v>
      </c>
      <c r="J596" s="37"/>
      <c r="K596" s="35">
        <v>422480</v>
      </c>
      <c r="L596" s="35" t="s">
        <v>1845</v>
      </c>
    </row>
    <row r="597" spans="1:12" ht="14.45">
      <c r="A597" s="145" t="s">
        <v>1846</v>
      </c>
      <c r="B597" s="81" t="s">
        <v>1847</v>
      </c>
      <c r="C597" s="139" t="str">
        <f>HYPERLINK("https://comptox.epa.gov/dashboard/chemical/details/DTXSID6042026","DTXSID6042026")</f>
        <v>DTXSID6042026</v>
      </c>
      <c r="D597" s="81"/>
      <c r="E597" s="39"/>
      <c r="F597" s="91" t="s">
        <v>17</v>
      </c>
      <c r="G597" s="31"/>
      <c r="H597" s="39"/>
      <c r="I597" s="37" t="s">
        <v>18</v>
      </c>
      <c r="J597" s="37"/>
      <c r="K597" s="35">
        <v>422446</v>
      </c>
      <c r="L597" s="35" t="s">
        <v>1848</v>
      </c>
    </row>
    <row r="598" spans="1:12" ht="14.45">
      <c r="A598" s="145" t="s">
        <v>1849</v>
      </c>
      <c r="B598" s="81" t="s">
        <v>1850</v>
      </c>
      <c r="C598" s="139" t="str">
        <f>HYPERLINK("https://comptox.epa.gov/dashboard/chemical/details/DTXSID1042027","DTXSID1042027")</f>
        <v>DTXSID1042027</v>
      </c>
      <c r="D598" s="81"/>
      <c r="E598" s="39"/>
      <c r="F598" s="91" t="s">
        <v>17</v>
      </c>
      <c r="G598" s="31"/>
      <c r="H598" s="39"/>
      <c r="I598" s="37" t="s">
        <v>18</v>
      </c>
      <c r="J598" s="37"/>
      <c r="K598" s="35">
        <v>422560</v>
      </c>
      <c r="L598" s="35" t="s">
        <v>1851</v>
      </c>
    </row>
    <row r="599" spans="1:12" ht="14.45">
      <c r="A599" s="145" t="s">
        <v>1852</v>
      </c>
      <c r="B599" s="81" t="s">
        <v>1853</v>
      </c>
      <c r="C599" s="139" t="str">
        <f>HYPERLINK("https://comptox.epa.gov/dashboard/chemical/details/DTXSID6042028","DTXSID6042028")</f>
        <v>DTXSID6042028</v>
      </c>
      <c r="D599" s="81"/>
      <c r="E599" s="39"/>
      <c r="F599" s="91" t="s">
        <v>17</v>
      </c>
      <c r="G599" s="31"/>
      <c r="H599" s="39"/>
      <c r="I599" s="37" t="s">
        <v>18</v>
      </c>
      <c r="J599" s="37"/>
      <c r="K599" s="35">
        <v>507551</v>
      </c>
      <c r="L599" s="35" t="s">
        <v>1854</v>
      </c>
    </row>
    <row r="600" spans="1:12" ht="14.45">
      <c r="A600" s="145" t="s">
        <v>1855</v>
      </c>
      <c r="B600" s="81" t="s">
        <v>1856</v>
      </c>
      <c r="C600" s="139" t="str">
        <f>HYPERLINK("https://comptox.epa.gov/dashboard/chemical/details/DTXSID1042029","DTXSID1042029")</f>
        <v>DTXSID1042029</v>
      </c>
      <c r="D600" s="81"/>
      <c r="E600" s="39"/>
      <c r="F600" s="91" t="s">
        <v>17</v>
      </c>
      <c r="G600" s="31"/>
      <c r="H600" s="39"/>
      <c r="I600" s="37" t="s">
        <v>18</v>
      </c>
      <c r="J600" s="37"/>
      <c r="K600" s="35">
        <v>13474889</v>
      </c>
      <c r="L600" s="35" t="s">
        <v>1857</v>
      </c>
    </row>
    <row r="601" spans="1:12" ht="14.45">
      <c r="A601" s="145" t="s">
        <v>1858</v>
      </c>
      <c r="B601" s="81" t="s">
        <v>1859</v>
      </c>
      <c r="C601" s="139" t="str">
        <f>HYPERLINK("https://comptox.epa.gov/dashboard/chemical/details/DTXSID0042030","DTXSID0042030")</f>
        <v>DTXSID0042030</v>
      </c>
      <c r="D601" s="81"/>
      <c r="E601" s="39"/>
      <c r="F601" s="91" t="s">
        <v>17</v>
      </c>
      <c r="G601" s="31"/>
      <c r="H601" s="39"/>
      <c r="I601" s="37" t="s">
        <v>18</v>
      </c>
      <c r="J601" s="37"/>
      <c r="K601" s="35">
        <v>431867</v>
      </c>
      <c r="L601" s="35" t="s">
        <v>1860</v>
      </c>
    </row>
    <row r="602" spans="1:12" ht="14.45">
      <c r="A602" s="145" t="s">
        <v>1861</v>
      </c>
      <c r="B602" s="81" t="s">
        <v>1862</v>
      </c>
      <c r="C602" s="139" t="str">
        <f>HYPERLINK("https://comptox.epa.gov/dashboard/chemical/details/DTXSID5042031","DTXSID5042031")</f>
        <v>DTXSID5042031</v>
      </c>
      <c r="D602" s="81"/>
      <c r="E602" s="39"/>
      <c r="F602" s="91" t="s">
        <v>17</v>
      </c>
      <c r="G602" s="31"/>
      <c r="H602" s="39"/>
      <c r="I602" s="37" t="s">
        <v>18</v>
      </c>
      <c r="J602" s="37"/>
      <c r="K602" s="35">
        <v>136013791</v>
      </c>
      <c r="L602" s="35" t="s">
        <v>1863</v>
      </c>
    </row>
    <row r="603" spans="1:12" ht="14.45">
      <c r="A603" s="145" t="s">
        <v>1864</v>
      </c>
      <c r="B603" s="81" t="s">
        <v>1865</v>
      </c>
      <c r="C603" s="139" t="str">
        <f>HYPERLINK("https://comptox.epa.gov/dashboard/chemical/details/DTXSID0042032","DTXSID0042032")</f>
        <v>DTXSID0042032</v>
      </c>
      <c r="D603" s="81"/>
      <c r="E603" s="39"/>
      <c r="F603" s="91" t="s">
        <v>17</v>
      </c>
      <c r="G603" s="31"/>
      <c r="H603" s="39"/>
      <c r="I603" s="37" t="s">
        <v>18</v>
      </c>
      <c r="J603" s="37"/>
      <c r="K603" s="35">
        <v>111512562</v>
      </c>
      <c r="L603" s="35" t="s">
        <v>1866</v>
      </c>
    </row>
    <row r="604" spans="1:12" ht="14.45">
      <c r="A604" s="145" t="s">
        <v>1867</v>
      </c>
      <c r="B604" s="81" t="s">
        <v>1868</v>
      </c>
      <c r="C604" s="139" t="str">
        <f>HYPERLINK("https://comptox.epa.gov/dashboard/chemical/details/DTXSID6021824","DTXSID6021824")</f>
        <v>DTXSID6021824</v>
      </c>
      <c r="D604" s="81"/>
      <c r="E604" s="39"/>
      <c r="F604" s="91" t="s">
        <v>17</v>
      </c>
      <c r="G604" s="31"/>
      <c r="H604" s="39"/>
      <c r="I604" s="37" t="s">
        <v>18</v>
      </c>
      <c r="J604" s="37"/>
      <c r="K604" s="35">
        <v>97234</v>
      </c>
      <c r="L604" s="35" t="s">
        <v>1869</v>
      </c>
    </row>
    <row r="605" spans="1:12" ht="14.45">
      <c r="A605" s="145" t="s">
        <v>1870</v>
      </c>
      <c r="B605" s="81" t="s">
        <v>1871</v>
      </c>
      <c r="C605" s="139" t="str">
        <f>HYPERLINK("https://comptox.epa.gov/dashboard/chemical/details/DTXSID2025004","DTXSID2025004")</f>
        <v>DTXSID2025004</v>
      </c>
      <c r="D605" s="81"/>
      <c r="E605" s="39" t="s">
        <v>22</v>
      </c>
      <c r="F605" s="91" t="s">
        <v>17</v>
      </c>
      <c r="G605" s="31"/>
      <c r="H605" s="39"/>
      <c r="I605" s="37"/>
      <c r="J605" s="37" t="s">
        <v>1872</v>
      </c>
      <c r="K605" s="35">
        <v>87650</v>
      </c>
      <c r="L605" s="35" t="s">
        <v>1873</v>
      </c>
    </row>
    <row r="606" spans="1:12" ht="14.45">
      <c r="A606" s="145" t="s">
        <v>1874</v>
      </c>
      <c r="B606" s="81" t="s">
        <v>1875</v>
      </c>
      <c r="C606" s="139" t="str">
        <f>HYPERLINK("https://comptox.epa.gov/dashboard/chemical/details/DTXSID1020439","DTXSID1020439")</f>
        <v>DTXSID1020439</v>
      </c>
      <c r="D606" s="81"/>
      <c r="E606" s="39" t="s">
        <v>22</v>
      </c>
      <c r="F606" s="91" t="s">
        <v>17</v>
      </c>
      <c r="G606" s="31"/>
      <c r="H606" s="39"/>
      <c r="I606" s="37" t="s">
        <v>18</v>
      </c>
      <c r="J606" s="37" t="s">
        <v>1876</v>
      </c>
      <c r="K606" s="35">
        <v>120832</v>
      </c>
      <c r="L606" s="35" t="s">
        <v>1873</v>
      </c>
    </row>
    <row r="607" spans="1:12" ht="14.45">
      <c r="A607" s="145" t="s">
        <v>1877</v>
      </c>
      <c r="B607" s="81" t="s">
        <v>1878</v>
      </c>
      <c r="C607" s="139" t="str">
        <f>HYPERLINK("https://comptox.epa.gov/dashboard/chemical/details/DTXSID7061011","DTXSID7061011")</f>
        <v>DTXSID7061011</v>
      </c>
      <c r="D607" s="81"/>
      <c r="E607" s="39" t="s">
        <v>94</v>
      </c>
      <c r="F607" s="91" t="s">
        <v>17</v>
      </c>
      <c r="G607" s="31" t="s">
        <v>116</v>
      </c>
      <c r="H607" s="39" t="s">
        <v>94</v>
      </c>
      <c r="I607" s="37"/>
      <c r="J607" s="37" t="s">
        <v>1879</v>
      </c>
      <c r="K607" s="35">
        <v>696286</v>
      </c>
      <c r="L607" s="35" t="s">
        <v>1880</v>
      </c>
    </row>
    <row r="608" spans="1:12" ht="14.45">
      <c r="A608" s="145" t="s">
        <v>1881</v>
      </c>
      <c r="B608" s="81" t="s">
        <v>1882</v>
      </c>
      <c r="C608" s="139" t="str">
        <f>HYPERLINK("https://comptox.epa.gov/dashboard/chemical/details/DTXSID901023224","DTXSID901023224")</f>
        <v>DTXSID901023224</v>
      </c>
      <c r="D608" s="81"/>
      <c r="E608" s="39" t="s">
        <v>34</v>
      </c>
      <c r="F608" s="91" t="s">
        <v>35</v>
      </c>
      <c r="G608" s="31"/>
      <c r="H608" s="39"/>
      <c r="I608" s="37"/>
      <c r="J608" s="37"/>
      <c r="K608" s="35">
        <v>26638197</v>
      </c>
      <c r="L608" s="35" t="s">
        <v>1883</v>
      </c>
    </row>
    <row r="609" spans="1:12" ht="14.45">
      <c r="A609" s="145" t="s">
        <v>1884</v>
      </c>
      <c r="B609" s="140" t="s">
        <v>1885</v>
      </c>
      <c r="C609" s="139" t="str">
        <f>HYPERLINK("https://comptox.epa.gov/dashboard/chemical/details/DTXSID0058481","DTXSID0058481")</f>
        <v>DTXSID0058481</v>
      </c>
      <c r="D609" s="81"/>
      <c r="E609" s="39" t="s">
        <v>22</v>
      </c>
      <c r="F609" s="91" t="s">
        <v>57</v>
      </c>
      <c r="G609" s="31"/>
      <c r="H609" s="39"/>
      <c r="I609" s="37"/>
      <c r="J609" s="37"/>
      <c r="K609" s="35">
        <v>8003198</v>
      </c>
      <c r="L609" s="35" t="s">
        <v>1886</v>
      </c>
    </row>
    <row r="610" spans="1:12" ht="14.45">
      <c r="A610" s="145" t="s">
        <v>1887</v>
      </c>
      <c r="B610" s="81" t="s">
        <v>1888</v>
      </c>
      <c r="C610" s="139" t="str">
        <f>HYPERLINK("https://comptox.epa.gov/dashboard/chemical/details/DTXSID9058818","DTXSID9058818")</f>
        <v>DTXSID9058818</v>
      </c>
      <c r="D610" s="81"/>
      <c r="E610" s="39" t="s">
        <v>34</v>
      </c>
      <c r="F610" s="91" t="s">
        <v>901</v>
      </c>
      <c r="G610" s="31"/>
      <c r="H610" s="39"/>
      <c r="I610" s="37"/>
      <c r="J610" s="37"/>
      <c r="K610" s="35">
        <v>78999</v>
      </c>
      <c r="L610" s="35" t="s">
        <v>1889</v>
      </c>
    </row>
    <row r="611" spans="1:12" ht="14.45">
      <c r="A611" s="145" t="s">
        <v>1890</v>
      </c>
      <c r="B611" s="81" t="s">
        <v>1891</v>
      </c>
      <c r="C611" s="139" t="str">
        <f>HYPERLINK("https://comptox.epa.gov/dashboard/chemical/details/DTXSID0020448","DTXSID0020448")</f>
        <v>DTXSID0020448</v>
      </c>
      <c r="D611" s="81"/>
      <c r="E611" s="39" t="s">
        <v>34</v>
      </c>
      <c r="F611" s="91" t="s">
        <v>901</v>
      </c>
      <c r="G611" s="31"/>
      <c r="H611" s="39"/>
      <c r="I611" s="37" t="s">
        <v>18</v>
      </c>
      <c r="J611" s="37" t="s">
        <v>1892</v>
      </c>
      <c r="K611" s="35">
        <v>78875</v>
      </c>
      <c r="L611" s="35" t="s">
        <v>1893</v>
      </c>
    </row>
    <row r="612" spans="1:12" ht="14.45">
      <c r="A612" s="145" t="s">
        <v>1894</v>
      </c>
      <c r="B612" s="81" t="s">
        <v>1895</v>
      </c>
      <c r="C612" s="139" t="str">
        <f>HYPERLINK("https://comptox.epa.gov/dashboard/chemical/details/DTXSID6022004","DTXSID6022004")</f>
        <v>DTXSID6022004</v>
      </c>
      <c r="D612" s="81"/>
      <c r="E612" s="39">
        <v>1000</v>
      </c>
      <c r="F612" s="91" t="s">
        <v>901</v>
      </c>
      <c r="G612" s="31"/>
      <c r="H612" s="39"/>
      <c r="I612" s="37"/>
      <c r="J612" s="37"/>
      <c r="K612" s="35">
        <v>142289</v>
      </c>
      <c r="L612" s="35" t="s">
        <v>1896</v>
      </c>
    </row>
    <row r="613" spans="1:12" ht="14.45">
      <c r="A613" s="145" t="s">
        <v>1897</v>
      </c>
      <c r="B613" s="81" t="s">
        <v>1898</v>
      </c>
      <c r="C613" s="139" t="str">
        <f>HYPERLINK("https://comptox.epa.gov/dashboard/chemical/details/DTXSID6025010","DTXSID6025010")</f>
        <v>DTXSID6025010</v>
      </c>
      <c r="D613" s="81"/>
      <c r="E613" s="39"/>
      <c r="F613" s="91" t="s">
        <v>17</v>
      </c>
      <c r="G613" s="31"/>
      <c r="H613" s="39"/>
      <c r="I613" s="37">
        <v>313</v>
      </c>
      <c r="J613" s="37"/>
      <c r="K613" s="35">
        <v>96231</v>
      </c>
      <c r="L613" s="35" t="s">
        <v>1899</v>
      </c>
    </row>
    <row r="614" spans="1:12" ht="14.45">
      <c r="A614" s="145" t="s">
        <v>1900</v>
      </c>
      <c r="B614" s="81" t="s">
        <v>1901</v>
      </c>
      <c r="C614" s="139" t="str">
        <f>HYPERLINK("https://comptox.epa.gov/dashboard/chemical/details/DTXSID00891738","DTXSID00891738")</f>
        <v>DTXSID00891738</v>
      </c>
      <c r="D614" s="81"/>
      <c r="E614" s="39" t="s">
        <v>22</v>
      </c>
      <c r="F614" s="91" t="s">
        <v>57</v>
      </c>
      <c r="G614" s="31"/>
      <c r="H614" s="39"/>
      <c r="I614" s="37"/>
      <c r="J614" s="37"/>
      <c r="K614" s="35">
        <v>26952238</v>
      </c>
      <c r="L614" s="35" t="s">
        <v>1902</v>
      </c>
    </row>
    <row r="615" spans="1:12" ht="14.45">
      <c r="A615" s="145" t="s">
        <v>1903</v>
      </c>
      <c r="B615" s="81" t="s">
        <v>1904</v>
      </c>
      <c r="C615" s="139" t="str">
        <f>HYPERLINK("https://comptox.epa.gov/dashboard/chemical/details/DTXSID1022057","DTXSID1022057")</f>
        <v>DTXSID1022057</v>
      </c>
      <c r="D615" s="81"/>
      <c r="E615" s="39" t="s">
        <v>22</v>
      </c>
      <c r="F615" s="91" t="s">
        <v>569</v>
      </c>
      <c r="G615" s="31"/>
      <c r="H615" s="39"/>
      <c r="I615" s="37" t="s">
        <v>58</v>
      </c>
      <c r="J615" s="37" t="s">
        <v>1905</v>
      </c>
      <c r="K615" s="35">
        <v>542756</v>
      </c>
      <c r="L615" s="35" t="s">
        <v>1906</v>
      </c>
    </row>
    <row r="616" spans="1:12" ht="14.45">
      <c r="A616" s="145" t="s">
        <v>1907</v>
      </c>
      <c r="B616" s="81" t="s">
        <v>1908</v>
      </c>
      <c r="C616" s="139" t="str">
        <f>HYPERLINK("https://comptox.epa.gov/dashboard/chemical/details/DTXSID2042480","DTXSID2042480")</f>
        <v>DTXSID2042480</v>
      </c>
      <c r="D616" s="81"/>
      <c r="E616" s="39"/>
      <c r="F616" s="91" t="s">
        <v>17</v>
      </c>
      <c r="G616" s="31"/>
      <c r="H616" s="39"/>
      <c r="I616" s="37" t="s">
        <v>18</v>
      </c>
      <c r="J616" s="37"/>
      <c r="K616" s="35">
        <v>10061026</v>
      </c>
      <c r="L616" s="35" t="s">
        <v>1909</v>
      </c>
    </row>
    <row r="617" spans="1:12" ht="14.45">
      <c r="A617" s="145" t="s">
        <v>1910</v>
      </c>
      <c r="B617" s="81" t="s">
        <v>1911</v>
      </c>
      <c r="C617" s="139" t="str">
        <f>HYPERLINK("https://comptox.epa.gov/dashboard/chemical/details/DTXSID6025012","DTXSID6025012")</f>
        <v>DTXSID6025012</v>
      </c>
      <c r="D617" s="81"/>
      <c r="E617" s="39" t="s">
        <v>22</v>
      </c>
      <c r="F617" s="91" t="s">
        <v>569</v>
      </c>
      <c r="G617" s="31"/>
      <c r="H617" s="39"/>
      <c r="I617" s="37" t="s">
        <v>18</v>
      </c>
      <c r="J617" s="37"/>
      <c r="K617" s="35">
        <v>78886</v>
      </c>
      <c r="L617" s="35" t="s">
        <v>1912</v>
      </c>
    </row>
    <row r="618" spans="1:12" ht="14.45">
      <c r="A618" s="145" t="s">
        <v>1913</v>
      </c>
      <c r="B618" s="81" t="s">
        <v>1914</v>
      </c>
      <c r="C618" s="139" t="str">
        <f>HYPERLINK("https://comptox.epa.gov/dashboard/chemical/details/DTXSID2021575","DTXSID2021575")</f>
        <v>DTXSID2021575</v>
      </c>
      <c r="D618" s="81"/>
      <c r="E618" s="39" t="s">
        <v>26</v>
      </c>
      <c r="F618" s="91" t="s">
        <v>53</v>
      </c>
      <c r="G618" s="31"/>
      <c r="H618" s="39"/>
      <c r="I618" s="37"/>
      <c r="J618" s="37"/>
      <c r="K618" s="35">
        <v>75990</v>
      </c>
      <c r="L618" s="35" t="s">
        <v>1915</v>
      </c>
    </row>
    <row r="619" spans="1:12" ht="14.45">
      <c r="A619" s="145" t="s">
        <v>1916</v>
      </c>
      <c r="B619" s="81" t="s">
        <v>1904</v>
      </c>
      <c r="C619" s="139" t="str">
        <f>HYPERLINK("https://comptox.epa.gov/dashboard/chemical/details/DTXSID1022057","DTXSID1022057")</f>
        <v>DTXSID1022057</v>
      </c>
      <c r="D619" s="81"/>
      <c r="E619" s="39" t="s">
        <v>22</v>
      </c>
      <c r="F619" s="91" t="s">
        <v>569</v>
      </c>
      <c r="G619" s="31"/>
      <c r="H619" s="39"/>
      <c r="I619" s="37" t="s">
        <v>18</v>
      </c>
      <c r="J619" s="37" t="s">
        <v>1905</v>
      </c>
      <c r="K619" s="35">
        <v>542756</v>
      </c>
      <c r="L619" s="35" t="s">
        <v>1917</v>
      </c>
    </row>
    <row r="620" spans="1:12" ht="14.45">
      <c r="A620" s="145" t="s">
        <v>1918</v>
      </c>
      <c r="B620" s="81" t="s">
        <v>1919</v>
      </c>
      <c r="C620" s="139" t="str">
        <f>HYPERLINK("https://comptox.epa.gov/dashboard/chemical/details/DTXSID1052082","DTXSID1052082")</f>
        <v>DTXSID1052082</v>
      </c>
      <c r="D620" s="81" t="s">
        <v>33</v>
      </c>
      <c r="E620" s="39"/>
      <c r="F620" s="91" t="s">
        <v>17</v>
      </c>
      <c r="G620" s="31"/>
      <c r="H620" s="39"/>
      <c r="I620" s="37"/>
      <c r="J620" s="37"/>
      <c r="K620" s="35">
        <v>4109960</v>
      </c>
      <c r="L620" s="35" t="s">
        <v>1920</v>
      </c>
    </row>
    <row r="621" spans="1:12" ht="14.45">
      <c r="A621" s="145" t="s">
        <v>1921</v>
      </c>
      <c r="B621" s="81" t="s">
        <v>1085</v>
      </c>
      <c r="C621" s="139" t="str">
        <f>HYPERLINK("https://comptox.epa.gov/dashboard/chemical/details/DTXSID8026434","DTXSID8026434")</f>
        <v>DTXSID8026434</v>
      </c>
      <c r="D621" s="81"/>
      <c r="E621" s="39"/>
      <c r="F621" s="91" t="s">
        <v>17</v>
      </c>
      <c r="G621" s="31"/>
      <c r="H621" s="39"/>
      <c r="I621" s="37" t="s">
        <v>18</v>
      </c>
      <c r="J621" s="37"/>
      <c r="K621" s="35">
        <v>76142</v>
      </c>
      <c r="L621" s="35" t="s">
        <v>1922</v>
      </c>
    </row>
    <row r="622" spans="1:12" ht="14.45">
      <c r="A622" s="145" t="s">
        <v>1923</v>
      </c>
      <c r="B622" s="81" t="s">
        <v>1924</v>
      </c>
      <c r="C622" s="139" t="str">
        <f>HYPERLINK("https://comptox.epa.gov/dashboard/chemical/details/DTXSID401022219","DTXSID401022219")</f>
        <v>DTXSID401022219</v>
      </c>
      <c r="D622" s="81"/>
      <c r="E622" s="39"/>
      <c r="F622" s="91" t="s">
        <v>17</v>
      </c>
      <c r="G622" s="31"/>
      <c r="H622" s="39"/>
      <c r="I622" s="37" t="s">
        <v>18</v>
      </c>
      <c r="J622" s="37"/>
      <c r="K622" s="35">
        <v>34077877</v>
      </c>
      <c r="L622" s="35" t="s">
        <v>1925</v>
      </c>
    </row>
    <row r="623" spans="1:12" ht="14.45">
      <c r="A623" s="145" t="s">
        <v>1926</v>
      </c>
      <c r="B623" s="81" t="s">
        <v>1927</v>
      </c>
      <c r="C623" s="139" t="str">
        <f>HYPERLINK("https://comptox.epa.gov/dashboard/chemical/details/DTXSID701022220","DTXSID701022220")</f>
        <v>DTXSID701022220</v>
      </c>
      <c r="D623" s="81"/>
      <c r="E623" s="39"/>
      <c r="F623" s="91" t="s">
        <v>17</v>
      </c>
      <c r="G623" s="31"/>
      <c r="H623" s="39"/>
      <c r="I623" s="37" t="s">
        <v>18</v>
      </c>
      <c r="J623" s="37"/>
      <c r="K623" s="35">
        <v>90454185</v>
      </c>
      <c r="L623" s="35" t="s">
        <v>1925</v>
      </c>
    </row>
    <row r="624" spans="1:12" ht="14.45">
      <c r="A624" s="145" t="s">
        <v>1928</v>
      </c>
      <c r="B624" s="81" t="s">
        <v>1929</v>
      </c>
      <c r="C624" s="139" t="str">
        <f>HYPERLINK("https://comptox.epa.gov/dashboard/chemical/details/DTXSID6042022","DTXSID6042022")</f>
        <v>DTXSID6042022</v>
      </c>
      <c r="D624" s="81"/>
      <c r="E624" s="39"/>
      <c r="F624" s="91" t="s">
        <v>17</v>
      </c>
      <c r="G624" s="31"/>
      <c r="H624" s="39"/>
      <c r="I624" s="37" t="s">
        <v>18</v>
      </c>
      <c r="J624" s="37"/>
      <c r="K624" s="35">
        <v>812044</v>
      </c>
      <c r="L624" s="35" t="s">
        <v>1930</v>
      </c>
    </row>
    <row r="625" spans="1:12" ht="14.45">
      <c r="A625" s="145" t="s">
        <v>1931</v>
      </c>
      <c r="B625" s="81" t="s">
        <v>1932</v>
      </c>
      <c r="C625" s="139" t="str">
        <f>HYPERLINK("https://comptox.epa.gov/dashboard/chemical/details/DTXSID1042021","DTXSID1042021")</f>
        <v>DTXSID1042021</v>
      </c>
      <c r="D625" s="81"/>
      <c r="E625" s="39"/>
      <c r="F625" s="91" t="s">
        <v>17</v>
      </c>
      <c r="G625" s="31"/>
      <c r="H625" s="39"/>
      <c r="I625" s="37" t="s">
        <v>18</v>
      </c>
      <c r="J625" s="37"/>
      <c r="K625" s="35">
        <v>354234</v>
      </c>
      <c r="L625" s="35" t="s">
        <v>1933</v>
      </c>
    </row>
    <row r="626" spans="1:12" ht="14.45">
      <c r="A626" s="145" t="s">
        <v>1934</v>
      </c>
      <c r="B626" s="81" t="s">
        <v>1935</v>
      </c>
      <c r="C626" s="139" t="str">
        <f>HYPERLINK("https://comptox.epa.gov/dashboard/chemical/details/DTXSID7020712","DTXSID7020712")</f>
        <v>DTXSID7020712</v>
      </c>
      <c r="D626" s="81"/>
      <c r="E626" s="39"/>
      <c r="F626" s="91" t="s">
        <v>17</v>
      </c>
      <c r="G626" s="31"/>
      <c r="H626" s="39"/>
      <c r="I626" s="37" t="s">
        <v>18</v>
      </c>
      <c r="J626" s="37"/>
      <c r="K626" s="35">
        <v>306832</v>
      </c>
      <c r="L626" s="35" t="s">
        <v>1936</v>
      </c>
    </row>
    <row r="627" spans="1:12" ht="14.45">
      <c r="A627" s="145" t="s">
        <v>1937</v>
      </c>
      <c r="B627" s="81" t="s">
        <v>1938</v>
      </c>
      <c r="C627" s="139" t="str">
        <f>HYPERLINK("https://comptox.epa.gov/dashboard/chemical/details/DTXSID5020449","DTXSID5020449")</f>
        <v>DTXSID5020449</v>
      </c>
      <c r="D627" s="81"/>
      <c r="E627" s="39" t="s">
        <v>77</v>
      </c>
      <c r="F627" s="91" t="s">
        <v>33</v>
      </c>
      <c r="G627" s="31" t="s">
        <v>34</v>
      </c>
      <c r="H627" s="39" t="s">
        <v>77</v>
      </c>
      <c r="I627" s="37" t="s">
        <v>18</v>
      </c>
      <c r="J627" s="37"/>
      <c r="K627" s="35">
        <v>62737</v>
      </c>
      <c r="L627" s="35" t="s">
        <v>1939</v>
      </c>
    </row>
    <row r="628" spans="1:12" ht="14.45">
      <c r="A628" s="145" t="s">
        <v>1940</v>
      </c>
      <c r="B628" s="81" t="s">
        <v>1941</v>
      </c>
      <c r="C628" s="139" t="str">
        <f>HYPERLINK("https://comptox.epa.gov/dashboard/chemical/details/DTXSID0032605","DTXSID0032605")</f>
        <v>DTXSID0032605</v>
      </c>
      <c r="D628" s="81"/>
      <c r="E628" s="39"/>
      <c r="F628" s="91" t="s">
        <v>17</v>
      </c>
      <c r="G628" s="31"/>
      <c r="H628" s="39"/>
      <c r="I628" s="37" t="s">
        <v>18</v>
      </c>
      <c r="J628" s="37"/>
      <c r="K628" s="35">
        <v>51338273</v>
      </c>
      <c r="L628" s="35" t="s">
        <v>1942</v>
      </c>
    </row>
    <row r="629" spans="1:12" ht="14.45">
      <c r="A629" s="145" t="s">
        <v>1943</v>
      </c>
      <c r="B629" s="81" t="s">
        <v>583</v>
      </c>
      <c r="C629" s="139" t="str">
        <f>HYPERLINK("https://comptox.epa.gov/dashboard/chemical/details/DTXSID4020450","DTXSID4020450")</f>
        <v>DTXSID4020450</v>
      </c>
      <c r="D629" s="81"/>
      <c r="E629" s="39" t="s">
        <v>77</v>
      </c>
      <c r="F629" s="91" t="s">
        <v>33</v>
      </c>
      <c r="G629" s="31"/>
      <c r="H629" s="39"/>
      <c r="I629" s="37" t="s">
        <v>18</v>
      </c>
      <c r="J629" s="37"/>
      <c r="K629" s="35">
        <v>115322</v>
      </c>
      <c r="L629" s="35" t="s">
        <v>1944</v>
      </c>
    </row>
    <row r="630" spans="1:12" ht="14.45">
      <c r="A630" s="145" t="s">
        <v>1945</v>
      </c>
      <c r="B630" s="81" t="s">
        <v>1946</v>
      </c>
      <c r="C630" s="139" t="str">
        <f>HYPERLINK("https://comptox.epa.gov/dashboard/chemical/details/DTXSID9023914","DTXSID9023914")</f>
        <v>DTXSID9023914</v>
      </c>
      <c r="D630" s="81"/>
      <c r="E630" s="39"/>
      <c r="F630" s="91" t="s">
        <v>17</v>
      </c>
      <c r="G630" s="31" t="s">
        <v>22</v>
      </c>
      <c r="H630" s="39" t="s">
        <v>22</v>
      </c>
      <c r="I630" s="37"/>
      <c r="J630" s="37"/>
      <c r="K630" s="35">
        <v>141662</v>
      </c>
      <c r="L630" s="35" t="s">
        <v>1947</v>
      </c>
    </row>
    <row r="631" spans="1:12" ht="14.45">
      <c r="A631" s="145" t="s">
        <v>1948</v>
      </c>
      <c r="B631" s="81" t="s">
        <v>1949</v>
      </c>
      <c r="C631" s="139" t="str">
        <f>HYPERLINK("https://comptox.epa.gov/dashboard/chemical/details/DTXSID5025023","DTXSID5025023")</f>
        <v>DTXSID5025023</v>
      </c>
      <c r="D631" s="81"/>
      <c r="E631" s="39"/>
      <c r="F631" s="91" t="s">
        <v>17</v>
      </c>
      <c r="G631" s="31"/>
      <c r="H631" s="39"/>
      <c r="I631" s="37" t="s">
        <v>18</v>
      </c>
      <c r="J631" s="37"/>
      <c r="K631" s="35">
        <v>77736</v>
      </c>
      <c r="L631" s="35" t="s">
        <v>1950</v>
      </c>
    </row>
    <row r="632" spans="1:12" ht="14.45">
      <c r="A632" s="145" t="s">
        <v>1951</v>
      </c>
      <c r="B632" s="81" t="s">
        <v>1952</v>
      </c>
      <c r="C632" s="139" t="str">
        <f>HYPERLINK("https://comptox.epa.gov/dashboard/chemical/details/DTXSID9020453","DTXSID9020453")</f>
        <v>DTXSID9020453</v>
      </c>
      <c r="D632" s="81"/>
      <c r="E632" s="39" t="s">
        <v>94</v>
      </c>
      <c r="F632" s="91" t="s">
        <v>34</v>
      </c>
      <c r="G632" s="31"/>
      <c r="H632" s="39"/>
      <c r="I632" s="37"/>
      <c r="J632" s="37" t="s">
        <v>1953</v>
      </c>
      <c r="K632" s="35">
        <v>60571</v>
      </c>
      <c r="L632" s="35" t="s">
        <v>1954</v>
      </c>
    </row>
    <row r="633" spans="1:12" ht="14.45">
      <c r="A633" s="145" t="s">
        <v>1955</v>
      </c>
      <c r="B633" s="81" t="s">
        <v>697</v>
      </c>
      <c r="C633" s="139" t="str">
        <f>HYPERLINK("https://comptox.epa.gov/dashboard/chemical/details/DTXSID0041307","DTXSID0041307")</f>
        <v>DTXSID0041307</v>
      </c>
      <c r="D633" s="81"/>
      <c r="E633" s="39" t="s">
        <v>77</v>
      </c>
      <c r="F633" s="91" t="s">
        <v>17</v>
      </c>
      <c r="G633" s="31" t="s">
        <v>116</v>
      </c>
      <c r="H633" s="39" t="s">
        <v>77</v>
      </c>
      <c r="I633" s="37" t="s">
        <v>18</v>
      </c>
      <c r="J633" s="37" t="s">
        <v>698</v>
      </c>
      <c r="K633" s="35">
        <v>1464535</v>
      </c>
      <c r="L633" s="35" t="s">
        <v>1956</v>
      </c>
    </row>
    <row r="634" spans="1:12" ht="14.45">
      <c r="A634" s="145" t="s">
        <v>1957</v>
      </c>
      <c r="B634" s="81" t="s">
        <v>1958</v>
      </c>
      <c r="C634" s="139" t="str">
        <f>HYPERLINK("https://comptox.epa.gov/dashboard/chemical/details/DTXSID3021932","DTXSID3021932")</f>
        <v>DTXSID3021932</v>
      </c>
      <c r="D634" s="81"/>
      <c r="E634" s="39" t="s">
        <v>22</v>
      </c>
      <c r="F634" s="91" t="s">
        <v>17</v>
      </c>
      <c r="G634" s="31"/>
      <c r="H634" s="39"/>
      <c r="I634" s="37" t="s">
        <v>18</v>
      </c>
      <c r="J634" s="37"/>
      <c r="K634" s="35">
        <v>111422</v>
      </c>
      <c r="L634" s="35" t="s">
        <v>1959</v>
      </c>
    </row>
    <row r="635" spans="1:12" ht="14.45">
      <c r="A635" s="145" t="s">
        <v>1960</v>
      </c>
      <c r="B635" s="81" t="s">
        <v>1961</v>
      </c>
      <c r="C635" s="139" t="str">
        <f>HYPERLINK("https://comptox.epa.gov/dashboard/chemical/details/DTXSID9032539","DTXSID9032539")</f>
        <v>DTXSID9032539</v>
      </c>
      <c r="D635" s="81"/>
      <c r="E635" s="39"/>
      <c r="F635" s="91" t="s">
        <v>17</v>
      </c>
      <c r="G635" s="31"/>
      <c r="H635" s="39"/>
      <c r="I635" s="37" t="s">
        <v>18</v>
      </c>
      <c r="J635" s="37"/>
      <c r="K635" s="35">
        <v>38727558</v>
      </c>
      <c r="L635" s="35" t="s">
        <v>1962</v>
      </c>
    </row>
    <row r="636" spans="1:12" ht="14.45">
      <c r="A636" s="145" t="s">
        <v>1963</v>
      </c>
      <c r="B636" s="81" t="s">
        <v>1964</v>
      </c>
      <c r="C636" s="139" t="str">
        <f>HYPERLINK("https://comptox.epa.gov/dashboard/chemical/details/DTXSID6021909","DTXSID6021909")</f>
        <v>DTXSID6021909</v>
      </c>
      <c r="D636" s="81"/>
      <c r="E636" s="39" t="s">
        <v>22</v>
      </c>
      <c r="F636" s="91" t="s">
        <v>57</v>
      </c>
      <c r="G636" s="31"/>
      <c r="H636" s="39"/>
      <c r="I636" s="37"/>
      <c r="J636" s="37"/>
      <c r="K636" s="35">
        <v>109897</v>
      </c>
      <c r="L636" s="35" t="s">
        <v>1965</v>
      </c>
    </row>
    <row r="637" spans="1:12" ht="14.45">
      <c r="A637" s="145" t="s">
        <v>1966</v>
      </c>
      <c r="B637" s="81" t="s">
        <v>1967</v>
      </c>
      <c r="C637" s="139" t="str">
        <f>HYPERLINK("https://comptox.epa.gov/dashboard/chemical/details/DTXSID8021800","DTXSID8021800")</f>
        <v>DTXSID8021800</v>
      </c>
      <c r="D637" s="81"/>
      <c r="E637" s="39" t="s">
        <v>34</v>
      </c>
      <c r="F637" s="91" t="s">
        <v>17</v>
      </c>
      <c r="G637" s="31"/>
      <c r="H637" s="39"/>
      <c r="I637" s="37"/>
      <c r="J637" s="37"/>
      <c r="K637" s="35">
        <v>91667</v>
      </c>
      <c r="L637" s="35" t="s">
        <v>1968</v>
      </c>
    </row>
    <row r="638" spans="1:12" ht="14.45">
      <c r="A638" s="145" t="s">
        <v>1969</v>
      </c>
      <c r="B638" s="81" t="s">
        <v>1970</v>
      </c>
      <c r="C638" s="139" t="str">
        <f>HYPERLINK("https://comptox.epa.gov/dashboard/chemical/details/DTXSID50988905","DTXSID50988905")</f>
        <v>DTXSID50988905</v>
      </c>
      <c r="D638" s="81"/>
      <c r="E638" s="39" t="s">
        <v>94</v>
      </c>
      <c r="F638" s="91" t="s">
        <v>17</v>
      </c>
      <c r="G638" s="31"/>
      <c r="H638" s="39"/>
      <c r="I638" s="37"/>
      <c r="J638" s="37" t="s">
        <v>1971</v>
      </c>
      <c r="K638" s="35">
        <v>692422</v>
      </c>
      <c r="L638" s="35" t="s">
        <v>1972</v>
      </c>
    </row>
    <row r="639" spans="1:12" ht="14.45">
      <c r="A639" s="145" t="s">
        <v>1973</v>
      </c>
      <c r="B639" s="81" t="s">
        <v>1974</v>
      </c>
      <c r="C639" s="139" t="str">
        <f>HYPERLINK("https://comptox.epa.gov/dashboard/chemical/details/DTXSID4052556","DTXSID4052556")</f>
        <v>DTXSID4052556</v>
      </c>
      <c r="D639" s="81"/>
      <c r="E639" s="39"/>
      <c r="F639" s="91" t="s">
        <v>17</v>
      </c>
      <c r="G639" s="31" t="s">
        <v>116</v>
      </c>
      <c r="H639" s="39" t="s">
        <v>116</v>
      </c>
      <c r="I639" s="37"/>
      <c r="J639" s="37"/>
      <c r="K639" s="35">
        <v>814493</v>
      </c>
      <c r="L639" s="35" t="s">
        <v>1975</v>
      </c>
    </row>
    <row r="640" spans="1:12" ht="14.45">
      <c r="A640" s="145" t="s">
        <v>1976</v>
      </c>
      <c r="B640" s="81" t="s">
        <v>1977</v>
      </c>
      <c r="C640" s="139" t="str">
        <f>HYPERLINK("https://comptox.epa.gov/dashboard/chemical/details/DTXSID901023436","DTXSID901023436")</f>
        <v>DTXSID901023436</v>
      </c>
      <c r="D640" s="81"/>
      <c r="E640" s="39"/>
      <c r="F640" s="91" t="s">
        <v>17</v>
      </c>
      <c r="G640" s="31"/>
      <c r="H640" s="39"/>
      <c r="I640" s="37" t="s">
        <v>738</v>
      </c>
      <c r="J640" s="37"/>
      <c r="K640" s="35">
        <v>134190377</v>
      </c>
      <c r="L640" s="35" t="s">
        <v>1978</v>
      </c>
    </row>
    <row r="641" spans="1:12" ht="14.45">
      <c r="A641" s="145" t="s">
        <v>1979</v>
      </c>
      <c r="B641" s="81" t="s">
        <v>733</v>
      </c>
      <c r="C641" s="139" t="str">
        <f>HYPERLINK("https://comptox.epa.gov/dashboard/chemical/details/DTXSID5020607","DTXSID5020607")</f>
        <v>DTXSID5020607</v>
      </c>
      <c r="D641" s="81"/>
      <c r="E641" s="39" t="s">
        <v>22</v>
      </c>
      <c r="F641" s="91" t="s">
        <v>17</v>
      </c>
      <c r="G641" s="31"/>
      <c r="H641" s="39"/>
      <c r="I641" s="37" t="s">
        <v>18</v>
      </c>
      <c r="J641" s="37" t="s">
        <v>734</v>
      </c>
      <c r="K641" s="35">
        <v>117817</v>
      </c>
      <c r="L641" s="35" t="s">
        <v>1980</v>
      </c>
    </row>
    <row r="642" spans="1:12" ht="14.45">
      <c r="A642" s="145" t="s">
        <v>1981</v>
      </c>
      <c r="B642" s="81" t="s">
        <v>1982</v>
      </c>
      <c r="C642" s="139" t="str">
        <f>HYPERLINK("https://comptox.epa.gov/dashboard/chemical/details/DTXSID2062957","DTXSID2062957")</f>
        <v>DTXSID2062957</v>
      </c>
      <c r="D642" s="81"/>
      <c r="E642" s="39" t="s">
        <v>26</v>
      </c>
      <c r="F642" s="91" t="s">
        <v>17</v>
      </c>
      <c r="G642" s="31"/>
      <c r="H642" s="39"/>
      <c r="I642" s="37"/>
      <c r="J642" s="37" t="s">
        <v>1983</v>
      </c>
      <c r="K642" s="35">
        <v>3288582</v>
      </c>
      <c r="L642" s="35" t="s">
        <v>1984</v>
      </c>
    </row>
    <row r="643" spans="1:12" ht="14.45">
      <c r="A643" s="145" t="s">
        <v>1985</v>
      </c>
      <c r="B643" s="81" t="s">
        <v>1986</v>
      </c>
      <c r="C643" s="139" t="str">
        <f>HYPERLINK("https://comptox.epa.gov/dashboard/chemical/details/DTXSID6024046","DTXSID6024046")</f>
        <v>DTXSID6024046</v>
      </c>
      <c r="D643" s="81"/>
      <c r="E643" s="39" t="s">
        <v>22</v>
      </c>
      <c r="F643" s="91" t="s">
        <v>17</v>
      </c>
      <c r="G643" s="31"/>
      <c r="H643" s="39"/>
      <c r="I643" s="37"/>
      <c r="J643" s="37" t="s">
        <v>1987</v>
      </c>
      <c r="K643" s="35">
        <v>311455</v>
      </c>
      <c r="L643" s="35" t="s">
        <v>1988</v>
      </c>
    </row>
    <row r="644" spans="1:12" ht="14.45">
      <c r="A644" s="145" t="s">
        <v>1989</v>
      </c>
      <c r="B644" s="81" t="s">
        <v>1990</v>
      </c>
      <c r="C644" s="139" t="str">
        <f>HYPERLINK("https://comptox.epa.gov/dashboard/chemical/details/DTXSID7021780","DTXSID7021780")</f>
        <v>DTXSID7021780</v>
      </c>
      <c r="D644" s="81"/>
      <c r="E644" s="39" t="s">
        <v>34</v>
      </c>
      <c r="F644" s="91" t="s">
        <v>17</v>
      </c>
      <c r="G644" s="31"/>
      <c r="H644" s="39"/>
      <c r="I644" s="37"/>
      <c r="J644" s="37" t="s">
        <v>1991</v>
      </c>
      <c r="K644" s="35">
        <v>84662</v>
      </c>
      <c r="L644" s="35" t="s">
        <v>1992</v>
      </c>
    </row>
    <row r="645" spans="1:12" ht="14.45">
      <c r="A645" s="145" t="s">
        <v>1993</v>
      </c>
      <c r="B645" s="81" t="s">
        <v>1994</v>
      </c>
      <c r="C645" s="139" t="str">
        <f>HYPERLINK("https://comptox.epa.gov/dashboard/chemical/details/DTXSID8042470","DTXSID8042470")</f>
        <v>DTXSID8042470</v>
      </c>
      <c r="D645" s="81"/>
      <c r="E645" s="39" t="s">
        <v>22</v>
      </c>
      <c r="F645" s="91" t="s">
        <v>17</v>
      </c>
      <c r="G645" s="31" t="s">
        <v>116</v>
      </c>
      <c r="H645" s="39" t="s">
        <v>22</v>
      </c>
      <c r="I645" s="37"/>
      <c r="J645" s="37" t="s">
        <v>1995</v>
      </c>
      <c r="K645" s="35">
        <v>297972</v>
      </c>
      <c r="L645" s="35" t="s">
        <v>1996</v>
      </c>
    </row>
    <row r="646" spans="1:12" ht="14.45">
      <c r="A646" s="145" t="s">
        <v>1997</v>
      </c>
      <c r="B646" s="81" t="s">
        <v>1998</v>
      </c>
      <c r="C646" s="139" t="str">
        <f>HYPERLINK("https://comptox.epa.gov/dashboard/chemical/details/DTXSID3020465","DTXSID3020465")</f>
        <v>DTXSID3020465</v>
      </c>
      <c r="D646" s="81"/>
      <c r="E646" s="39" t="s">
        <v>94</v>
      </c>
      <c r="F646" s="91" t="s">
        <v>17</v>
      </c>
      <c r="G646" s="31"/>
      <c r="H646" s="39"/>
      <c r="I646" s="37"/>
      <c r="J646" s="37" t="s">
        <v>1999</v>
      </c>
      <c r="K646" s="35">
        <v>56531</v>
      </c>
      <c r="L646" s="35" t="s">
        <v>2000</v>
      </c>
    </row>
    <row r="647" spans="1:12" ht="14.45">
      <c r="A647" s="145" t="s">
        <v>2001</v>
      </c>
      <c r="B647" s="81" t="s">
        <v>2002</v>
      </c>
      <c r="C647" s="139" t="str">
        <f>HYPERLINK("https://comptox.epa.gov/dashboard/chemical/details/DTXSID1024045","DTXSID1024045")</f>
        <v>DTXSID1024045</v>
      </c>
      <c r="D647" s="81"/>
      <c r="E647" s="39" t="s">
        <v>77</v>
      </c>
      <c r="F647" s="91" t="s">
        <v>17</v>
      </c>
      <c r="G647" s="31"/>
      <c r="H647" s="39"/>
      <c r="I647" s="37" t="s">
        <v>18</v>
      </c>
      <c r="J647" s="37"/>
      <c r="K647" s="35">
        <v>64675</v>
      </c>
      <c r="L647" s="35" t="s">
        <v>2003</v>
      </c>
    </row>
    <row r="648" spans="1:12" ht="14.45">
      <c r="A648" s="145" t="s">
        <v>2004</v>
      </c>
      <c r="B648" s="81" t="s">
        <v>2005</v>
      </c>
      <c r="C648" s="139" t="str">
        <f>HYPERLINK("https://comptox.epa.gov/dashboard/chemical/details/DTXSID1024049","DTXSID1024049")</f>
        <v>DTXSID1024049</v>
      </c>
      <c r="D648" s="81"/>
      <c r="E648" s="39"/>
      <c r="F648" s="91" t="s">
        <v>17</v>
      </c>
      <c r="G648" s="31"/>
      <c r="H648" s="39"/>
      <c r="I648" s="37" t="s">
        <v>18</v>
      </c>
      <c r="J648" s="37"/>
      <c r="K648" s="35">
        <v>35367385</v>
      </c>
      <c r="L648" s="35" t="s">
        <v>2006</v>
      </c>
    </row>
    <row r="649" spans="1:12" ht="14.45">
      <c r="A649" s="145" t="s">
        <v>2007</v>
      </c>
      <c r="B649" s="81" t="s">
        <v>2008</v>
      </c>
      <c r="C649" s="139" t="str">
        <f>HYPERLINK("https://comptox.epa.gov/dashboard/chemical/details/DTXSID0024050","DTXSID0024050")</f>
        <v>DTXSID0024050</v>
      </c>
      <c r="D649" s="81" t="s">
        <v>33</v>
      </c>
      <c r="E649" s="39"/>
      <c r="F649" s="91" t="s">
        <v>17</v>
      </c>
      <c r="G649" s="31"/>
      <c r="H649" s="39"/>
      <c r="I649" s="37"/>
      <c r="J649" s="37"/>
      <c r="K649" s="35">
        <v>75376</v>
      </c>
      <c r="L649" s="35" t="s">
        <v>2009</v>
      </c>
    </row>
    <row r="650" spans="1:12" ht="14.45">
      <c r="A650" s="145" t="s">
        <v>2010</v>
      </c>
      <c r="B650" s="81" t="s">
        <v>2011</v>
      </c>
      <c r="C650" s="139" t="str">
        <f>HYPERLINK("https://comptox.epa.gov/dashboard/chemical/details/DTXSID0022933","DTXSID0022933")</f>
        <v>DTXSID0022933</v>
      </c>
      <c r="D650" s="81"/>
      <c r="E650" s="39"/>
      <c r="F650" s="91" t="s">
        <v>17</v>
      </c>
      <c r="G650" s="31" t="s">
        <v>152</v>
      </c>
      <c r="H650" s="39" t="s">
        <v>22</v>
      </c>
      <c r="I650" s="37"/>
      <c r="J650" s="37"/>
      <c r="K650" s="35">
        <v>71636</v>
      </c>
      <c r="L650" s="35" t="s">
        <v>2012</v>
      </c>
    </row>
    <row r="651" spans="1:12" ht="14.45">
      <c r="A651" s="145" t="s">
        <v>2013</v>
      </c>
      <c r="B651" s="138" t="s">
        <v>2014</v>
      </c>
      <c r="C651" s="139" t="str">
        <f>HYPERLINK("https://comptox.epa.gov/dashboard/chemical/details/DTXSID4051871","DTXSID4051871")</f>
        <v>DTXSID4051871</v>
      </c>
      <c r="D651" s="81"/>
      <c r="E651" s="39"/>
      <c r="F651" s="91" t="s">
        <v>17</v>
      </c>
      <c r="G651" s="31" t="s">
        <v>34</v>
      </c>
      <c r="H651" s="39" t="s">
        <v>34</v>
      </c>
      <c r="I651" s="37"/>
      <c r="J651" s="37"/>
      <c r="K651" s="35">
        <v>2238075</v>
      </c>
      <c r="L651" s="35" t="s">
        <v>2015</v>
      </c>
    </row>
    <row r="652" spans="1:12" ht="14.45">
      <c r="A652" s="145" t="s">
        <v>2016</v>
      </c>
      <c r="B652" s="81" t="s">
        <v>2017</v>
      </c>
      <c r="C652" s="139" t="str">
        <f>HYPERLINK("https://comptox.epa.gov/dashboard/chemical/details/DTXSID2020470","DTXSID2020470")</f>
        <v>DTXSID2020470</v>
      </c>
      <c r="D652" s="81"/>
      <c r="E652" s="39"/>
      <c r="F652" s="91" t="s">
        <v>17</v>
      </c>
      <c r="G652" s="31"/>
      <c r="H652" s="39"/>
      <c r="I652" s="37" t="s">
        <v>18</v>
      </c>
      <c r="J652" s="37"/>
      <c r="K652" s="35">
        <v>101906</v>
      </c>
      <c r="L652" s="35" t="s">
        <v>2018</v>
      </c>
    </row>
    <row r="653" spans="1:12" ht="14.45">
      <c r="A653" s="145" t="s">
        <v>2019</v>
      </c>
      <c r="B653" s="81" t="s">
        <v>2020</v>
      </c>
      <c r="C653" s="139" t="str">
        <f>HYPERLINK("https://comptox.epa.gov/dashboard/chemical/details/DTXSID5022934","DTXSID5022934")</f>
        <v>DTXSID5022934</v>
      </c>
      <c r="D653" s="81"/>
      <c r="E653" s="39"/>
      <c r="F653" s="91" t="s">
        <v>17</v>
      </c>
      <c r="G653" s="31" t="s">
        <v>475</v>
      </c>
      <c r="H653" s="39" t="s">
        <v>77</v>
      </c>
      <c r="I653" s="37"/>
      <c r="J653" s="37"/>
      <c r="K653" s="35">
        <v>20830755</v>
      </c>
      <c r="L653" s="35" t="s">
        <v>2021</v>
      </c>
    </row>
    <row r="654" spans="1:12" ht="14.45">
      <c r="A654" s="145" t="s">
        <v>2022</v>
      </c>
      <c r="B654" s="81" t="s">
        <v>2023</v>
      </c>
      <c r="C654" s="139" t="str">
        <f>HYPERLINK("https://comptox.epa.gov/dashboard/chemical/details/DTXSID7020475","DTXSID7020475")</f>
        <v>DTXSID7020475</v>
      </c>
      <c r="D654" s="81"/>
      <c r="E654" s="39" t="s">
        <v>77</v>
      </c>
      <c r="F654" s="91" t="s">
        <v>17</v>
      </c>
      <c r="G654" s="31"/>
      <c r="H654" s="39"/>
      <c r="I654" s="37" t="s">
        <v>18</v>
      </c>
      <c r="J654" s="37" t="s">
        <v>2024</v>
      </c>
      <c r="K654" s="35">
        <v>94586</v>
      </c>
      <c r="L654" s="35" t="s">
        <v>2025</v>
      </c>
    </row>
    <row r="655" spans="1:12" ht="14.45">
      <c r="A655" s="145" t="s">
        <v>2026</v>
      </c>
      <c r="B655" s="81" t="s">
        <v>2027</v>
      </c>
      <c r="C655" s="139" t="str">
        <f>HYPERLINK("https://comptox.epa.gov/dashboard/chemical/details/DTXSID601336434","DTXSID601336434")</f>
        <v>DTXSID601336434</v>
      </c>
      <c r="D655" s="81"/>
      <c r="E655" s="39"/>
      <c r="F655" s="91" t="s">
        <v>17</v>
      </c>
      <c r="G655" s="31"/>
      <c r="H655" s="39"/>
      <c r="I655" s="37">
        <v>313</v>
      </c>
      <c r="J655" s="37"/>
      <c r="K655" s="31">
        <v>1</v>
      </c>
      <c r="L655" s="35" t="s">
        <v>2028</v>
      </c>
    </row>
    <row r="656" spans="1:12" ht="14.45">
      <c r="A656" s="145" t="s">
        <v>2029</v>
      </c>
      <c r="B656" s="81" t="s">
        <v>2030</v>
      </c>
      <c r="C656" s="139" t="str">
        <f>HYPERLINK("https://comptox.epa.gov/dashboard/chemical/details/DTXSID6044937","DTXSID6044937")</f>
        <v>DTXSID6044937</v>
      </c>
      <c r="D656" s="81"/>
      <c r="E656" s="39"/>
      <c r="F656" s="91" t="s">
        <v>17</v>
      </c>
      <c r="G656" s="31"/>
      <c r="H656" s="39"/>
      <c r="I656" s="37" t="s">
        <v>738</v>
      </c>
      <c r="J656" s="37"/>
      <c r="K656" s="35">
        <v>4128738</v>
      </c>
      <c r="L656" s="35" t="s">
        <v>2031</v>
      </c>
    </row>
    <row r="657" spans="1:12" ht="14.45">
      <c r="A657" s="145" t="s">
        <v>2032</v>
      </c>
      <c r="B657" s="81" t="s">
        <v>2033</v>
      </c>
      <c r="C657" s="139" t="str">
        <f>HYPERLINK("https://comptox.epa.gov/dashboard/chemical/details/DTXSID2072833","DTXSID2072833")</f>
        <v>DTXSID2072833</v>
      </c>
      <c r="D657" s="81"/>
      <c r="E657" s="39"/>
      <c r="F657" s="91" t="s">
        <v>17</v>
      </c>
      <c r="G657" s="31"/>
      <c r="H657" s="39"/>
      <c r="I657" s="37" t="s">
        <v>738</v>
      </c>
      <c r="J657" s="37"/>
      <c r="K657" s="35">
        <v>75790873</v>
      </c>
      <c r="L657" s="35" t="s">
        <v>2034</v>
      </c>
    </row>
    <row r="658" spans="1:12" ht="14.45">
      <c r="A658" s="145" t="s">
        <v>2035</v>
      </c>
      <c r="B658" s="81" t="s">
        <v>2036</v>
      </c>
      <c r="C658" s="139" t="str">
        <f>HYPERLINK("https://comptox.epa.gov/dashboard/chemical/details/DTXSID4022521","DTXSID4022521")</f>
        <v>DTXSID4022521</v>
      </c>
      <c r="D658" s="81"/>
      <c r="E658" s="39"/>
      <c r="F658" s="91" t="s">
        <v>17</v>
      </c>
      <c r="G658" s="31"/>
      <c r="H658" s="39"/>
      <c r="I658" s="37" t="s">
        <v>730</v>
      </c>
      <c r="J658" s="37"/>
      <c r="K658" s="31">
        <v>28553120</v>
      </c>
      <c r="L658" s="35" t="s">
        <v>2037</v>
      </c>
    </row>
    <row r="659" spans="1:12" ht="14.45">
      <c r="A659" s="145" t="s">
        <v>2038</v>
      </c>
      <c r="B659" s="81" t="s">
        <v>2039</v>
      </c>
      <c r="C659" s="139" t="str">
        <f>HYPERLINK("https://comptox.epa.gov/dashboard/chemical/details/DTXSID301371615","DTXSID301371615")</f>
        <v>DTXSID301371615</v>
      </c>
      <c r="D659" s="81"/>
      <c r="E659" s="39"/>
      <c r="F659" s="91" t="s">
        <v>17</v>
      </c>
      <c r="G659" s="31"/>
      <c r="H659" s="39"/>
      <c r="I659" s="37">
        <v>313</v>
      </c>
      <c r="J659" s="37"/>
      <c r="K659" s="35">
        <v>1</v>
      </c>
      <c r="L659" s="35" t="s">
        <v>2040</v>
      </c>
    </row>
    <row r="660" spans="1:12" ht="14.45">
      <c r="A660" s="145" t="s">
        <v>2041</v>
      </c>
      <c r="B660" s="81" t="s">
        <v>2042</v>
      </c>
      <c r="C660" s="139" t="str">
        <f>HYPERLINK("https://comptox.epa.gov/dashboard/chemical/details/DTXSID1040667","DTXSID1040667")</f>
        <v>DTXSID1040667</v>
      </c>
      <c r="D660" s="81"/>
      <c r="E660" s="39" t="s">
        <v>22</v>
      </c>
      <c r="F660" s="91" t="s">
        <v>17</v>
      </c>
      <c r="G660" s="31" t="s">
        <v>22</v>
      </c>
      <c r="H660" s="39" t="s">
        <v>22</v>
      </c>
      <c r="I660" s="37"/>
      <c r="J660" s="37" t="s">
        <v>2043</v>
      </c>
      <c r="K660" s="35">
        <v>55914</v>
      </c>
      <c r="L660" s="35" t="s">
        <v>2044</v>
      </c>
    </row>
    <row r="661" spans="1:12" ht="14.45">
      <c r="A661" s="145" t="s">
        <v>2045</v>
      </c>
      <c r="B661" s="81" t="s">
        <v>2046</v>
      </c>
      <c r="C661" s="139" t="str">
        <f>HYPERLINK("https://comptox.epa.gov/dashboard/chemical/details/DTXSID8041870","DTXSID8041870")</f>
        <v>DTXSID8041870</v>
      </c>
      <c r="D661" s="81"/>
      <c r="E661" s="39"/>
      <c r="F661" s="91" t="s">
        <v>17</v>
      </c>
      <c r="G661" s="31" t="s">
        <v>116</v>
      </c>
      <c r="H661" s="39" t="s">
        <v>116</v>
      </c>
      <c r="I661" s="37"/>
      <c r="J661" s="37"/>
      <c r="K661" s="35">
        <v>115264</v>
      </c>
      <c r="L661" s="35" t="s">
        <v>2047</v>
      </c>
    </row>
    <row r="662" spans="1:12" ht="40.15">
      <c r="A662" s="145" t="s">
        <v>2048</v>
      </c>
      <c r="B662" s="81" t="s">
        <v>160</v>
      </c>
      <c r="C662" s="139" t="str">
        <f>HYPERLINK("https://comptox.epa.gov/dashboard/chemical/details/DTXSID8020040","DTXSID8020040")</f>
        <v>DTXSID8020040</v>
      </c>
      <c r="D662" s="81"/>
      <c r="E662" s="39" t="s">
        <v>94</v>
      </c>
      <c r="F662" s="91" t="s">
        <v>34</v>
      </c>
      <c r="G662" s="31" t="s">
        <v>161</v>
      </c>
      <c r="H662" s="39" t="s">
        <v>94</v>
      </c>
      <c r="I662" s="37" t="s">
        <v>58</v>
      </c>
      <c r="J662" s="37" t="s">
        <v>162</v>
      </c>
      <c r="K662" s="35">
        <v>309002</v>
      </c>
      <c r="L662" s="35" t="s">
        <v>2049</v>
      </c>
    </row>
    <row r="663" spans="1:12" ht="14.45">
      <c r="A663" s="145" t="s">
        <v>2050</v>
      </c>
      <c r="B663" s="81" t="s">
        <v>2051</v>
      </c>
      <c r="C663" s="139" t="str">
        <f>HYPERLINK("https://comptox.epa.gov/dashboard/chemical/details/DTXSID0024052","DTXSID0024052")</f>
        <v>DTXSID0024052</v>
      </c>
      <c r="D663" s="81"/>
      <c r="E663" s="39"/>
      <c r="F663" s="91" t="s">
        <v>17</v>
      </c>
      <c r="G663" s="31"/>
      <c r="H663" s="39"/>
      <c r="I663" s="37" t="s">
        <v>18</v>
      </c>
      <c r="J663" s="37"/>
      <c r="K663" s="35">
        <v>55290647</v>
      </c>
      <c r="L663" s="35" t="s">
        <v>2052</v>
      </c>
    </row>
    <row r="664" spans="1:12" ht="14.45">
      <c r="A664" s="145" t="s">
        <v>2053</v>
      </c>
      <c r="B664" s="81" t="s">
        <v>2054</v>
      </c>
      <c r="C664" s="139" t="str">
        <f>HYPERLINK("https://comptox.epa.gov/dashboard/chemical/details/DTXSID7020479","DTXSID7020479")</f>
        <v>DTXSID7020479</v>
      </c>
      <c r="D664" s="81"/>
      <c r="E664" s="39" t="s">
        <v>77</v>
      </c>
      <c r="F664" s="91" t="s">
        <v>17</v>
      </c>
      <c r="G664" s="31" t="s">
        <v>161</v>
      </c>
      <c r="H664" s="39" t="s">
        <v>77</v>
      </c>
      <c r="I664" s="37" t="s">
        <v>18</v>
      </c>
      <c r="J664" s="37" t="s">
        <v>2055</v>
      </c>
      <c r="K664" s="35">
        <v>60515</v>
      </c>
      <c r="L664" s="35" t="s">
        <v>2056</v>
      </c>
    </row>
    <row r="665" spans="1:12" ht="14.45">
      <c r="A665" s="145" t="s">
        <v>2057</v>
      </c>
      <c r="B665" s="81" t="s">
        <v>2058</v>
      </c>
      <c r="C665" s="139" t="str">
        <f>HYPERLINK("https://comptox.epa.gov/dashboard/chemical/details/DTXSID3025091","DTXSID3025091")</f>
        <v>DTXSID3025091</v>
      </c>
      <c r="D665" s="81"/>
      <c r="E665" s="39" t="s">
        <v>22</v>
      </c>
      <c r="F665" s="91" t="s">
        <v>17</v>
      </c>
      <c r="G665" s="31"/>
      <c r="H665" s="39"/>
      <c r="I665" s="37" t="s">
        <v>18</v>
      </c>
      <c r="J665" s="37" t="s">
        <v>2059</v>
      </c>
      <c r="K665" s="35">
        <v>119904</v>
      </c>
      <c r="L665" s="35" t="s">
        <v>2060</v>
      </c>
    </row>
    <row r="666" spans="1:12" ht="14.45">
      <c r="A666" s="145" t="s">
        <v>2061</v>
      </c>
      <c r="B666" s="81" t="s">
        <v>2062</v>
      </c>
      <c r="C666" s="139" t="str">
        <f>HYPERLINK("https://comptox.epa.gov/dashboard/chemical/details/DTXSID1020485","DTXSID1020485")</f>
        <v>DTXSID1020485</v>
      </c>
      <c r="D666" s="81"/>
      <c r="E666" s="39"/>
      <c r="F666" s="91" t="s">
        <v>17</v>
      </c>
      <c r="G666" s="31"/>
      <c r="H666" s="39"/>
      <c r="I666" s="37" t="s">
        <v>18</v>
      </c>
      <c r="J666" s="37"/>
      <c r="K666" s="35">
        <v>20325400</v>
      </c>
      <c r="L666" s="35" t="s">
        <v>2063</v>
      </c>
    </row>
    <row r="667" spans="1:12" ht="14.45">
      <c r="A667" s="145" t="s">
        <v>2064</v>
      </c>
      <c r="B667" s="81" t="s">
        <v>2065</v>
      </c>
      <c r="C667" s="139" t="str">
        <f>HYPERLINK("https://comptox.epa.gov/dashboard/chemical/details/DTXSID6020484","DTXSID6020484")</f>
        <v>DTXSID6020484</v>
      </c>
      <c r="D667" s="81"/>
      <c r="E667" s="39"/>
      <c r="F667" s="91" t="s">
        <v>17</v>
      </c>
      <c r="G667" s="31"/>
      <c r="H667" s="39"/>
      <c r="I667" s="37" t="s">
        <v>738</v>
      </c>
      <c r="J667" s="37"/>
      <c r="K667" s="35">
        <v>91930</v>
      </c>
      <c r="L667" s="35" t="s">
        <v>2066</v>
      </c>
    </row>
    <row r="668" spans="1:12" ht="14.45">
      <c r="A668" s="145" t="s">
        <v>2067</v>
      </c>
      <c r="B668" s="81" t="s">
        <v>2068</v>
      </c>
      <c r="C668" s="139" t="str">
        <f>HYPERLINK("https://comptox.epa.gov/dashboard/chemical/details/DTXSID5036848","DTXSID5036848")</f>
        <v>DTXSID5036848</v>
      </c>
      <c r="D668" s="81"/>
      <c r="E668" s="39"/>
      <c r="F668" s="91" t="s">
        <v>17</v>
      </c>
      <c r="G668" s="31"/>
      <c r="H668" s="39"/>
      <c r="I668" s="37" t="s">
        <v>18</v>
      </c>
      <c r="J668" s="37"/>
      <c r="K668" s="35">
        <v>111984099</v>
      </c>
      <c r="L668" s="35" t="s">
        <v>2069</v>
      </c>
    </row>
    <row r="669" spans="1:12" ht="14.45">
      <c r="A669" s="145" t="s">
        <v>2070</v>
      </c>
      <c r="B669" s="141" t="s">
        <v>2071</v>
      </c>
      <c r="C669" s="139" t="str">
        <f>HYPERLINK("https://comptox.epa.gov/dashboard/chemical/details/DTXSID5024057","DTXSID5024057")</f>
        <v>DTXSID5024057</v>
      </c>
      <c r="D669" s="81" t="s">
        <v>33</v>
      </c>
      <c r="E669" s="39" t="s">
        <v>34</v>
      </c>
      <c r="F669" s="91" t="s">
        <v>35</v>
      </c>
      <c r="G669" s="31"/>
      <c r="H669" s="39"/>
      <c r="I669" s="37" t="s">
        <v>18</v>
      </c>
      <c r="J669" s="37" t="s">
        <v>2072</v>
      </c>
      <c r="K669" s="35">
        <v>124403</v>
      </c>
      <c r="L669" s="35" t="s">
        <v>2073</v>
      </c>
    </row>
    <row r="670" spans="1:12" ht="14.45">
      <c r="A670" s="145" t="s">
        <v>2074</v>
      </c>
      <c r="B670" s="81" t="s">
        <v>2075</v>
      </c>
      <c r="C670" s="139" t="str">
        <f>HYPERLINK("https://comptox.epa.gov/dashboard/chemical/details/DTXSID9034369","DTXSID9034369")</f>
        <v>DTXSID9034369</v>
      </c>
      <c r="D670" s="81"/>
      <c r="E670" s="39"/>
      <c r="F670" s="91" t="s">
        <v>17</v>
      </c>
      <c r="G670" s="31"/>
      <c r="H670" s="39"/>
      <c r="I670" s="37" t="s">
        <v>18</v>
      </c>
      <c r="J670" s="37"/>
      <c r="K670" s="35">
        <v>2300665</v>
      </c>
      <c r="L670" s="35" t="s">
        <v>2076</v>
      </c>
    </row>
    <row r="671" spans="1:12" ht="14.45">
      <c r="A671" s="145" t="s">
        <v>2077</v>
      </c>
      <c r="B671" s="81" t="s">
        <v>2078</v>
      </c>
      <c r="C671" s="139" t="str">
        <f>HYPERLINK("https://comptox.epa.gov/dashboard/chemical/details/DTXSID5020491","DTXSID5020491")</f>
        <v>DTXSID5020491</v>
      </c>
      <c r="D671" s="81"/>
      <c r="E671" s="39" t="s">
        <v>77</v>
      </c>
      <c r="F671" s="91" t="s">
        <v>17</v>
      </c>
      <c r="G671" s="31"/>
      <c r="H671" s="39"/>
      <c r="I671" s="37" t="s">
        <v>18</v>
      </c>
      <c r="J671" s="37" t="s">
        <v>2079</v>
      </c>
      <c r="K671" s="35">
        <v>60117</v>
      </c>
      <c r="L671" s="35" t="s">
        <v>2080</v>
      </c>
    </row>
    <row r="672" spans="1:12" ht="14.45">
      <c r="A672" s="145" t="s">
        <v>2081</v>
      </c>
      <c r="B672" s="81" t="s">
        <v>2078</v>
      </c>
      <c r="C672" s="139" t="str">
        <f>HYPERLINK("https://comptox.epa.gov/dashboard/chemical/details/DTXSID5020491","DTXSID5020491")</f>
        <v>DTXSID5020491</v>
      </c>
      <c r="D672" s="81"/>
      <c r="E672" s="39" t="s">
        <v>77</v>
      </c>
      <c r="F672" s="91" t="s">
        <v>17</v>
      </c>
      <c r="G672" s="31"/>
      <c r="H672" s="39"/>
      <c r="I672" s="37" t="s">
        <v>58</v>
      </c>
      <c r="J672" s="37" t="s">
        <v>2079</v>
      </c>
      <c r="K672" s="35">
        <v>60117</v>
      </c>
      <c r="L672" s="35" t="s">
        <v>2082</v>
      </c>
    </row>
    <row r="673" spans="1:12" ht="14.45">
      <c r="A673" s="145" t="s">
        <v>2083</v>
      </c>
      <c r="B673" s="81" t="s">
        <v>2084</v>
      </c>
      <c r="C673" s="139" t="str">
        <f>HYPERLINK("https://comptox.epa.gov/dashboard/chemical/details/DTXSID2020507","DTXSID2020507")</f>
        <v>DTXSID2020507</v>
      </c>
      <c r="D673" s="81"/>
      <c r="E673" s="39" t="s">
        <v>22</v>
      </c>
      <c r="F673" s="91" t="s">
        <v>17</v>
      </c>
      <c r="G673" s="31"/>
      <c r="H673" s="39"/>
      <c r="I673" s="37" t="s">
        <v>18</v>
      </c>
      <c r="J673" s="37"/>
      <c r="K673" s="35">
        <v>121697</v>
      </c>
      <c r="L673" s="35" t="s">
        <v>2085</v>
      </c>
    </row>
    <row r="674" spans="1:12" ht="14.45">
      <c r="A674" s="145" t="s">
        <v>2086</v>
      </c>
      <c r="B674" s="81" t="s">
        <v>2087</v>
      </c>
      <c r="C674" s="139" t="str">
        <f>HYPERLINK("https://comptox.epa.gov/dashboard/chemical/details/DTXSID1020510","DTXSID1020510")</f>
        <v>DTXSID1020510</v>
      </c>
      <c r="D674" s="81"/>
      <c r="E674" s="39" t="s">
        <v>94</v>
      </c>
      <c r="F674" s="91" t="s">
        <v>17</v>
      </c>
      <c r="G674" s="31"/>
      <c r="H674" s="39"/>
      <c r="I674" s="37" t="s">
        <v>534</v>
      </c>
      <c r="J674" s="37" t="s">
        <v>2088</v>
      </c>
      <c r="K674" s="35">
        <v>57976</v>
      </c>
      <c r="L674" s="35" t="s">
        <v>2089</v>
      </c>
    </row>
    <row r="675" spans="1:12" ht="14.45">
      <c r="A675" s="145" t="s">
        <v>2090</v>
      </c>
      <c r="B675" s="81" t="s">
        <v>2091</v>
      </c>
      <c r="C675" s="139" t="str">
        <f>HYPERLINK("https://comptox.epa.gov/dashboard/chemical/details/DTXSID5024059","DTXSID5024059")</f>
        <v>DTXSID5024059</v>
      </c>
      <c r="D675" s="81"/>
      <c r="E675" s="39" t="s">
        <v>77</v>
      </c>
      <c r="F675" s="91" t="s">
        <v>17</v>
      </c>
      <c r="G675" s="31"/>
      <c r="H675" s="39"/>
      <c r="I675" s="37" t="s">
        <v>18</v>
      </c>
      <c r="J675" s="37" t="s">
        <v>2092</v>
      </c>
      <c r="K675" s="35">
        <v>119937</v>
      </c>
      <c r="L675" s="35" t="s">
        <v>2093</v>
      </c>
    </row>
    <row r="676" spans="1:12" ht="14.45">
      <c r="A676" s="145" t="s">
        <v>2094</v>
      </c>
      <c r="B676" s="81" t="s">
        <v>2095</v>
      </c>
      <c r="C676" s="139" t="str">
        <f>HYPERLINK("https://comptox.epa.gov/dashboard/chemical/details/DTXSID6020511","DTXSID6020511")</f>
        <v>DTXSID6020511</v>
      </c>
      <c r="D676" s="81"/>
      <c r="E676" s="39"/>
      <c r="F676" s="91" t="s">
        <v>17</v>
      </c>
      <c r="G676" s="31"/>
      <c r="H676" s="39"/>
      <c r="I676" s="37" t="s">
        <v>18</v>
      </c>
      <c r="J676" s="37"/>
      <c r="K676" s="35">
        <v>612828</v>
      </c>
      <c r="L676" s="35" t="s">
        <v>2096</v>
      </c>
    </row>
    <row r="677" spans="1:12" ht="14.45">
      <c r="A677" s="145" t="s">
        <v>2097</v>
      </c>
      <c r="B677" s="81" t="s">
        <v>2098</v>
      </c>
      <c r="C677" s="139" t="str">
        <f>HYPERLINK("https://comptox.epa.gov/dashboard/chemical/details/DTXSID40961969","DTXSID40961969")</f>
        <v>DTXSID40961969</v>
      </c>
      <c r="D677" s="81"/>
      <c r="E677" s="39"/>
      <c r="F677" s="91" t="s">
        <v>17</v>
      </c>
      <c r="G677" s="31"/>
      <c r="H677" s="39"/>
      <c r="I677" s="37" t="s">
        <v>18</v>
      </c>
      <c r="J677" s="37"/>
      <c r="K677" s="35">
        <v>41766750</v>
      </c>
      <c r="L677" s="35" t="s">
        <v>2099</v>
      </c>
    </row>
    <row r="678" spans="1:12" ht="14.45">
      <c r="A678" s="145" t="s">
        <v>2100</v>
      </c>
      <c r="B678" s="81" t="s">
        <v>500</v>
      </c>
      <c r="C678" s="139" t="str">
        <f>HYPERLINK("https://comptox.epa.gov/dashboard/chemical/details/DTXSID9032327","DTXSID9032327")</f>
        <v>DTXSID9032327</v>
      </c>
      <c r="D678" s="81"/>
      <c r="E678" s="39">
        <v>100</v>
      </c>
      <c r="F678" s="91" t="s">
        <v>17</v>
      </c>
      <c r="G678" s="31"/>
      <c r="H678" s="39"/>
      <c r="I678" s="37" t="s">
        <v>58</v>
      </c>
      <c r="J678" s="37" t="s">
        <v>501</v>
      </c>
      <c r="K678" s="35">
        <v>22781233</v>
      </c>
      <c r="L678" s="35" t="s">
        <v>2101</v>
      </c>
    </row>
    <row r="679" spans="1:12" ht="14.45">
      <c r="A679" s="145" t="s">
        <v>2102</v>
      </c>
      <c r="B679" s="81" t="s">
        <v>2103</v>
      </c>
      <c r="C679" s="139" t="str">
        <f>HYPERLINK("https://comptox.epa.gov/dashboard/chemical/details/DTXSID1020512","DTXSID1020512")</f>
        <v>DTXSID1020512</v>
      </c>
      <c r="D679" s="81"/>
      <c r="E679" s="39" t="s">
        <v>94</v>
      </c>
      <c r="F679" s="91" t="s">
        <v>17</v>
      </c>
      <c r="G679" s="31"/>
      <c r="H679" s="39"/>
      <c r="I679" s="37" t="s">
        <v>18</v>
      </c>
      <c r="J679" s="37" t="s">
        <v>2104</v>
      </c>
      <c r="K679" s="35">
        <v>79447</v>
      </c>
      <c r="L679" s="35" t="s">
        <v>2105</v>
      </c>
    </row>
    <row r="680" spans="1:12" ht="14.45">
      <c r="A680" s="145" t="s">
        <v>2106</v>
      </c>
      <c r="B680" s="81" t="s">
        <v>2107</v>
      </c>
      <c r="C680" s="139" t="str">
        <f>HYPERLINK("https://comptox.epa.gov/dashboard/chemical/details/DTXSID0027486","DTXSID0027486")</f>
        <v>DTXSID0027486</v>
      </c>
      <c r="D680" s="81"/>
      <c r="E680" s="39"/>
      <c r="F680" s="91" t="s">
        <v>17</v>
      </c>
      <c r="G680" s="31" t="s">
        <v>116</v>
      </c>
      <c r="H680" s="39" t="s">
        <v>116</v>
      </c>
      <c r="I680" s="37" t="s">
        <v>18</v>
      </c>
      <c r="J680" s="37"/>
      <c r="K680" s="35">
        <v>2524030</v>
      </c>
      <c r="L680" s="35" t="s">
        <v>2108</v>
      </c>
    </row>
    <row r="681" spans="1:12" ht="14.45">
      <c r="A681" s="145" t="s">
        <v>2109</v>
      </c>
      <c r="B681" s="81" t="s">
        <v>2110</v>
      </c>
      <c r="C681" s="139" t="str">
        <f>HYPERLINK("https://comptox.epa.gov/dashboard/chemical/details/DTXSID9026425","DTXSID9026425")</f>
        <v>DTXSID9026425</v>
      </c>
      <c r="D681" s="81" t="s">
        <v>26</v>
      </c>
      <c r="E681" s="39"/>
      <c r="F681" s="91" t="s">
        <v>17</v>
      </c>
      <c r="G681" s="31" t="s">
        <v>116</v>
      </c>
      <c r="H681" s="39" t="s">
        <v>116</v>
      </c>
      <c r="I681" s="37"/>
      <c r="J681" s="37"/>
      <c r="K681" s="35">
        <v>75785</v>
      </c>
      <c r="L681" s="35" t="s">
        <v>2111</v>
      </c>
    </row>
    <row r="682" spans="1:12" ht="14.45">
      <c r="A682" s="145" t="s">
        <v>2112</v>
      </c>
      <c r="B682" s="81" t="s">
        <v>2113</v>
      </c>
      <c r="C682" s="139" t="str">
        <f>HYPERLINK("https://comptox.epa.gov/dashboard/chemical/details/DTXSID7041463","DTXSID7041463")</f>
        <v>DTXSID7041463</v>
      </c>
      <c r="D682" s="81"/>
      <c r="E682" s="39"/>
      <c r="F682" s="91" t="s">
        <v>17</v>
      </c>
      <c r="G682" s="31"/>
      <c r="H682" s="39"/>
      <c r="I682" s="37" t="s">
        <v>738</v>
      </c>
      <c r="J682" s="37"/>
      <c r="K682" s="35">
        <v>91974</v>
      </c>
      <c r="L682" s="35" t="s">
        <v>2114</v>
      </c>
    </row>
    <row r="683" spans="1:12" ht="14.45">
      <c r="A683" s="145" t="s">
        <v>2115</v>
      </c>
      <c r="B683" s="81" t="s">
        <v>2116</v>
      </c>
      <c r="C683" s="139" t="str">
        <f>HYPERLINK("https://comptox.epa.gov/dashboard/chemical/details/DTXSID3044548","DTXSID3044548")</f>
        <v>DTXSID3044548</v>
      </c>
      <c r="D683" s="81"/>
      <c r="E683" s="39"/>
      <c r="F683" s="91" t="s">
        <v>17</v>
      </c>
      <c r="G683" s="31"/>
      <c r="H683" s="39"/>
      <c r="I683" s="37" t="s">
        <v>738</v>
      </c>
      <c r="J683" s="37"/>
      <c r="K683" s="35">
        <v>139253</v>
      </c>
      <c r="L683" s="35" t="s">
        <v>2117</v>
      </c>
    </row>
    <row r="684" spans="1:12" ht="14.45">
      <c r="A684" s="145" t="s">
        <v>2118</v>
      </c>
      <c r="B684" s="81" t="s">
        <v>2119</v>
      </c>
      <c r="C684" s="139" t="str">
        <f>HYPERLINK("https://comptox.epa.gov/dashboard/chemical/details/DTXSID6020515","DTXSID6020515")</f>
        <v>DTXSID6020515</v>
      </c>
      <c r="D684" s="81"/>
      <c r="E684" s="39" t="s">
        <v>22</v>
      </c>
      <c r="F684" s="91" t="s">
        <v>17</v>
      </c>
      <c r="G684" s="31"/>
      <c r="H684" s="39"/>
      <c r="I684" s="37" t="s">
        <v>58</v>
      </c>
      <c r="J684" s="37"/>
      <c r="K684" s="35">
        <v>68122</v>
      </c>
      <c r="L684" s="35" t="s">
        <v>2120</v>
      </c>
    </row>
    <row r="685" spans="1:12" ht="14.45">
      <c r="A685" s="145" t="s">
        <v>2121</v>
      </c>
      <c r="B685" s="81" t="s">
        <v>2119</v>
      </c>
      <c r="C685" s="139" t="str">
        <f>HYPERLINK("https://comptox.epa.gov/dashboard/chemical/details/DTXSID6020515","DTXSID6020515")</f>
        <v>DTXSID6020515</v>
      </c>
      <c r="D685" s="81"/>
      <c r="E685" s="39" t="s">
        <v>22</v>
      </c>
      <c r="F685" s="91" t="s">
        <v>17</v>
      </c>
      <c r="G685" s="31"/>
      <c r="H685" s="39"/>
      <c r="I685" s="37" t="s">
        <v>18</v>
      </c>
      <c r="J685" s="37"/>
      <c r="K685" s="35">
        <v>68122</v>
      </c>
      <c r="L685" s="35" t="s">
        <v>2122</v>
      </c>
    </row>
    <row r="686" spans="1:12" ht="14.45">
      <c r="A686" s="145" t="s">
        <v>2123</v>
      </c>
      <c r="B686" s="81" t="s">
        <v>2124</v>
      </c>
      <c r="C686" s="139" t="str">
        <f>HYPERLINK("https://comptox.epa.gov/dashboard/chemical/details/DTXSID1020516","DTXSID1020516")</f>
        <v>DTXSID1020516</v>
      </c>
      <c r="D686" s="81" t="s">
        <v>63</v>
      </c>
      <c r="E686" s="39" t="s">
        <v>77</v>
      </c>
      <c r="F686" s="91" t="s">
        <v>17</v>
      </c>
      <c r="G686" s="31" t="s">
        <v>34</v>
      </c>
      <c r="H686" s="39" t="s">
        <v>77</v>
      </c>
      <c r="I686" s="37" t="s">
        <v>18</v>
      </c>
      <c r="J686" s="37" t="s">
        <v>2125</v>
      </c>
      <c r="K686" s="35">
        <v>57147</v>
      </c>
      <c r="L686" s="35" t="s">
        <v>2126</v>
      </c>
    </row>
    <row r="687" spans="1:12" ht="14.45">
      <c r="A687" s="145" t="s">
        <v>2127</v>
      </c>
      <c r="B687" s="81" t="s">
        <v>2124</v>
      </c>
      <c r="C687" s="139" t="str">
        <f>HYPERLINK("https://comptox.epa.gov/dashboard/chemical/details/DTXSID1020516","DTXSID1020516")</f>
        <v>DTXSID1020516</v>
      </c>
      <c r="D687" s="81" t="s">
        <v>63</v>
      </c>
      <c r="E687" s="39" t="s">
        <v>77</v>
      </c>
      <c r="F687" s="91" t="s">
        <v>17</v>
      </c>
      <c r="G687" s="31" t="s">
        <v>34</v>
      </c>
      <c r="H687" s="39" t="s">
        <v>77</v>
      </c>
      <c r="I687" s="37" t="s">
        <v>58</v>
      </c>
      <c r="J687" s="37" t="s">
        <v>2125</v>
      </c>
      <c r="K687" s="35">
        <v>57147</v>
      </c>
      <c r="L687" s="35" t="s">
        <v>2128</v>
      </c>
    </row>
    <row r="688" spans="1:12" ht="14.45">
      <c r="A688" s="145" t="s">
        <v>2129</v>
      </c>
      <c r="B688" s="81" t="s">
        <v>2130</v>
      </c>
      <c r="C688" s="139" t="str">
        <f>HYPERLINK("https://comptox.epa.gov/dashboard/chemical/details/DTXSID2021864","DTXSID2021864")</f>
        <v>DTXSID2021864</v>
      </c>
      <c r="D688" s="81"/>
      <c r="E688" s="39" t="s">
        <v>22</v>
      </c>
      <c r="F688" s="91" t="s">
        <v>17</v>
      </c>
      <c r="G688" s="31"/>
      <c r="H688" s="39"/>
      <c r="I688" s="37" t="s">
        <v>18</v>
      </c>
      <c r="J688" s="37" t="s">
        <v>2131</v>
      </c>
      <c r="K688" s="35">
        <v>105679</v>
      </c>
      <c r="L688" s="35" t="s">
        <v>2132</v>
      </c>
    </row>
    <row r="689" spans="1:12" ht="14.45">
      <c r="A689" s="145" t="s">
        <v>2133</v>
      </c>
      <c r="B689" s="81" t="s">
        <v>2134</v>
      </c>
      <c r="C689" s="139" t="str">
        <f>HYPERLINK("https://comptox.epa.gov/dashboard/chemical/details/DTXSID6025149","DTXSID6025149")</f>
        <v>DTXSID6025149</v>
      </c>
      <c r="D689" s="81"/>
      <c r="E689" s="39"/>
      <c r="F689" s="91" t="s">
        <v>17</v>
      </c>
      <c r="G689" s="31" t="s">
        <v>475</v>
      </c>
      <c r="H689" s="39" t="s">
        <v>77</v>
      </c>
      <c r="I689" s="37"/>
      <c r="J689" s="37"/>
      <c r="K689" s="35">
        <v>99989</v>
      </c>
      <c r="L689" s="35" t="s">
        <v>2135</v>
      </c>
    </row>
    <row r="690" spans="1:12" ht="14.45">
      <c r="A690" s="145" t="s">
        <v>2136</v>
      </c>
      <c r="B690" s="81" t="s">
        <v>2107</v>
      </c>
      <c r="C690" s="139" t="str">
        <f>HYPERLINK("https://comptox.epa.gov/dashboard/chemical/details/DTXSID0027486","DTXSID0027486")</f>
        <v>DTXSID0027486</v>
      </c>
      <c r="D690" s="81"/>
      <c r="E690" s="39"/>
      <c r="F690" s="91" t="s">
        <v>17</v>
      </c>
      <c r="G690" s="31" t="s">
        <v>116</v>
      </c>
      <c r="H690" s="39" t="s">
        <v>116</v>
      </c>
      <c r="I690" s="37" t="s">
        <v>58</v>
      </c>
      <c r="J690" s="37"/>
      <c r="K690" s="35">
        <v>2524030</v>
      </c>
      <c r="L690" s="35" t="s">
        <v>2137</v>
      </c>
    </row>
    <row r="691" spans="1:12" ht="14.45">
      <c r="A691" s="145" t="s">
        <v>2138</v>
      </c>
      <c r="B691" s="141" t="s">
        <v>2139</v>
      </c>
      <c r="C691" s="139" t="str">
        <f>HYPERLINK("https://comptox.epa.gov/dashboard/chemical/details/DTXSID3022455","DTXSID3022455")</f>
        <v>DTXSID3022455</v>
      </c>
      <c r="D691" s="81"/>
      <c r="E691" s="39" t="s">
        <v>26</v>
      </c>
      <c r="F691" s="91" t="s">
        <v>17</v>
      </c>
      <c r="G691" s="31"/>
      <c r="H691" s="39"/>
      <c r="I691" s="37" t="s">
        <v>18</v>
      </c>
      <c r="J691" s="37" t="s">
        <v>2140</v>
      </c>
      <c r="K691" s="35">
        <v>131113</v>
      </c>
      <c r="L691" s="35" t="s">
        <v>2141</v>
      </c>
    </row>
    <row r="692" spans="1:12" ht="14.45">
      <c r="A692" s="145" t="s">
        <v>2142</v>
      </c>
      <c r="B692" s="81" t="s">
        <v>2143</v>
      </c>
      <c r="C692" s="139" t="str">
        <f>HYPERLINK("https://comptox.epa.gov/dashboard/chemical/details/DTXSID6029179","DTXSID6029179")</f>
        <v>DTXSID6029179</v>
      </c>
      <c r="D692" s="81" t="s">
        <v>33</v>
      </c>
      <c r="E692" s="39"/>
      <c r="F692" s="91" t="s">
        <v>17</v>
      </c>
      <c r="G692" s="31"/>
      <c r="H692" s="39"/>
      <c r="I692" s="37"/>
      <c r="J692" s="37"/>
      <c r="K692" s="35">
        <v>463821</v>
      </c>
      <c r="L692" s="35" t="s">
        <v>2144</v>
      </c>
    </row>
    <row r="693" spans="1:12" ht="14.45">
      <c r="A693" s="145" t="s">
        <v>2145</v>
      </c>
      <c r="B693" s="81" t="s">
        <v>2146</v>
      </c>
      <c r="C693" s="139" t="str">
        <f>HYPERLINK("https://comptox.epa.gov/dashboard/chemical/details/DTXSID5024055","DTXSID5024055")</f>
        <v>DTXSID5024055</v>
      </c>
      <c r="D693" s="81"/>
      <c r="E693" s="39" t="s">
        <v>22</v>
      </c>
      <c r="F693" s="91" t="s">
        <v>17</v>
      </c>
      <c r="G693" s="31" t="s">
        <v>116</v>
      </c>
      <c r="H693" s="39" t="s">
        <v>22</v>
      </c>
      <c r="I693" s="37" t="s">
        <v>18</v>
      </c>
      <c r="J693" s="37" t="s">
        <v>2147</v>
      </c>
      <c r="K693" s="35">
        <v>77781</v>
      </c>
      <c r="L693" s="35" t="s">
        <v>2148</v>
      </c>
    </row>
    <row r="694" spans="1:12" ht="14.45">
      <c r="A694" s="145" t="s">
        <v>2149</v>
      </c>
      <c r="B694" s="81" t="s">
        <v>2150</v>
      </c>
      <c r="C694" s="139" t="str">
        <f>HYPERLINK("https://comptox.epa.gov/dashboard/chemical/details/DTXSID2041880","DTXSID2041880")</f>
        <v>DTXSID2041880</v>
      </c>
      <c r="D694" s="81"/>
      <c r="E694" s="39">
        <v>1</v>
      </c>
      <c r="F694" s="91" t="s">
        <v>17</v>
      </c>
      <c r="G694" s="31" t="s">
        <v>161</v>
      </c>
      <c r="H694" s="39">
        <v>1</v>
      </c>
      <c r="I694" s="37"/>
      <c r="J694" s="37" t="s">
        <v>2151</v>
      </c>
      <c r="K694" s="35">
        <v>644644</v>
      </c>
      <c r="L694" s="35" t="s">
        <v>2152</v>
      </c>
    </row>
    <row r="695" spans="1:12" ht="14.45">
      <c r="A695" s="145" t="s">
        <v>2153</v>
      </c>
      <c r="B695" s="81" t="s">
        <v>2154</v>
      </c>
      <c r="C695" s="139" t="str">
        <f>HYPERLINK("https://comptox.epa.gov/dashboard/chemical/details/DTXSID20891710","DTXSID20891710")</f>
        <v>DTXSID20891710</v>
      </c>
      <c r="D695" s="81"/>
      <c r="E695" s="39" t="s">
        <v>22</v>
      </c>
      <c r="F695" s="91" t="s">
        <v>57</v>
      </c>
      <c r="G695" s="31"/>
      <c r="H695" s="39"/>
      <c r="I695" s="37"/>
      <c r="J695" s="37"/>
      <c r="K695" s="35">
        <v>25154545</v>
      </c>
      <c r="L695" s="35" t="s">
        <v>2155</v>
      </c>
    </row>
    <row r="696" spans="1:12" ht="14.45">
      <c r="A696" s="145" t="s">
        <v>2156</v>
      </c>
      <c r="B696" s="81" t="s">
        <v>2157</v>
      </c>
      <c r="C696" s="139" t="str">
        <f>HYPERLINK("https://comptox.epa.gov/dashboard/chemical/details/DTXSID9024065","DTXSID9024065")</f>
        <v>DTXSID9024065</v>
      </c>
      <c r="D696" s="81"/>
      <c r="E696" s="39" t="s">
        <v>2158</v>
      </c>
      <c r="F696" s="91" t="s">
        <v>569</v>
      </c>
      <c r="G696" s="31"/>
      <c r="H696" s="39"/>
      <c r="I696" s="37" t="s">
        <v>18</v>
      </c>
      <c r="J696" s="37"/>
      <c r="K696" s="35">
        <v>99650</v>
      </c>
      <c r="L696" s="35" t="s">
        <v>2159</v>
      </c>
    </row>
    <row r="697" spans="1:12" ht="14.45">
      <c r="A697" s="145" t="s">
        <v>2160</v>
      </c>
      <c r="B697" s="81" t="s">
        <v>2161</v>
      </c>
      <c r="C697" s="139" t="str">
        <f>HYPERLINK("https://comptox.epa.gov/dashboard/chemical/details/DTXSID4024066","DTXSID4024066")</f>
        <v>DTXSID4024066</v>
      </c>
      <c r="D697" s="81"/>
      <c r="E697" s="39" t="s">
        <v>2158</v>
      </c>
      <c r="F697" s="91" t="s">
        <v>569</v>
      </c>
      <c r="G697" s="31"/>
      <c r="H697" s="39"/>
      <c r="I697" s="37" t="s">
        <v>18</v>
      </c>
      <c r="J697" s="37"/>
      <c r="K697" s="35">
        <v>528290</v>
      </c>
      <c r="L697" s="35" t="s">
        <v>2162</v>
      </c>
    </row>
    <row r="698" spans="1:12" ht="14.45">
      <c r="A698" s="145" t="s">
        <v>2163</v>
      </c>
      <c r="B698" s="81" t="s">
        <v>2164</v>
      </c>
      <c r="C698" s="139" t="str">
        <f>HYPERLINK("https://comptox.epa.gov/dashboard/chemical/details/DTXSID0021836","DTXSID0021836")</f>
        <v>DTXSID0021836</v>
      </c>
      <c r="D698" s="81"/>
      <c r="E698" s="39" t="s">
        <v>2158</v>
      </c>
      <c r="F698" s="91" t="s">
        <v>569</v>
      </c>
      <c r="G698" s="31"/>
      <c r="H698" s="39"/>
      <c r="I698" s="37" t="s">
        <v>18</v>
      </c>
      <c r="J698" s="37"/>
      <c r="K698" s="35">
        <v>100254</v>
      </c>
      <c r="L698" s="35" t="s">
        <v>2165</v>
      </c>
    </row>
    <row r="699" spans="1:12" ht="14.45">
      <c r="A699" s="145" t="s">
        <v>2166</v>
      </c>
      <c r="B699" s="81" t="s">
        <v>2167</v>
      </c>
      <c r="C699" s="139" t="str">
        <f>HYPERLINK("https://comptox.epa.gov/dashboard/chemical/details/DTXSID3020207","DTXSID3020207")</f>
        <v>DTXSID3020207</v>
      </c>
      <c r="D699" s="81"/>
      <c r="E699" s="39" t="s">
        <v>34</v>
      </c>
      <c r="F699" s="91" t="s">
        <v>17</v>
      </c>
      <c r="G699" s="31" t="s">
        <v>152</v>
      </c>
      <c r="H699" s="39" t="s">
        <v>34</v>
      </c>
      <c r="I699" s="37" t="s">
        <v>18</v>
      </c>
      <c r="J699" s="37" t="s">
        <v>2168</v>
      </c>
      <c r="K699" s="35">
        <v>88857</v>
      </c>
      <c r="L699" s="35" t="s">
        <v>2169</v>
      </c>
    </row>
    <row r="700" spans="1:12" ht="14.45">
      <c r="A700" s="145" t="s">
        <v>2170</v>
      </c>
      <c r="B700" s="81" t="s">
        <v>2171</v>
      </c>
      <c r="C700" s="139" t="str">
        <f>HYPERLINK("https://comptox.epa.gov/dashboard/chemical/details/DTXSID1022053","DTXSID1022053")</f>
        <v>DTXSID1022053</v>
      </c>
      <c r="D700" s="81"/>
      <c r="E700" s="39" t="s">
        <v>77</v>
      </c>
      <c r="F700" s="91" t="s">
        <v>17</v>
      </c>
      <c r="G700" s="31" t="s">
        <v>475</v>
      </c>
      <c r="H700" s="39" t="s">
        <v>77</v>
      </c>
      <c r="I700" s="37" t="s">
        <v>58</v>
      </c>
      <c r="J700" s="37" t="s">
        <v>2172</v>
      </c>
      <c r="K700" s="35">
        <v>534521</v>
      </c>
      <c r="L700" s="35" t="s">
        <v>2173</v>
      </c>
    </row>
    <row r="701" spans="1:12" ht="14.45">
      <c r="A701" s="145" t="s">
        <v>2174</v>
      </c>
      <c r="B701" s="81" t="s">
        <v>2171</v>
      </c>
      <c r="C701" s="139" t="str">
        <f>HYPERLINK("https://comptox.epa.gov/dashboard/chemical/details/DTXSID1022053","DTXSID1022053")</f>
        <v>DTXSID1022053</v>
      </c>
      <c r="D701" s="81"/>
      <c r="E701" s="39" t="s">
        <v>77</v>
      </c>
      <c r="F701" s="91" t="s">
        <v>17</v>
      </c>
      <c r="G701" s="31" t="s">
        <v>475</v>
      </c>
      <c r="H701" s="39" t="s">
        <v>77</v>
      </c>
      <c r="I701" s="37" t="s">
        <v>18</v>
      </c>
      <c r="J701" s="37" t="s">
        <v>2172</v>
      </c>
      <c r="K701" s="35">
        <v>534521</v>
      </c>
      <c r="L701" s="35" t="s">
        <v>2173</v>
      </c>
    </row>
    <row r="702" spans="1:12" ht="14.45">
      <c r="A702" s="145" t="s">
        <v>2175</v>
      </c>
      <c r="B702" s="81" t="s">
        <v>2171</v>
      </c>
      <c r="C702" s="139" t="str">
        <f>HYPERLINK("https://comptox.epa.gov/dashboard/chemical/details/DTXSID1022053","DTXSID1022053")</f>
        <v>DTXSID1022053</v>
      </c>
      <c r="D702" s="81"/>
      <c r="E702" s="39" t="s">
        <v>77</v>
      </c>
      <c r="F702" s="91" t="s">
        <v>17</v>
      </c>
      <c r="G702" s="31"/>
      <c r="H702" s="39"/>
      <c r="I702" s="37"/>
      <c r="J702" s="37" t="s">
        <v>2172</v>
      </c>
      <c r="K702" s="35">
        <v>534521</v>
      </c>
      <c r="L702" s="35" t="s">
        <v>2176</v>
      </c>
    </row>
    <row r="703" spans="1:12" ht="16.149999999999999">
      <c r="A703" s="145" t="s">
        <v>2177</v>
      </c>
      <c r="B703" s="81" t="s">
        <v>2178</v>
      </c>
      <c r="C703" s="139" t="str">
        <f>HYPERLINK("https://comptox.epa.gov/dashboard/chemical/details/DTXSID40894743","DTXSID40894743")</f>
        <v>DTXSID40894743</v>
      </c>
      <c r="D703" s="81"/>
      <c r="E703" s="39" t="s">
        <v>77</v>
      </c>
      <c r="F703" s="91" t="s">
        <v>17</v>
      </c>
      <c r="G703" s="31"/>
      <c r="H703" s="39"/>
      <c r="I703" s="37"/>
      <c r="J703" s="37"/>
      <c r="K703" s="35">
        <v>25550587</v>
      </c>
      <c r="L703" s="35" t="s">
        <v>2179</v>
      </c>
    </row>
    <row r="704" spans="1:12" ht="16.149999999999999">
      <c r="A704" s="145" t="s">
        <v>2180</v>
      </c>
      <c r="B704" s="81" t="s">
        <v>2181</v>
      </c>
      <c r="C704" s="139" t="str">
        <f>HYPERLINK("https://comptox.epa.gov/dashboard/chemical/details/DTXSID0020523","DTXSID0020523")</f>
        <v>DTXSID0020523</v>
      </c>
      <c r="D704" s="81"/>
      <c r="E704" s="39" t="s">
        <v>77</v>
      </c>
      <c r="F704" s="91" t="s">
        <v>33</v>
      </c>
      <c r="G704" s="31"/>
      <c r="H704" s="39"/>
      <c r="I704" s="37" t="s">
        <v>18</v>
      </c>
      <c r="J704" s="37" t="s">
        <v>2182</v>
      </c>
      <c r="K704" s="35">
        <v>51285</v>
      </c>
      <c r="L704" s="35" t="s">
        <v>2183</v>
      </c>
    </row>
    <row r="705" spans="1:12" ht="14.45">
      <c r="A705" s="145" t="s">
        <v>2184</v>
      </c>
      <c r="B705" s="81" t="s">
        <v>2185</v>
      </c>
      <c r="C705" s="139" t="str">
        <f>HYPERLINK("https://comptox.epa.gov/dashboard/chemical/details/DTXSID9022021","DTXSID9022021")</f>
        <v>DTXSID9022021</v>
      </c>
      <c r="D705" s="81"/>
      <c r="E705" s="39" t="s">
        <v>77</v>
      </c>
      <c r="F705" s="91" t="s">
        <v>2186</v>
      </c>
      <c r="G705" s="31"/>
      <c r="H705" s="39"/>
      <c r="I705" s="37"/>
      <c r="J705" s="37"/>
      <c r="K705" s="35">
        <v>329715</v>
      </c>
      <c r="L705" s="35" t="s">
        <v>2187</v>
      </c>
    </row>
    <row r="706" spans="1:12" ht="14.45">
      <c r="A706" s="145" t="s">
        <v>2188</v>
      </c>
      <c r="B706" s="81" t="s">
        <v>2189</v>
      </c>
      <c r="C706" s="139" t="str">
        <f>HYPERLINK("https://comptox.epa.gov/dashboard/chemical/details/DTXSID5022063","DTXSID5022063")</f>
        <v>DTXSID5022063</v>
      </c>
      <c r="D706" s="81"/>
      <c r="E706" s="39" t="s">
        <v>77</v>
      </c>
      <c r="F706" s="91" t="s">
        <v>2186</v>
      </c>
      <c r="G706" s="31"/>
      <c r="H706" s="39"/>
      <c r="I706" s="37"/>
      <c r="J706" s="37"/>
      <c r="K706" s="35">
        <v>573568</v>
      </c>
      <c r="L706" s="35" t="s">
        <v>2190</v>
      </c>
    </row>
    <row r="707" spans="1:12" ht="14.45">
      <c r="A707" s="66" t="s">
        <v>2191</v>
      </c>
      <c r="B707" s="82" t="s">
        <v>2192</v>
      </c>
      <c r="C707" s="139" t="str">
        <f>HYPERLINK("https://comptox.epa.gov/dashboard/chemical/details/DTXSID90872819","DTXSID90872819")</f>
        <v>DTXSID90872819</v>
      </c>
      <c r="D707" s="81"/>
      <c r="E707" s="39"/>
      <c r="F707" s="91" t="s">
        <v>17</v>
      </c>
      <c r="G707" s="31"/>
      <c r="H707" s="39"/>
      <c r="I707" s="40" t="s">
        <v>534</v>
      </c>
      <c r="J707" s="37"/>
      <c r="K707" s="32">
        <v>42397648</v>
      </c>
      <c r="L707" s="32" t="s">
        <v>2193</v>
      </c>
    </row>
    <row r="708" spans="1:12" ht="14.45">
      <c r="A708" s="66" t="s">
        <v>2194</v>
      </c>
      <c r="B708" s="82" t="s">
        <v>2195</v>
      </c>
      <c r="C708" s="139" t="str">
        <f>HYPERLINK("https://comptox.epa.gov/dashboard/chemical/details/DTXSID2073514","DTXSID2073514")</f>
        <v>DTXSID2073514</v>
      </c>
      <c r="D708" s="81"/>
      <c r="E708" s="39"/>
      <c r="F708" s="91" t="s">
        <v>17</v>
      </c>
      <c r="G708" s="31"/>
      <c r="H708" s="39"/>
      <c r="I708" s="40" t="s">
        <v>534</v>
      </c>
      <c r="J708" s="37"/>
      <c r="K708" s="32">
        <v>42397659</v>
      </c>
      <c r="L708" s="32" t="s">
        <v>2193</v>
      </c>
    </row>
    <row r="709" spans="1:12" ht="14.45">
      <c r="A709" s="145" t="s">
        <v>2196</v>
      </c>
      <c r="B709" s="81" t="s">
        <v>2197</v>
      </c>
      <c r="C709" s="139" t="str">
        <f>HYPERLINK("https://comptox.epa.gov/dashboard/chemical/details/DTXSID5027859","DTXSID5027859")</f>
        <v>DTXSID5027859</v>
      </c>
      <c r="D709" s="81"/>
      <c r="E709" s="39" t="s">
        <v>77</v>
      </c>
      <c r="F709" s="91" t="s">
        <v>33</v>
      </c>
      <c r="G709" s="31"/>
      <c r="H709" s="39"/>
      <c r="I709" s="37" t="s">
        <v>18</v>
      </c>
      <c r="J709" s="37"/>
      <c r="K709" s="35">
        <v>25321146</v>
      </c>
      <c r="L709" s="35" t="s">
        <v>2198</v>
      </c>
    </row>
    <row r="710" spans="1:12" ht="14.45">
      <c r="A710" s="145" t="s">
        <v>2199</v>
      </c>
      <c r="B710" s="81" t="s">
        <v>2200</v>
      </c>
      <c r="C710" s="139" t="str">
        <f>HYPERLINK("https://comptox.epa.gov/dashboard/chemical/details/DTXSID0020529","DTXSID0020529")</f>
        <v>DTXSID0020529</v>
      </c>
      <c r="D710" s="81"/>
      <c r="E710" s="39" t="s">
        <v>77</v>
      </c>
      <c r="F710" s="91" t="s">
        <v>2186</v>
      </c>
      <c r="G710" s="31"/>
      <c r="H710" s="39"/>
      <c r="I710" s="37" t="s">
        <v>18</v>
      </c>
      <c r="J710" s="37" t="s">
        <v>2201</v>
      </c>
      <c r="K710" s="35">
        <v>121142</v>
      </c>
      <c r="L710" s="35" t="s">
        <v>2202</v>
      </c>
    </row>
    <row r="711" spans="1:12" ht="14.45">
      <c r="A711" s="145" t="s">
        <v>2203</v>
      </c>
      <c r="B711" s="81" t="s">
        <v>2204</v>
      </c>
      <c r="C711" s="139" t="str">
        <f>HYPERLINK("https://comptox.epa.gov/dashboard/chemical/details/DTXSID5020528","DTXSID5020528")</f>
        <v>DTXSID5020528</v>
      </c>
      <c r="D711" s="81"/>
      <c r="E711" s="39" t="s">
        <v>22</v>
      </c>
      <c r="F711" s="91" t="s">
        <v>2186</v>
      </c>
      <c r="G711" s="31"/>
      <c r="H711" s="39"/>
      <c r="I711" s="37" t="s">
        <v>18</v>
      </c>
      <c r="J711" s="37" t="s">
        <v>2205</v>
      </c>
      <c r="K711" s="35">
        <v>606202</v>
      </c>
      <c r="L711" s="35" t="s">
        <v>2206</v>
      </c>
    </row>
    <row r="712" spans="1:12" ht="14.45">
      <c r="A712" s="145" t="s">
        <v>2207</v>
      </c>
      <c r="B712" s="81" t="s">
        <v>2208</v>
      </c>
      <c r="C712" s="139" t="str">
        <f>HYPERLINK("https://comptox.epa.gov/dashboard/chemical/details/DTXSID8027240","DTXSID8027240")</f>
        <v>DTXSID8027240</v>
      </c>
      <c r="D712" s="81"/>
      <c r="E712" s="39" t="s">
        <v>77</v>
      </c>
      <c r="F712" s="91" t="s">
        <v>2186</v>
      </c>
      <c r="G712" s="31"/>
      <c r="H712" s="39"/>
      <c r="I712" s="37"/>
      <c r="J712" s="37"/>
      <c r="K712" s="35">
        <v>610399</v>
      </c>
      <c r="L712" s="35" t="s">
        <v>2209</v>
      </c>
    </row>
    <row r="713" spans="1:12" ht="14.45">
      <c r="A713" s="145" t="s">
        <v>2210</v>
      </c>
      <c r="B713" s="81" t="s">
        <v>2211</v>
      </c>
      <c r="C713" s="139" t="str">
        <f>HYPERLINK("https://comptox.epa.gov/dashboard/chemical/details/DTXSID3040352","DTXSID3040352")</f>
        <v>DTXSID3040352</v>
      </c>
      <c r="D713" s="81"/>
      <c r="E713" s="39"/>
      <c r="F713" s="91" t="s">
        <v>17</v>
      </c>
      <c r="G713" s="31"/>
      <c r="H713" s="39"/>
      <c r="I713" s="37" t="s">
        <v>18</v>
      </c>
      <c r="J713" s="37"/>
      <c r="K713" s="35">
        <v>39300453</v>
      </c>
      <c r="L713" s="35" t="s">
        <v>2212</v>
      </c>
    </row>
    <row r="714" spans="1:12" ht="14.45">
      <c r="A714" s="145" t="s">
        <v>2213</v>
      </c>
      <c r="B714" s="81" t="s">
        <v>2167</v>
      </c>
      <c r="C714" s="139" t="str">
        <f>HYPERLINK("https://comptox.epa.gov/dashboard/chemical/details/DTXSID3020207","DTXSID3020207")</f>
        <v>DTXSID3020207</v>
      </c>
      <c r="D714" s="81"/>
      <c r="E714" s="39" t="s">
        <v>34</v>
      </c>
      <c r="F714" s="91" t="s">
        <v>17</v>
      </c>
      <c r="G714" s="31" t="s">
        <v>152</v>
      </c>
      <c r="H714" s="39" t="s">
        <v>34</v>
      </c>
      <c r="I714" s="37" t="s">
        <v>58</v>
      </c>
      <c r="J714" s="37" t="s">
        <v>2168</v>
      </c>
      <c r="K714" s="35">
        <v>88857</v>
      </c>
      <c r="L714" s="35" t="s">
        <v>2214</v>
      </c>
    </row>
    <row r="715" spans="1:12" ht="14.45">
      <c r="A715" s="145" t="s">
        <v>2215</v>
      </c>
      <c r="B715" s="81" t="s">
        <v>2216</v>
      </c>
      <c r="C715" s="139" t="str">
        <f>HYPERLINK("https://comptox.epa.gov/dashboard/chemical/details/DTXSID7041883","DTXSID7041883")</f>
        <v>DTXSID7041883</v>
      </c>
      <c r="D715" s="81"/>
      <c r="E715" s="39"/>
      <c r="F715" s="91" t="s">
        <v>17</v>
      </c>
      <c r="G715" s="31" t="s">
        <v>161</v>
      </c>
      <c r="H715" s="39" t="s">
        <v>116</v>
      </c>
      <c r="I715" s="37"/>
      <c r="J715" s="37"/>
      <c r="K715" s="35">
        <v>1420071</v>
      </c>
      <c r="L715" s="35" t="s">
        <v>2217</v>
      </c>
    </row>
    <row r="716" spans="1:12" ht="14.45">
      <c r="A716" s="145" t="s">
        <v>2218</v>
      </c>
      <c r="B716" s="81" t="s">
        <v>2219</v>
      </c>
      <c r="C716" s="139" t="str">
        <f>HYPERLINK("https://comptox.epa.gov/dashboard/chemical/details/DTXSID1021956","DTXSID1021956")</f>
        <v>DTXSID1021956</v>
      </c>
      <c r="D716" s="81"/>
      <c r="E716" s="39" t="s">
        <v>26</v>
      </c>
      <c r="F716" s="91" t="s">
        <v>17</v>
      </c>
      <c r="G716" s="31"/>
      <c r="H716" s="39"/>
      <c r="I716" s="37"/>
      <c r="J716" s="37" t="s">
        <v>2220</v>
      </c>
      <c r="K716" s="35">
        <v>117840</v>
      </c>
      <c r="L716" s="35" t="s">
        <v>2221</v>
      </c>
    </row>
    <row r="717" spans="1:12" ht="14.45">
      <c r="A717" s="145" t="s">
        <v>2222</v>
      </c>
      <c r="B717" s="81" t="s">
        <v>2219</v>
      </c>
      <c r="C717" s="139" t="str">
        <f>HYPERLINK("https://comptox.epa.gov/dashboard/chemical/details/DTXSID1021956","DTXSID1021956")</f>
        <v>DTXSID1021956</v>
      </c>
      <c r="D717" s="81"/>
      <c r="E717" s="39" t="s">
        <v>26</v>
      </c>
      <c r="F717" s="91" t="s">
        <v>17</v>
      </c>
      <c r="G717" s="31"/>
      <c r="H717" s="39"/>
      <c r="I717" s="37"/>
      <c r="J717" s="37" t="s">
        <v>2220</v>
      </c>
      <c r="K717" s="35">
        <v>117840</v>
      </c>
      <c r="L717" s="35" t="s">
        <v>2221</v>
      </c>
    </row>
    <row r="718" spans="1:12" ht="14.45">
      <c r="A718" s="145" t="s">
        <v>2223</v>
      </c>
      <c r="B718" s="141" t="s">
        <v>2224</v>
      </c>
      <c r="C718" s="139" t="str">
        <f>HYPERLINK("https://comptox.epa.gov/dashboard/chemical/details/DTXSID4020533","DTXSID4020533")</f>
        <v>DTXSID4020533</v>
      </c>
      <c r="D718" s="81"/>
      <c r="E718" s="39" t="s">
        <v>22</v>
      </c>
      <c r="F718" s="91" t="s">
        <v>17</v>
      </c>
      <c r="G718" s="31"/>
      <c r="H718" s="39"/>
      <c r="I718" s="37" t="s">
        <v>18</v>
      </c>
      <c r="J718" s="37" t="s">
        <v>2225</v>
      </c>
      <c r="K718" s="35">
        <v>123911</v>
      </c>
      <c r="L718" s="35" t="s">
        <v>2226</v>
      </c>
    </row>
    <row r="719" spans="1:12" ht="14.45">
      <c r="A719" s="145" t="s">
        <v>2227</v>
      </c>
      <c r="B719" s="81" t="s">
        <v>2228</v>
      </c>
      <c r="C719" s="139" t="str">
        <f>HYPERLINK("https://comptox.epa.gov/dashboard/chemical/details/DTXSID9020534","DTXSID9020534")</f>
        <v>DTXSID9020534</v>
      </c>
      <c r="D719" s="81"/>
      <c r="E719" s="39"/>
      <c r="F719" s="91" t="s">
        <v>17</v>
      </c>
      <c r="G719" s="31" t="s">
        <v>116</v>
      </c>
      <c r="H719" s="39" t="s">
        <v>116</v>
      </c>
      <c r="I719" s="37"/>
      <c r="J719" s="37"/>
      <c r="K719" s="35">
        <v>78342</v>
      </c>
      <c r="L719" s="35" t="s">
        <v>2229</v>
      </c>
    </row>
    <row r="720" spans="1:12" ht="14.45">
      <c r="A720" s="145" t="s">
        <v>2230</v>
      </c>
      <c r="B720" s="81" t="s">
        <v>2231</v>
      </c>
      <c r="C720" s="139" t="str">
        <f>HYPERLINK("https://comptox.epa.gov/dashboard/chemical/details/DTXSID301336435","DTXSID301336435")</f>
        <v>DTXSID301336435</v>
      </c>
      <c r="D720" s="81"/>
      <c r="E720" s="39"/>
      <c r="F720" s="91" t="s">
        <v>17</v>
      </c>
      <c r="G720" s="31"/>
      <c r="H720" s="39"/>
      <c r="I720" s="37">
        <v>313</v>
      </c>
      <c r="J720" s="37"/>
      <c r="K720" s="31">
        <v>1</v>
      </c>
      <c r="L720" s="35" t="s">
        <v>2232</v>
      </c>
    </row>
    <row r="721" spans="1:12" ht="14.45">
      <c r="A721" s="145" t="s">
        <v>2233</v>
      </c>
      <c r="B721" s="81" t="s">
        <v>2234</v>
      </c>
      <c r="C721" s="139" t="str">
        <f>HYPERLINK("https://comptox.epa.gov/dashboard/chemical/details/DTXSID4032378","DTXSID4032378")</f>
        <v>DTXSID4032378</v>
      </c>
      <c r="D721" s="81"/>
      <c r="E721" s="39"/>
      <c r="F721" s="91" t="s">
        <v>17</v>
      </c>
      <c r="G721" s="31" t="s">
        <v>475</v>
      </c>
      <c r="H721" s="39" t="s">
        <v>77</v>
      </c>
      <c r="I721" s="37"/>
      <c r="J721" s="37"/>
      <c r="K721" s="35">
        <v>82666</v>
      </c>
      <c r="L721" s="35" t="s">
        <v>2235</v>
      </c>
    </row>
    <row r="722" spans="1:12" ht="14.45">
      <c r="A722" s="145" t="s">
        <v>2236</v>
      </c>
      <c r="B722" s="81" t="s">
        <v>2237</v>
      </c>
      <c r="C722" s="139" t="str">
        <f>HYPERLINK("https://comptox.epa.gov/dashboard/chemical/details/DTXSID8024072","DTXSID8024072")</f>
        <v>DTXSID8024072</v>
      </c>
      <c r="D722" s="81"/>
      <c r="E722" s="39"/>
      <c r="F722" s="91" t="s">
        <v>17</v>
      </c>
      <c r="G722" s="31"/>
      <c r="H722" s="39"/>
      <c r="I722" s="37" t="s">
        <v>18</v>
      </c>
      <c r="J722" s="37"/>
      <c r="K722" s="35">
        <v>957517</v>
      </c>
      <c r="L722" s="35" t="s">
        <v>2238</v>
      </c>
    </row>
    <row r="723" spans="1:12" ht="14.45">
      <c r="A723" s="145" t="s">
        <v>2239</v>
      </c>
      <c r="B723" s="141" t="s">
        <v>2240</v>
      </c>
      <c r="C723" s="139" t="str">
        <f>HYPERLINK("https://comptox.epa.gov/dashboard/chemical/details/DTXSID4021975","DTXSID4021975")</f>
        <v>DTXSID4021975</v>
      </c>
      <c r="D723" s="81"/>
      <c r="E723" s="39"/>
      <c r="F723" s="91" t="s">
        <v>17</v>
      </c>
      <c r="G723" s="31"/>
      <c r="H723" s="39"/>
      <c r="I723" s="37" t="s">
        <v>18</v>
      </c>
      <c r="J723" s="37"/>
      <c r="K723" s="35">
        <v>122394</v>
      </c>
      <c r="L723" s="35" t="s">
        <v>2241</v>
      </c>
    </row>
    <row r="724" spans="1:12" ht="14.45">
      <c r="A724" s="145" t="s">
        <v>2242</v>
      </c>
      <c r="B724" s="141" t="s">
        <v>2243</v>
      </c>
      <c r="C724" s="139" t="str">
        <f>HYPERLINK("https://comptox.epa.gov/dashboard/chemical/details/DTXSID7020710","DTXSID7020710")</f>
        <v>DTXSID7020710</v>
      </c>
      <c r="D724" s="81"/>
      <c r="E724" s="39" t="s">
        <v>77</v>
      </c>
      <c r="F724" s="91" t="s">
        <v>17</v>
      </c>
      <c r="G724" s="31"/>
      <c r="H724" s="39"/>
      <c r="I724" s="37" t="s">
        <v>18</v>
      </c>
      <c r="J724" s="37" t="s">
        <v>2244</v>
      </c>
      <c r="K724" s="35">
        <v>122667</v>
      </c>
      <c r="L724" s="35" t="s">
        <v>2245</v>
      </c>
    </row>
    <row r="725" spans="1:12" ht="14.45">
      <c r="A725" s="145" t="s">
        <v>2246</v>
      </c>
      <c r="B725" s="81" t="s">
        <v>2247</v>
      </c>
      <c r="C725" s="139" t="str">
        <f>HYPERLINK("https://comptox.epa.gov/dashboard/chemical/details/DTXSID201057573","DTXSID201057573")</f>
        <v>DTXSID201057573</v>
      </c>
      <c r="D725" s="81"/>
      <c r="E725" s="39" t="s">
        <v>374</v>
      </c>
      <c r="F725" s="91" t="s">
        <v>17</v>
      </c>
      <c r="G725" s="31"/>
      <c r="H725" s="39"/>
      <c r="I725" s="37"/>
      <c r="J725" s="37"/>
      <c r="K725" s="31">
        <v>38622183</v>
      </c>
      <c r="L725" s="35" t="s">
        <v>2248</v>
      </c>
    </row>
    <row r="726" spans="1:12" ht="14.45">
      <c r="A726" s="145" t="s">
        <v>2249</v>
      </c>
      <c r="B726" s="81" t="s">
        <v>2250</v>
      </c>
      <c r="C726" s="139" t="str">
        <f>HYPERLINK("https://comptox.epa.gov/dashboard/chemical/details/DTXSID0042373","DTXSID0042373")</f>
        <v>DTXSID0042373</v>
      </c>
      <c r="D726" s="81"/>
      <c r="E726" s="39" t="s">
        <v>22</v>
      </c>
      <c r="F726" s="91" t="s">
        <v>17</v>
      </c>
      <c r="G726" s="31" t="s">
        <v>22</v>
      </c>
      <c r="H726" s="39" t="s">
        <v>22</v>
      </c>
      <c r="I726" s="37"/>
      <c r="J726" s="37" t="s">
        <v>2251</v>
      </c>
      <c r="K726" s="35">
        <v>152169</v>
      </c>
      <c r="L726" s="35" t="s">
        <v>2252</v>
      </c>
    </row>
    <row r="727" spans="1:12" ht="14.45">
      <c r="A727" s="145" t="s">
        <v>2253</v>
      </c>
      <c r="B727" s="81" t="s">
        <v>2254</v>
      </c>
      <c r="C727" s="139" t="str">
        <f>HYPERLINK("https://comptox.epa.gov/dashboard/chemical/details/DTXSID0034568","DTXSID0034568")</f>
        <v>DTXSID0034568</v>
      </c>
      <c r="D727" s="81"/>
      <c r="E727" s="39"/>
      <c r="F727" s="91" t="s">
        <v>17</v>
      </c>
      <c r="G727" s="31"/>
      <c r="H727" s="39"/>
      <c r="I727" s="37" t="s">
        <v>18</v>
      </c>
      <c r="J727" s="37"/>
      <c r="K727" s="35">
        <v>2164070</v>
      </c>
      <c r="L727" s="35" t="s">
        <v>2255</v>
      </c>
    </row>
    <row r="728" spans="1:12" ht="14.45">
      <c r="A728" s="145" t="s">
        <v>2256</v>
      </c>
      <c r="B728" s="81" t="s">
        <v>2257</v>
      </c>
      <c r="C728" s="139" t="str">
        <f>HYPERLINK("https://comptox.epa.gov/dashboard/chemical/details/DTXSID2025185","DTXSID2025185")</f>
        <v>DTXSID2025185</v>
      </c>
      <c r="D728" s="81"/>
      <c r="E728" s="39" t="s">
        <v>26</v>
      </c>
      <c r="F728" s="91" t="s">
        <v>17</v>
      </c>
      <c r="G728" s="31"/>
      <c r="H728" s="39"/>
      <c r="I728" s="37"/>
      <c r="J728" s="37" t="s">
        <v>2258</v>
      </c>
      <c r="K728" s="35">
        <v>142847</v>
      </c>
      <c r="L728" s="35" t="s">
        <v>2259</v>
      </c>
    </row>
    <row r="729" spans="1:12" ht="14.45">
      <c r="A729" s="145" t="s">
        <v>2260</v>
      </c>
      <c r="B729" s="81" t="s">
        <v>2261</v>
      </c>
      <c r="C729" s="139" t="str">
        <f>HYPERLINK("https://comptox.epa.gov/dashboard/chemical/details/DTXSID8032544","DTXSID8032544")</f>
        <v>DTXSID8032544</v>
      </c>
      <c r="D729" s="81"/>
      <c r="E729" s="39"/>
      <c r="F729" s="91" t="s">
        <v>17</v>
      </c>
      <c r="G729" s="31"/>
      <c r="H729" s="39"/>
      <c r="I729" s="37" t="s">
        <v>18</v>
      </c>
      <c r="J729" s="37"/>
      <c r="K729" s="35">
        <v>136458</v>
      </c>
      <c r="L729" s="35" t="s">
        <v>2262</v>
      </c>
    </row>
    <row r="730" spans="1:12" ht="14.45">
      <c r="A730" s="145" t="s">
        <v>2263</v>
      </c>
      <c r="B730" s="81" t="s">
        <v>2264</v>
      </c>
      <c r="C730" s="139" t="str">
        <f>HYPERLINK("https://comptox.epa.gov/dashboard/chemical/details/DTXSID6021032","DTXSID6021032")</f>
        <v>DTXSID6021032</v>
      </c>
      <c r="D730" s="81"/>
      <c r="E730" s="39" t="s">
        <v>77</v>
      </c>
      <c r="F730" s="91" t="s">
        <v>17</v>
      </c>
      <c r="G730" s="31"/>
      <c r="H730" s="39"/>
      <c r="I730" s="37" t="s">
        <v>58</v>
      </c>
      <c r="J730" s="37" t="s">
        <v>2265</v>
      </c>
      <c r="K730" s="35">
        <v>621647</v>
      </c>
      <c r="L730" s="35" t="s">
        <v>2266</v>
      </c>
    </row>
    <row r="731" spans="1:12" ht="14.45">
      <c r="A731" s="145" t="s">
        <v>2267</v>
      </c>
      <c r="B731" s="81" t="s">
        <v>2268</v>
      </c>
      <c r="C731" s="139" t="str">
        <f>HYPERLINK("https://comptox.epa.gov/dashboard/chemical/details/DTXSID3024075","DTXSID3024075")</f>
        <v>DTXSID3024075</v>
      </c>
      <c r="D731" s="81"/>
      <c r="E731" s="39" t="s">
        <v>34</v>
      </c>
      <c r="F731" s="91" t="s">
        <v>35</v>
      </c>
      <c r="G731" s="31"/>
      <c r="H731" s="39"/>
      <c r="I731" s="37"/>
      <c r="J731" s="37"/>
      <c r="K731" s="35">
        <v>85007</v>
      </c>
      <c r="L731" s="35" t="s">
        <v>2269</v>
      </c>
    </row>
    <row r="732" spans="1:12" ht="14.45">
      <c r="A732" s="145" t="s">
        <v>2267</v>
      </c>
      <c r="B732" s="81" t="s">
        <v>2270</v>
      </c>
      <c r="C732" s="139" t="str">
        <f>HYPERLINK("https://comptox.epa.gov/dashboard/chemical/details/DTXSID6034554","DTXSID6034554")</f>
        <v>DTXSID6034554</v>
      </c>
      <c r="D732" s="81"/>
      <c r="E732" s="39">
        <v>1000</v>
      </c>
      <c r="F732" s="91" t="s">
        <v>35</v>
      </c>
      <c r="G732" s="31"/>
      <c r="H732" s="39"/>
      <c r="I732" s="37"/>
      <c r="J732" s="37"/>
      <c r="K732" s="35">
        <v>2764729</v>
      </c>
      <c r="L732" s="35" t="s">
        <v>2269</v>
      </c>
    </row>
    <row r="733" spans="1:12" ht="14.45">
      <c r="A733" s="145" t="s">
        <v>2271</v>
      </c>
      <c r="B733" s="81" t="s">
        <v>2272</v>
      </c>
      <c r="C733" s="139" t="str">
        <f>HYPERLINK("https://comptox.epa.gov/dashboard/chemical/details/DTXSID6034423","DTXSID6034423")</f>
        <v>DTXSID6034423</v>
      </c>
      <c r="D733" s="81"/>
      <c r="E733" s="39"/>
      <c r="F733" s="91" t="s">
        <v>17</v>
      </c>
      <c r="G733" s="31"/>
      <c r="H733" s="39"/>
      <c r="I733" s="37" t="s">
        <v>18</v>
      </c>
      <c r="J733" s="37"/>
      <c r="K733" s="35">
        <v>138932</v>
      </c>
      <c r="L733" s="35" t="s">
        <v>2273</v>
      </c>
    </row>
    <row r="734" spans="1:12" ht="14.45">
      <c r="A734" s="145" t="s">
        <v>2274</v>
      </c>
      <c r="B734" s="81" t="s">
        <v>2275</v>
      </c>
      <c r="C734" s="139" t="str">
        <f>HYPERLINK("https://comptox.epa.gov/dashboard/chemical/details/DTXSID70881984","DTXSID70881984")</f>
        <v>DTXSID70881984</v>
      </c>
      <c r="D734" s="81"/>
      <c r="E734" s="39"/>
      <c r="F734" s="91" t="s">
        <v>17</v>
      </c>
      <c r="G734" s="31"/>
      <c r="H734" s="39"/>
      <c r="I734" s="37">
        <v>313</v>
      </c>
      <c r="J734" s="37"/>
      <c r="K734" s="31">
        <v>118400718</v>
      </c>
      <c r="L734" s="35" t="s">
        <v>2276</v>
      </c>
    </row>
    <row r="735" spans="1:12" ht="14.45">
      <c r="A735" s="145" t="s">
        <v>2277</v>
      </c>
      <c r="B735" s="81" t="s">
        <v>2278</v>
      </c>
      <c r="C735" s="139" t="str">
        <f>HYPERLINK("https://comptox.epa.gov/dashboard/chemical/details/DTXSID0022018","DTXSID0022018")</f>
        <v>DTXSID0022018</v>
      </c>
      <c r="D735" s="81"/>
      <c r="E735" s="39" t="s">
        <v>94</v>
      </c>
      <c r="F735" s="91" t="s">
        <v>34</v>
      </c>
      <c r="G735" s="31" t="s">
        <v>116</v>
      </c>
      <c r="H735" s="39" t="s">
        <v>94</v>
      </c>
      <c r="I735" s="37"/>
      <c r="J735" s="37" t="s">
        <v>2279</v>
      </c>
      <c r="K735" s="35">
        <v>298044</v>
      </c>
      <c r="L735" s="35" t="s">
        <v>2280</v>
      </c>
    </row>
    <row r="736" spans="1:12" ht="14.45">
      <c r="A736" s="145" t="s">
        <v>2281</v>
      </c>
      <c r="B736" s="81" t="s">
        <v>2282</v>
      </c>
      <c r="C736" s="139" t="str">
        <f>HYPERLINK("https://comptox.epa.gov/dashboard/chemical/details/DTXSID8022955","DTXSID8022955")</f>
        <v>DTXSID8022955</v>
      </c>
      <c r="D736" s="81"/>
      <c r="E736" s="39"/>
      <c r="F736" s="91" t="s">
        <v>17</v>
      </c>
      <c r="G736" s="31" t="s">
        <v>161</v>
      </c>
      <c r="H736" s="39" t="s">
        <v>116</v>
      </c>
      <c r="I736" s="37"/>
      <c r="J736" s="37"/>
      <c r="K736" s="35">
        <v>514738</v>
      </c>
      <c r="L736" s="35" t="s">
        <v>2283</v>
      </c>
    </row>
    <row r="737" spans="1:12" ht="14.45">
      <c r="A737" s="145" t="s">
        <v>2284</v>
      </c>
      <c r="B737" s="81" t="s">
        <v>2285</v>
      </c>
      <c r="C737" s="139" t="str">
        <f>HYPERLINK("https://comptox.epa.gov/dashboard/chemical/details/DTXSID2034968","DTXSID2034968")</f>
        <v>DTXSID2034968</v>
      </c>
      <c r="D737" s="81"/>
      <c r="E737" s="39" t="s">
        <v>22</v>
      </c>
      <c r="F737" s="91" t="s">
        <v>17</v>
      </c>
      <c r="G737" s="31" t="s">
        <v>152</v>
      </c>
      <c r="H737" s="39" t="s">
        <v>22</v>
      </c>
      <c r="I737" s="37" t="s">
        <v>58</v>
      </c>
      <c r="J737" s="37" t="s">
        <v>2286</v>
      </c>
      <c r="K737" s="35">
        <v>541537</v>
      </c>
      <c r="L737" s="35" t="s">
        <v>2287</v>
      </c>
    </row>
    <row r="738" spans="1:12" ht="14.45">
      <c r="A738" s="145" t="s">
        <v>2288</v>
      </c>
      <c r="B738" s="81" t="s">
        <v>2285</v>
      </c>
      <c r="C738" s="139" t="str">
        <f>HYPERLINK("https://comptox.epa.gov/dashboard/chemical/details/DTXSID2034968","DTXSID2034968")</f>
        <v>DTXSID2034968</v>
      </c>
      <c r="D738" s="81"/>
      <c r="E738" s="39" t="s">
        <v>22</v>
      </c>
      <c r="F738" s="91" t="s">
        <v>17</v>
      </c>
      <c r="G738" s="31" t="s">
        <v>152</v>
      </c>
      <c r="H738" s="39" t="s">
        <v>22</v>
      </c>
      <c r="I738" s="37" t="s">
        <v>18</v>
      </c>
      <c r="J738" s="37" t="s">
        <v>2286</v>
      </c>
      <c r="K738" s="35">
        <v>541537</v>
      </c>
      <c r="L738" s="35" t="s">
        <v>2289</v>
      </c>
    </row>
    <row r="739" spans="1:12" ht="14.45">
      <c r="A739" s="145" t="s">
        <v>2290</v>
      </c>
      <c r="B739" s="81" t="s">
        <v>2291</v>
      </c>
      <c r="C739" s="139" t="str">
        <f>HYPERLINK("https://comptox.epa.gov/dashboard/chemical/details/DTXSID0020446","DTXSID0020446")</f>
        <v>DTXSID0020446</v>
      </c>
      <c r="D739" s="81"/>
      <c r="E739" s="39" t="s">
        <v>22</v>
      </c>
      <c r="F739" s="91" t="s">
        <v>57</v>
      </c>
      <c r="G739" s="31"/>
      <c r="H739" s="39"/>
      <c r="I739" s="37" t="s">
        <v>18</v>
      </c>
      <c r="J739" s="37"/>
      <c r="K739" s="35">
        <v>330541</v>
      </c>
      <c r="L739" s="35" t="s">
        <v>2292</v>
      </c>
    </row>
    <row r="740" spans="1:12" ht="27">
      <c r="A740" s="145" t="s">
        <v>2293</v>
      </c>
      <c r="B740" s="141" t="s">
        <v>2294</v>
      </c>
      <c r="C740" s="139" t="str">
        <f>HYPERLINK("https://comptox.epa.gov/dashboard/chemical/details/DTXSID1062124","DTXSID1062124")</f>
        <v>DTXSID1062124</v>
      </c>
      <c r="D740" s="81"/>
      <c r="E740" s="39"/>
      <c r="F740" s="91" t="s">
        <v>17</v>
      </c>
      <c r="G740" s="31"/>
      <c r="H740" s="39"/>
      <c r="I740" s="37">
        <v>313</v>
      </c>
      <c r="J740" s="37"/>
      <c r="K740" s="65">
        <v>2043541</v>
      </c>
      <c r="L740" s="35" t="s">
        <v>2295</v>
      </c>
    </row>
    <row r="741" spans="1:12" ht="27">
      <c r="A741" s="145" t="s">
        <v>2296</v>
      </c>
      <c r="B741" s="141" t="s">
        <v>2297</v>
      </c>
      <c r="C741" s="139" t="str">
        <f>HYPERLINK("https://comptox.epa.gov/dashboard/chemical/details/DTXSID1067330","DTXSID1067330")</f>
        <v>DTXSID1067330</v>
      </c>
      <c r="D741" s="81"/>
      <c r="E741" s="39"/>
      <c r="F741" s="91" t="s">
        <v>17</v>
      </c>
      <c r="G741" s="31"/>
      <c r="H741" s="39"/>
      <c r="I741" s="37">
        <v>313</v>
      </c>
      <c r="J741" s="37"/>
      <c r="K741" s="65">
        <v>27619916</v>
      </c>
      <c r="L741" s="35" t="s">
        <v>2298</v>
      </c>
    </row>
    <row r="742" spans="1:12" ht="27">
      <c r="A742" s="145" t="s">
        <v>2299</v>
      </c>
      <c r="B742" s="141" t="s">
        <v>2300</v>
      </c>
      <c r="C742" s="139" t="str">
        <f>HYPERLINK("https://comptox.epa.gov/dashboard/chemical/details/DTXSID2029905","DTXSID2029905")</f>
        <v>DTXSID2029905</v>
      </c>
      <c r="D742" s="81"/>
      <c r="E742" s="39"/>
      <c r="F742" s="91" t="s">
        <v>17</v>
      </c>
      <c r="G742" s="31"/>
      <c r="H742" s="39"/>
      <c r="I742" s="37">
        <v>313</v>
      </c>
      <c r="J742" s="37"/>
      <c r="K742" s="65">
        <v>865861</v>
      </c>
      <c r="L742" s="35" t="s">
        <v>2301</v>
      </c>
    </row>
    <row r="743" spans="1:12" ht="14.45">
      <c r="A743" s="145" t="s">
        <v>2302</v>
      </c>
      <c r="B743" s="81" t="s">
        <v>2303</v>
      </c>
      <c r="C743" s="139" t="str">
        <f>HYPERLINK("https://comptox.epa.gov/dashboard/chemical/details/DTXSID6027923","DTXSID6027923")</f>
        <v>DTXSID6027923</v>
      </c>
      <c r="D743" s="81"/>
      <c r="E743" s="39" t="s">
        <v>34</v>
      </c>
      <c r="F743" s="91" t="s">
        <v>35</v>
      </c>
      <c r="G743" s="31"/>
      <c r="H743" s="39"/>
      <c r="I743" s="37"/>
      <c r="J743" s="37"/>
      <c r="K743" s="35">
        <v>27176870</v>
      </c>
      <c r="L743" s="35" t="s">
        <v>2304</v>
      </c>
    </row>
    <row r="744" spans="1:12" ht="14.45">
      <c r="A744" s="145" t="s">
        <v>2305</v>
      </c>
      <c r="B744" s="138" t="s">
        <v>2306</v>
      </c>
      <c r="C744" s="139" t="str">
        <f>HYPERLINK("https://comptox.epa.gov/dashboard/chemical/details/DTXSID3020548","DTXSID3020548")</f>
        <v>DTXSID3020548</v>
      </c>
      <c r="D744" s="81"/>
      <c r="E744" s="39"/>
      <c r="F744" s="91" t="s">
        <v>17</v>
      </c>
      <c r="G744" s="31"/>
      <c r="H744" s="39"/>
      <c r="I744" s="37" t="s">
        <v>18</v>
      </c>
      <c r="J744" s="37"/>
      <c r="K744" s="35">
        <v>2439103</v>
      </c>
      <c r="L744" s="35" t="s">
        <v>2307</v>
      </c>
    </row>
    <row r="745" spans="1:12" ht="14.45">
      <c r="A745" s="145" t="s">
        <v>2308</v>
      </c>
      <c r="B745" s="81" t="s">
        <v>2309</v>
      </c>
      <c r="C745" s="139" t="str">
        <f>HYPERLINK("https://comptox.epa.gov/dashboard/chemical/details/DTXSID0020440","DTXSID0020440")</f>
        <v>DTXSID0020440</v>
      </c>
      <c r="D745" s="81"/>
      <c r="E745" s="39"/>
      <c r="F745" s="91" t="s">
        <v>17</v>
      </c>
      <c r="G745" s="31"/>
      <c r="H745" s="39"/>
      <c r="I745" s="37" t="s">
        <v>18</v>
      </c>
      <c r="J745" s="37"/>
      <c r="K745" s="35">
        <v>120365</v>
      </c>
      <c r="L745" s="35" t="s">
        <v>2310</v>
      </c>
    </row>
    <row r="746" spans="1:12" ht="40.15">
      <c r="A746" s="145" t="s">
        <v>2311</v>
      </c>
      <c r="B746" s="81" t="s">
        <v>2312</v>
      </c>
      <c r="C746" s="139" t="str">
        <f>HYPERLINK("https://comptox.epa.gov/dashboard/chemical/details/DTXSID2070219","DTXSID2070219")</f>
        <v>DTXSID2070219</v>
      </c>
      <c r="D746" s="81"/>
      <c r="E746" s="39"/>
      <c r="F746" s="91" t="s">
        <v>17</v>
      </c>
      <c r="G746" s="31"/>
      <c r="H746" s="39"/>
      <c r="I746" s="37">
        <v>313</v>
      </c>
      <c r="J746" s="37"/>
      <c r="K746" s="31">
        <v>65104656</v>
      </c>
      <c r="L746" s="35" t="s">
        <v>2313</v>
      </c>
    </row>
    <row r="747" spans="1:12" ht="14.45">
      <c r="A747" s="145" t="s">
        <v>2314</v>
      </c>
      <c r="B747" s="81" t="s">
        <v>2315</v>
      </c>
      <c r="C747" s="139" t="str">
        <f>HYPERLINK("https://comptox.epa.gov/dashboard/chemical/details/DTXSID7020558","DTXSID7020558")</f>
        <v>DTXSID7020558</v>
      </c>
      <c r="D747" s="81"/>
      <c r="E747" s="39"/>
      <c r="F747" s="91" t="s">
        <v>17</v>
      </c>
      <c r="G747" s="31" t="s">
        <v>1315</v>
      </c>
      <c r="H747" s="39" t="s">
        <v>94</v>
      </c>
      <c r="I747" s="37"/>
      <c r="J747" s="37"/>
      <c r="K747" s="35">
        <v>316427</v>
      </c>
      <c r="L747" s="35" t="s">
        <v>2316</v>
      </c>
    </row>
    <row r="748" spans="1:12" ht="14.45">
      <c r="A748" s="145" t="s">
        <v>2317</v>
      </c>
      <c r="B748" s="81" t="s">
        <v>2318</v>
      </c>
      <c r="C748" s="139" t="str">
        <f>HYPERLINK("https://comptox.epa.gov/dashboard/chemical/details/DTXSID1020560","DTXSID1020560")</f>
        <v>DTXSID1020560</v>
      </c>
      <c r="D748" s="81"/>
      <c r="E748" s="39" t="s">
        <v>94</v>
      </c>
      <c r="F748" s="91" t="s">
        <v>34</v>
      </c>
      <c r="G748" s="31" t="s">
        <v>475</v>
      </c>
      <c r="H748" s="39" t="s">
        <v>94</v>
      </c>
      <c r="I748" s="37"/>
      <c r="J748" s="37" t="s">
        <v>2319</v>
      </c>
      <c r="K748" s="35">
        <v>115297</v>
      </c>
      <c r="L748" s="35" t="s">
        <v>2320</v>
      </c>
    </row>
    <row r="749" spans="1:12" ht="14.45">
      <c r="A749" s="145" t="s">
        <v>2321</v>
      </c>
      <c r="B749" s="81" t="s">
        <v>2322</v>
      </c>
      <c r="C749" s="139" t="str">
        <f>HYPERLINK("https://comptox.epa.gov/dashboard/chemical/details/DTXSID9037539","DTXSID9037539")</f>
        <v>DTXSID9037539</v>
      </c>
      <c r="D749" s="81"/>
      <c r="E749" s="39" t="s">
        <v>94</v>
      </c>
      <c r="F749" s="91" t="s">
        <v>17</v>
      </c>
      <c r="G749" s="31"/>
      <c r="H749" s="39"/>
      <c r="I749" s="37"/>
      <c r="J749" s="37"/>
      <c r="K749" s="35">
        <v>959988</v>
      </c>
      <c r="L749" s="35" t="s">
        <v>2320</v>
      </c>
    </row>
    <row r="750" spans="1:12" ht="14.45">
      <c r="A750" s="145" t="s">
        <v>2323</v>
      </c>
      <c r="B750" s="81" t="s">
        <v>2324</v>
      </c>
      <c r="C750" s="139" t="str">
        <f>HYPERLINK("https://comptox.epa.gov/dashboard/chemical/details/DTXSID8037540","DTXSID8037540")</f>
        <v>DTXSID8037540</v>
      </c>
      <c r="D750" s="81"/>
      <c r="E750" s="39" t="s">
        <v>94</v>
      </c>
      <c r="F750" s="91" t="s">
        <v>17</v>
      </c>
      <c r="G750" s="31"/>
      <c r="H750" s="39"/>
      <c r="I750" s="37"/>
      <c r="J750" s="37"/>
      <c r="K750" s="35">
        <v>33213659</v>
      </c>
      <c r="L750" s="35" t="s">
        <v>2320</v>
      </c>
    </row>
    <row r="751" spans="1:12" ht="14.45">
      <c r="A751" s="145" t="s">
        <v>2325</v>
      </c>
      <c r="B751" s="81" t="s">
        <v>1121</v>
      </c>
      <c r="C751" s="139" t="str">
        <f>HYPERLINK("https://comptox.epa.gov/dashboard/chemical/details/DTXSID101349927","DTXSID101349927")</f>
        <v>DTXSID101349927</v>
      </c>
      <c r="D751" s="81"/>
      <c r="E751" s="39" t="s">
        <v>374</v>
      </c>
      <c r="F751" s="91" t="s">
        <v>17</v>
      </c>
      <c r="G751" s="31"/>
      <c r="H751" s="39"/>
      <c r="I751" s="37"/>
      <c r="J751" s="37"/>
      <c r="K751" s="31">
        <v>0</v>
      </c>
      <c r="L751" s="35" t="s">
        <v>2326</v>
      </c>
    </row>
    <row r="752" spans="1:12" ht="14.45">
      <c r="A752" s="145" t="s">
        <v>2327</v>
      </c>
      <c r="B752" s="81" t="s">
        <v>2328</v>
      </c>
      <c r="C752" s="139" t="str">
        <f>HYPERLINK("https://comptox.epa.gov/dashboard/chemical/details/DTXSID3037541","DTXSID3037541")</f>
        <v>DTXSID3037541</v>
      </c>
      <c r="D752" s="81"/>
      <c r="E752" s="39" t="s">
        <v>94</v>
      </c>
      <c r="F752" s="91" t="s">
        <v>17</v>
      </c>
      <c r="G752" s="31"/>
      <c r="H752" s="39"/>
      <c r="I752" s="37"/>
      <c r="J752" s="37"/>
      <c r="K752" s="35">
        <v>1031078</v>
      </c>
      <c r="L752" s="35" t="s">
        <v>2329</v>
      </c>
    </row>
    <row r="753" spans="1:12" ht="14.45">
      <c r="A753" s="145" t="s">
        <v>2330</v>
      </c>
      <c r="B753" s="81" t="s">
        <v>2331</v>
      </c>
      <c r="C753" s="139" t="str">
        <f>HYPERLINK("https://comptox.epa.gov/dashboard/chemical/details/DTXSID7024081","DTXSID7024081")</f>
        <v>DTXSID7024081</v>
      </c>
      <c r="D753" s="81"/>
      <c r="E753" s="39" t="s">
        <v>34</v>
      </c>
      <c r="F753" s="91" t="s">
        <v>17</v>
      </c>
      <c r="G753" s="31"/>
      <c r="H753" s="39"/>
      <c r="I753" s="37"/>
      <c r="J753" s="37" t="s">
        <v>2332</v>
      </c>
      <c r="K753" s="35">
        <v>145733</v>
      </c>
      <c r="L753" s="35" t="s">
        <v>2333</v>
      </c>
    </row>
    <row r="754" spans="1:12" ht="14.45">
      <c r="A754" s="145" t="s">
        <v>2334</v>
      </c>
      <c r="B754" s="138" t="s">
        <v>2335</v>
      </c>
      <c r="C754" s="139" t="str">
        <f>HYPERLINK("https://comptox.epa.gov/dashboard/chemical/details/DTXSID2041911","DTXSID2041911")</f>
        <v>DTXSID2041911</v>
      </c>
      <c r="D754" s="81"/>
      <c r="E754" s="39"/>
      <c r="F754" s="91" t="s">
        <v>17</v>
      </c>
      <c r="G754" s="31" t="s">
        <v>161</v>
      </c>
      <c r="H754" s="39" t="s">
        <v>116</v>
      </c>
      <c r="I754" s="37"/>
      <c r="J754" s="37"/>
      <c r="K754" s="35">
        <v>2778043</v>
      </c>
      <c r="L754" s="35" t="s">
        <v>2336</v>
      </c>
    </row>
    <row r="755" spans="1:12" ht="14.45">
      <c r="A755" s="145" t="s">
        <v>2337</v>
      </c>
      <c r="B755" s="81" t="s">
        <v>2338</v>
      </c>
      <c r="C755" s="139" t="str">
        <f>HYPERLINK("https://comptox.epa.gov/dashboard/chemical/details/DTXSID6020561","DTXSID6020561")</f>
        <v>DTXSID6020561</v>
      </c>
      <c r="D755" s="81"/>
      <c r="E755" s="39" t="s">
        <v>94</v>
      </c>
      <c r="F755" s="91" t="s">
        <v>34</v>
      </c>
      <c r="G755" s="31" t="s">
        <v>161</v>
      </c>
      <c r="H755" s="39" t="s">
        <v>94</v>
      </c>
      <c r="I755" s="37"/>
      <c r="J755" s="37" t="s">
        <v>2339</v>
      </c>
      <c r="K755" s="35">
        <v>72208</v>
      </c>
      <c r="L755" s="35" t="s">
        <v>2340</v>
      </c>
    </row>
    <row r="756" spans="1:12" ht="14.45">
      <c r="A756" s="145" t="s">
        <v>2341</v>
      </c>
      <c r="B756" s="81" t="s">
        <v>2342</v>
      </c>
      <c r="C756" s="139" t="str">
        <f>HYPERLINK("https://comptox.epa.gov/dashboard/chemical/details/DTXSID0047743","DTXSID0047743")</f>
        <v>DTXSID0047743</v>
      </c>
      <c r="D756" s="81"/>
      <c r="E756" s="39" t="s">
        <v>94</v>
      </c>
      <c r="F756" s="91" t="s">
        <v>17</v>
      </c>
      <c r="G756" s="31"/>
      <c r="H756" s="39"/>
      <c r="I756" s="37"/>
      <c r="J756" s="37"/>
      <c r="K756" s="35">
        <v>7421934</v>
      </c>
      <c r="L756" s="35" t="s">
        <v>2343</v>
      </c>
    </row>
    <row r="757" spans="1:12" ht="14.45">
      <c r="A757" s="145" t="s">
        <v>2344</v>
      </c>
      <c r="B757" s="81" t="s">
        <v>1121</v>
      </c>
      <c r="C757" s="139" t="str">
        <f>HYPERLINK("https://comptox.epa.gov/dashboard/chemical/details/DTXSID6020561","DTXSID6020561")</f>
        <v>DTXSID6020561</v>
      </c>
      <c r="D757" s="81"/>
      <c r="E757" s="39" t="s">
        <v>374</v>
      </c>
      <c r="F757" s="91" t="s">
        <v>17</v>
      </c>
      <c r="G757" s="31"/>
      <c r="H757" s="39"/>
      <c r="I757" s="37"/>
      <c r="J757" s="37"/>
      <c r="K757" s="31">
        <v>0</v>
      </c>
      <c r="L757" s="35" t="s">
        <v>2345</v>
      </c>
    </row>
    <row r="758" spans="1:12" ht="14.45">
      <c r="A758" s="145" t="s">
        <v>2346</v>
      </c>
      <c r="B758" s="81" t="s">
        <v>2347</v>
      </c>
      <c r="C758" s="139" t="str">
        <f>HYPERLINK("https://comptox.epa.gov/dashboard/chemical/details/DTXSID1020566","DTXSID1020566")</f>
        <v>DTXSID1020566</v>
      </c>
      <c r="D758" s="81" t="s">
        <v>129</v>
      </c>
      <c r="E758" s="39" t="s">
        <v>22</v>
      </c>
      <c r="F758" s="91" t="s">
        <v>57</v>
      </c>
      <c r="G758" s="31" t="s">
        <v>34</v>
      </c>
      <c r="H758" s="39" t="s">
        <v>22</v>
      </c>
      <c r="I758" s="37" t="s">
        <v>18</v>
      </c>
      <c r="J758" s="37" t="s">
        <v>2348</v>
      </c>
      <c r="K758" s="35">
        <v>106898</v>
      </c>
      <c r="L758" s="35" t="s">
        <v>2349</v>
      </c>
    </row>
    <row r="759" spans="1:12" ht="14.45">
      <c r="A759" s="145" t="s">
        <v>2350</v>
      </c>
      <c r="B759" s="81" t="s">
        <v>2351</v>
      </c>
      <c r="C759" s="139" t="str">
        <f>HYPERLINK("https://comptox.epa.gov/dashboard/chemical/details/DTXSID5022986","DTXSID5022986")</f>
        <v>DTXSID5022986</v>
      </c>
      <c r="D759" s="81"/>
      <c r="E759" s="39" t="s">
        <v>34</v>
      </c>
      <c r="F759" s="91" t="s">
        <v>17</v>
      </c>
      <c r="G759" s="31"/>
      <c r="H759" s="39"/>
      <c r="I759" s="37"/>
      <c r="J759" s="37" t="s">
        <v>2352</v>
      </c>
      <c r="K759" s="35">
        <v>51434</v>
      </c>
      <c r="L759" s="35" t="s">
        <v>2353</v>
      </c>
    </row>
    <row r="760" spans="1:12" ht="14.45">
      <c r="A760" s="145" t="s">
        <v>2354</v>
      </c>
      <c r="B760" s="81" t="s">
        <v>2355</v>
      </c>
      <c r="C760" s="139" t="str">
        <f>HYPERLINK("https://comptox.epa.gov/dashboard/chemical/details/DTXSID7022174","DTXSID7022174")</f>
        <v>DTXSID7022174</v>
      </c>
      <c r="D760" s="81"/>
      <c r="E760" s="39"/>
      <c r="F760" s="91" t="s">
        <v>17</v>
      </c>
      <c r="G760" s="31" t="s">
        <v>152</v>
      </c>
      <c r="H760" s="39" t="s">
        <v>22</v>
      </c>
      <c r="I760" s="37"/>
      <c r="J760" s="37"/>
      <c r="K760" s="35">
        <v>2104645</v>
      </c>
      <c r="L760" s="35" t="s">
        <v>2354</v>
      </c>
    </row>
    <row r="761" spans="1:12" ht="14.45">
      <c r="A761" s="145" t="s">
        <v>2356</v>
      </c>
      <c r="B761" s="81" t="s">
        <v>2357</v>
      </c>
      <c r="C761" s="139" t="str">
        <f>HYPERLINK("https://comptox.epa.gov/dashboard/chemical/details/DTXSID5020233","DTXSID5020233")</f>
        <v>DTXSID5020233</v>
      </c>
      <c r="D761" s="81"/>
      <c r="E761" s="39"/>
      <c r="F761" s="91" t="s">
        <v>17</v>
      </c>
      <c r="G761" s="31" t="s">
        <v>82</v>
      </c>
      <c r="H761" s="39" t="s">
        <v>34</v>
      </c>
      <c r="I761" s="37"/>
      <c r="J761" s="37"/>
      <c r="K761" s="35">
        <v>50146</v>
      </c>
      <c r="L761" s="35" t="s">
        <v>2358</v>
      </c>
    </row>
    <row r="762" spans="1:12" ht="14.45">
      <c r="A762" s="145" t="s">
        <v>2359</v>
      </c>
      <c r="B762" s="81" t="s">
        <v>2360</v>
      </c>
      <c r="C762" s="139" t="str">
        <f>HYPERLINK("https://comptox.epa.gov/dashboard/chemical/details/DTXSID3025253","DTXSID3025253")</f>
        <v>DTXSID3025253</v>
      </c>
      <c r="D762" s="81"/>
      <c r="E762" s="39"/>
      <c r="F762" s="91" t="s">
        <v>17</v>
      </c>
      <c r="G762" s="31" t="s">
        <v>161</v>
      </c>
      <c r="H762" s="39" t="s">
        <v>116</v>
      </c>
      <c r="I762" s="37"/>
      <c r="J762" s="37"/>
      <c r="K762" s="35">
        <v>379793</v>
      </c>
      <c r="L762" s="35" t="s">
        <v>2361</v>
      </c>
    </row>
    <row r="763" spans="1:12" ht="14.45">
      <c r="A763" s="145" t="s">
        <v>2362</v>
      </c>
      <c r="B763" s="81" t="s">
        <v>2363</v>
      </c>
      <c r="C763" s="139" t="str">
        <f>HYPERLINK("https://comptox.epa.gov/dashboard/chemical/details/DTXSID8025678","DTXSID8025678")</f>
        <v>DTXSID8025678</v>
      </c>
      <c r="D763" s="81" t="s">
        <v>33</v>
      </c>
      <c r="E763" s="39" t="s">
        <v>22</v>
      </c>
      <c r="F763" s="91" t="s">
        <v>57</v>
      </c>
      <c r="G763" s="31"/>
      <c r="H763" s="39"/>
      <c r="I763" s="37"/>
      <c r="J763" s="37"/>
      <c r="K763" s="35">
        <v>75047</v>
      </c>
      <c r="L763" s="35" t="s">
        <v>2364</v>
      </c>
    </row>
    <row r="764" spans="1:12" ht="14.45">
      <c r="A764" s="145" t="s">
        <v>2365</v>
      </c>
      <c r="B764" s="81" t="s">
        <v>2366</v>
      </c>
      <c r="C764" s="139" t="str">
        <f>HYPERLINK("https://comptox.epa.gov/dashboard/chemical/details/DTXSID6026377","DTXSID6026377")</f>
        <v>DTXSID6026377</v>
      </c>
      <c r="D764" s="81" t="s">
        <v>33</v>
      </c>
      <c r="E764" s="39"/>
      <c r="F764" s="91" t="s">
        <v>17</v>
      </c>
      <c r="G764" s="31"/>
      <c r="H764" s="39"/>
      <c r="I764" s="37"/>
      <c r="J764" s="37"/>
      <c r="K764" s="35">
        <v>74840</v>
      </c>
      <c r="L764" s="35" t="s">
        <v>2367</v>
      </c>
    </row>
    <row r="765" spans="1:12" ht="14.45">
      <c r="A765" s="145" t="s">
        <v>2368</v>
      </c>
      <c r="B765" s="81" t="s">
        <v>1199</v>
      </c>
      <c r="C765" s="139" t="str">
        <f>HYPERLINK("https://comptox.epa.gov/dashboard/chemical/details/DTXSID1020302","DTXSID1020302")</f>
        <v>DTXSID1020302</v>
      </c>
      <c r="D765" s="81" t="s">
        <v>33</v>
      </c>
      <c r="E765" s="39" t="s">
        <v>22</v>
      </c>
      <c r="F765" s="91" t="s">
        <v>17</v>
      </c>
      <c r="G765" s="31"/>
      <c r="H765" s="39"/>
      <c r="I765" s="37" t="s">
        <v>58</v>
      </c>
      <c r="J765" s="37"/>
      <c r="K765" s="35">
        <v>75003</v>
      </c>
      <c r="L765" s="35" t="s">
        <v>2369</v>
      </c>
    </row>
    <row r="766" spans="1:12" ht="14.45">
      <c r="A766" s="145" t="s">
        <v>2370</v>
      </c>
      <c r="B766" s="81" t="s">
        <v>2371</v>
      </c>
      <c r="C766" s="139" t="str">
        <f>HYPERLINK("https://comptox.epa.gov/dashboard/chemical/details/DTXSID5021881","DTXSID5021881")</f>
        <v>DTXSID5021881</v>
      </c>
      <c r="D766" s="81" t="s">
        <v>129</v>
      </c>
      <c r="E766" s="39" t="s">
        <v>26</v>
      </c>
      <c r="F766" s="91" t="s">
        <v>53</v>
      </c>
      <c r="G766" s="31" t="s">
        <v>33</v>
      </c>
      <c r="H766" s="39" t="s">
        <v>26</v>
      </c>
      <c r="I766" s="37"/>
      <c r="J766" s="37"/>
      <c r="K766" s="35">
        <v>107153</v>
      </c>
      <c r="L766" s="35" t="s">
        <v>2372</v>
      </c>
    </row>
    <row r="767" spans="1:12" ht="14.45">
      <c r="A767" s="145" t="s">
        <v>2373</v>
      </c>
      <c r="B767" s="81" t="s">
        <v>2008</v>
      </c>
      <c r="C767" s="139" t="str">
        <f>HYPERLINK("https://comptox.epa.gov/dashboard/chemical/details/DTXSID0024050","DTXSID0024050")</f>
        <v>DTXSID0024050</v>
      </c>
      <c r="D767" s="81" t="s">
        <v>33</v>
      </c>
      <c r="E767" s="39"/>
      <c r="F767" s="91" t="s">
        <v>17</v>
      </c>
      <c r="G767" s="31"/>
      <c r="H767" s="39"/>
      <c r="I767" s="37"/>
      <c r="J767" s="37"/>
      <c r="K767" s="35">
        <v>75376</v>
      </c>
      <c r="L767" s="35" t="s">
        <v>2374</v>
      </c>
    </row>
    <row r="768" spans="1:12" ht="14.45">
      <c r="A768" s="145" t="s">
        <v>2375</v>
      </c>
      <c r="B768" s="81" t="s">
        <v>1496</v>
      </c>
      <c r="C768" s="139" t="str">
        <f>HYPERLINK("https://comptox.epa.gov/dashboard/chemical/details/DTXSID1023992","DTXSID1023992")</f>
        <v>DTXSID1023992</v>
      </c>
      <c r="D768" s="81" t="s">
        <v>33</v>
      </c>
      <c r="E768" s="39" t="s">
        <v>22</v>
      </c>
      <c r="F768" s="91" t="s">
        <v>17</v>
      </c>
      <c r="G768" s="31"/>
      <c r="H768" s="39"/>
      <c r="I768" s="37"/>
      <c r="J768" s="37" t="s">
        <v>1497</v>
      </c>
      <c r="K768" s="35">
        <v>460195</v>
      </c>
      <c r="L768" s="35" t="s">
        <v>2376</v>
      </c>
    </row>
    <row r="769" spans="1:12" ht="14.45">
      <c r="A769" s="145" t="s">
        <v>2377</v>
      </c>
      <c r="B769" s="81" t="s">
        <v>2378</v>
      </c>
      <c r="C769" s="139" t="str">
        <f>HYPERLINK("https://comptox.epa.gov/dashboard/chemical/details/DTXSID3021720","DTXSID3021720")</f>
        <v>DTXSID3021720</v>
      </c>
      <c r="D769" s="81" t="s">
        <v>33</v>
      </c>
      <c r="E769" s="39" t="s">
        <v>22</v>
      </c>
      <c r="F769" s="91" t="s">
        <v>17</v>
      </c>
      <c r="G769" s="31"/>
      <c r="H769" s="39"/>
      <c r="I769" s="37"/>
      <c r="J769" s="37" t="s">
        <v>2379</v>
      </c>
      <c r="K769" s="35">
        <v>60297</v>
      </c>
      <c r="L769" s="35" t="s">
        <v>2380</v>
      </c>
    </row>
    <row r="770" spans="1:12" ht="53.45">
      <c r="A770" s="145" t="s">
        <v>2381</v>
      </c>
      <c r="B770" s="81" t="s">
        <v>2382</v>
      </c>
      <c r="C770" s="139" t="str">
        <f>HYPERLINK("https://comptox.epa.gov/dashboard/chemical/details/DTXSID80107243","DTXSID80107243")</f>
        <v>DTXSID80107243</v>
      </c>
      <c r="D770" s="81"/>
      <c r="E770" s="39"/>
      <c r="F770" s="91" t="s">
        <v>17</v>
      </c>
      <c r="G770" s="31"/>
      <c r="H770" s="39"/>
      <c r="I770" s="37">
        <v>313</v>
      </c>
      <c r="J770" s="37"/>
      <c r="K770" s="65">
        <v>182176529</v>
      </c>
      <c r="L770" s="35" t="s">
        <v>2383</v>
      </c>
    </row>
    <row r="771" spans="1:12" ht="14.45">
      <c r="A771" s="145" t="s">
        <v>2384</v>
      </c>
      <c r="B771" s="81" t="s">
        <v>2385</v>
      </c>
      <c r="C771" s="139" t="str">
        <f>HYPERLINK("https://comptox.epa.gov/dashboard/chemical/details/DTXSID1025853","DTXSID1025853")</f>
        <v>DTXSID1025853</v>
      </c>
      <c r="D771" s="81" t="s">
        <v>33</v>
      </c>
      <c r="E771" s="39"/>
      <c r="F771" s="91" t="s">
        <v>17</v>
      </c>
      <c r="G771" s="31" t="s">
        <v>116</v>
      </c>
      <c r="H771" s="39" t="s">
        <v>116</v>
      </c>
      <c r="I771" s="37" t="s">
        <v>58</v>
      </c>
      <c r="J771" s="37"/>
      <c r="K771" s="35">
        <v>79210</v>
      </c>
      <c r="L771" s="35" t="s">
        <v>2386</v>
      </c>
    </row>
    <row r="772" spans="1:12" ht="14.45">
      <c r="A772" s="145" t="s">
        <v>2387</v>
      </c>
      <c r="B772" s="81" t="s">
        <v>2388</v>
      </c>
      <c r="C772" s="139" t="str">
        <f>HYPERLINK("https://comptox.epa.gov/dashboard/chemical/details/DTXSID5061825","DTXSID5061825")</f>
        <v>DTXSID5061825</v>
      </c>
      <c r="D772" s="81"/>
      <c r="E772" s="39"/>
      <c r="F772" s="91" t="s">
        <v>17</v>
      </c>
      <c r="G772" s="31" t="s">
        <v>116</v>
      </c>
      <c r="H772" s="39" t="s">
        <v>116</v>
      </c>
      <c r="I772" s="37"/>
      <c r="J772" s="37"/>
      <c r="K772" s="35">
        <v>1622328</v>
      </c>
      <c r="L772" s="35" t="s">
        <v>2389</v>
      </c>
    </row>
    <row r="773" spans="1:12" ht="14.45">
      <c r="A773" s="145" t="s">
        <v>2390</v>
      </c>
      <c r="B773" s="81" t="s">
        <v>2391</v>
      </c>
      <c r="C773" s="139" t="str">
        <f>HYPERLINK("https://comptox.epa.gov/dashboard/chemical/details/DTXSID2021317","DTXSID2021317")</f>
        <v>DTXSID2021317</v>
      </c>
      <c r="D773" s="81"/>
      <c r="E773" s="39" t="s">
        <v>22</v>
      </c>
      <c r="F773" s="91" t="s">
        <v>17</v>
      </c>
      <c r="G773" s="31"/>
      <c r="H773" s="39"/>
      <c r="I773" s="37" t="s">
        <v>58</v>
      </c>
      <c r="J773" s="37" t="s">
        <v>2392</v>
      </c>
      <c r="K773" s="35">
        <v>630206</v>
      </c>
      <c r="L773" s="35" t="s">
        <v>2393</v>
      </c>
    </row>
    <row r="774" spans="1:12" ht="14.45">
      <c r="A774" s="145" t="s">
        <v>2394</v>
      </c>
      <c r="B774" s="81" t="s">
        <v>2395</v>
      </c>
      <c r="C774" s="139" t="str">
        <f>HYPERLINK("https://comptox.epa.gov/dashboard/chemical/details/DTXSID0037100","DTXSID0037100")</f>
        <v>DTXSID0037100</v>
      </c>
      <c r="D774" s="81"/>
      <c r="E774" s="39"/>
      <c r="F774" s="91" t="s">
        <v>17</v>
      </c>
      <c r="G774" s="31" t="s">
        <v>116</v>
      </c>
      <c r="H774" s="39" t="s">
        <v>116</v>
      </c>
      <c r="I774" s="37" t="s">
        <v>58</v>
      </c>
      <c r="J774" s="37"/>
      <c r="K774" s="35">
        <v>505602</v>
      </c>
      <c r="L774" s="35" t="s">
        <v>2396</v>
      </c>
    </row>
    <row r="775" spans="1:12" ht="14.45">
      <c r="A775" s="145" t="s">
        <v>2397</v>
      </c>
      <c r="B775" s="81" t="s">
        <v>2398</v>
      </c>
      <c r="C775" s="139" t="str">
        <f>HYPERLINK("https://comptox.epa.gov/dashboard/chemical/details/DTXSID9026394","DTXSID9026394")</f>
        <v>DTXSID9026394</v>
      </c>
      <c r="D775" s="81" t="s">
        <v>33</v>
      </c>
      <c r="E775" s="39"/>
      <c r="F775" s="91" t="s">
        <v>17</v>
      </c>
      <c r="G775" s="31"/>
      <c r="H775" s="39"/>
      <c r="I775" s="37"/>
      <c r="J775" s="37"/>
      <c r="K775" s="35">
        <v>75081</v>
      </c>
      <c r="L775" s="35" t="s">
        <v>2399</v>
      </c>
    </row>
    <row r="776" spans="1:12" ht="27">
      <c r="A776" s="145" t="s">
        <v>2400</v>
      </c>
      <c r="B776" s="81" t="s">
        <v>2401</v>
      </c>
      <c r="C776" s="139" t="str">
        <f>HYPERLINK("https://comptox.epa.gov/dashboard/chemical/details/DTXSID9029350","DTXSID9029350")</f>
        <v>DTXSID9029350</v>
      </c>
      <c r="D776" s="81"/>
      <c r="E776" s="39">
        <v>5000</v>
      </c>
      <c r="F776" s="91" t="s">
        <v>17</v>
      </c>
      <c r="G776" s="31"/>
      <c r="H776" s="39"/>
      <c r="I776" s="37"/>
      <c r="J776" s="37" t="s">
        <v>2402</v>
      </c>
      <c r="K776" s="35">
        <v>30558431</v>
      </c>
      <c r="L776" s="35" t="s">
        <v>2403</v>
      </c>
    </row>
    <row r="777" spans="1:12" ht="14.45">
      <c r="A777" s="145" t="s">
        <v>2404</v>
      </c>
      <c r="B777" s="81" t="s">
        <v>2405</v>
      </c>
      <c r="C777" s="139" t="str">
        <f>HYPERLINK("https://comptox.epa.gov/dashboard/chemical/details/DTXSID1022267","DTXSID1022267")</f>
        <v>DTXSID1022267</v>
      </c>
      <c r="D777" s="81"/>
      <c r="E777" s="39" t="s">
        <v>22</v>
      </c>
      <c r="F777" s="91" t="s">
        <v>17</v>
      </c>
      <c r="G777" s="31" t="s">
        <v>161</v>
      </c>
      <c r="H777" s="39" t="s">
        <v>22</v>
      </c>
      <c r="I777" s="37"/>
      <c r="J777" s="37" t="s">
        <v>2406</v>
      </c>
      <c r="K777" s="35">
        <v>16752775</v>
      </c>
      <c r="L777" s="35" t="s">
        <v>2407</v>
      </c>
    </row>
    <row r="778" spans="1:12" ht="66.599999999999994">
      <c r="A778" s="145" t="s">
        <v>2408</v>
      </c>
      <c r="B778" s="141" t="s">
        <v>2409</v>
      </c>
      <c r="C778" s="139" t="str">
        <f>HYPERLINK("https://comptox.epa.gov/dashboard/chemical/details/DTXSID40897592","DTXSID40897592")</f>
        <v>DTXSID40897592</v>
      </c>
      <c r="D778" s="81"/>
      <c r="E778" s="39"/>
      <c r="F778" s="91" t="s">
        <v>17</v>
      </c>
      <c r="G778" s="31"/>
      <c r="H778" s="39"/>
      <c r="I778" s="37">
        <v>313</v>
      </c>
      <c r="J778" s="37"/>
      <c r="K778" s="65">
        <v>6563353</v>
      </c>
      <c r="L778" s="35" t="s">
        <v>2410</v>
      </c>
    </row>
    <row r="779" spans="1:12" ht="40.15">
      <c r="A779" s="145" t="s">
        <v>2411</v>
      </c>
      <c r="B779" s="141" t="s">
        <v>2412</v>
      </c>
      <c r="C779" s="139" t="str">
        <f>HYPERLINK("https://comptox.epa.gov/dashboard/chemical/details/DTXSID5069128","DTXSID5069128")</f>
        <v>DTXSID5069128</v>
      </c>
      <c r="D779" s="81"/>
      <c r="E779" s="39"/>
      <c r="F779" s="91" t="s">
        <v>17</v>
      </c>
      <c r="G779" s="31"/>
      <c r="H779" s="39"/>
      <c r="I779" s="37">
        <v>313</v>
      </c>
      <c r="J779" s="37"/>
      <c r="K779" s="65">
        <v>56773423</v>
      </c>
      <c r="L779" s="35" t="s">
        <v>2413</v>
      </c>
    </row>
    <row r="780" spans="1:12" ht="14.45">
      <c r="A780" s="145" t="s">
        <v>2414</v>
      </c>
      <c r="B780" s="81" t="s">
        <v>2415</v>
      </c>
      <c r="C780" s="139" t="str">
        <f>HYPERLINK("https://comptox.epa.gov/dashboard/chemical/details/DTXSID80893073","DTXSID80893073")</f>
        <v>DTXSID80893073</v>
      </c>
      <c r="D780" s="81"/>
      <c r="E780" s="39"/>
      <c r="F780" s="91" t="s">
        <v>17</v>
      </c>
      <c r="G780" s="31" t="s">
        <v>34</v>
      </c>
      <c r="H780" s="39" t="s">
        <v>34</v>
      </c>
      <c r="I780" s="37"/>
      <c r="J780" s="37"/>
      <c r="K780" s="35">
        <v>10140871</v>
      </c>
      <c r="L780" s="35" t="s">
        <v>2416</v>
      </c>
    </row>
    <row r="781" spans="1:12" ht="14.45">
      <c r="A781" s="145" t="s">
        <v>2417</v>
      </c>
      <c r="B781" s="81" t="s">
        <v>2418</v>
      </c>
      <c r="C781" s="139" t="str">
        <f>HYPERLINK("https://comptox.epa.gov/dashboard/chemical/details/DTXSID7024087","DTXSID7024087")</f>
        <v>DTXSID7024087</v>
      </c>
      <c r="D781" s="81"/>
      <c r="E781" s="39" t="s">
        <v>34</v>
      </c>
      <c r="F781" s="91" t="s">
        <v>17</v>
      </c>
      <c r="G781" s="31"/>
      <c r="H781" s="39"/>
      <c r="I781" s="37" t="s">
        <v>58</v>
      </c>
      <c r="J781" s="37" t="s">
        <v>2419</v>
      </c>
      <c r="K781" s="35">
        <v>110805</v>
      </c>
      <c r="L781" s="35" t="s">
        <v>2420</v>
      </c>
    </row>
    <row r="782" spans="1:12" ht="27">
      <c r="A782" s="66" t="s">
        <v>2421</v>
      </c>
      <c r="B782" s="81" t="s">
        <v>2422</v>
      </c>
      <c r="C782" s="139" t="str">
        <f>HYPERLINK("https://comptox.epa.gov/dashboard/chemical/details/DTXSID80883030","DTXSID80883030")</f>
        <v>DTXSID80883030</v>
      </c>
      <c r="D782" s="81"/>
      <c r="E782" s="39"/>
      <c r="F782" s="91" t="s">
        <v>17</v>
      </c>
      <c r="G782" s="31"/>
      <c r="H782" s="39"/>
      <c r="I782" s="37">
        <v>313</v>
      </c>
      <c r="J782" s="37"/>
      <c r="K782" s="31">
        <v>65530747</v>
      </c>
      <c r="L782" s="35" t="s">
        <v>2423</v>
      </c>
    </row>
    <row r="783" spans="1:12" ht="27">
      <c r="A783" s="66" t="s">
        <v>2424</v>
      </c>
      <c r="B783" s="81" t="s">
        <v>2425</v>
      </c>
      <c r="C783" s="139" t="str">
        <f>HYPERLINK("https://comptox.epa.gov/dashboard/chemical/details/DTXSID70883029","DTXSID70883029")</f>
        <v>DTXSID70883029</v>
      </c>
      <c r="D783" s="81"/>
      <c r="E783" s="39"/>
      <c r="F783" s="91" t="s">
        <v>17</v>
      </c>
      <c r="G783" s="31"/>
      <c r="H783" s="39"/>
      <c r="I783" s="37">
        <v>313</v>
      </c>
      <c r="J783" s="37"/>
      <c r="K783" s="31">
        <v>65530634</v>
      </c>
      <c r="L783" s="35" t="s">
        <v>2426</v>
      </c>
    </row>
    <row r="784" spans="1:12" ht="27">
      <c r="A784" s="66" t="s">
        <v>2427</v>
      </c>
      <c r="B784" s="81" t="s">
        <v>2428</v>
      </c>
      <c r="C784" s="139" t="str">
        <f>HYPERLINK("https://comptox.epa.gov/dashboard/chemical/details/DTXSID50882914","DTXSID50882914")</f>
        <v>DTXSID50882914</v>
      </c>
      <c r="D784" s="81"/>
      <c r="E784" s="39"/>
      <c r="F784" s="91" t="s">
        <v>17</v>
      </c>
      <c r="G784" s="31"/>
      <c r="H784" s="39"/>
      <c r="I784" s="37">
        <v>313</v>
      </c>
      <c r="J784" s="37"/>
      <c r="K784" s="31">
        <v>65530645</v>
      </c>
      <c r="L784" s="35" t="s">
        <v>2429</v>
      </c>
    </row>
    <row r="785" spans="1:12" ht="14.45">
      <c r="A785" s="145" t="s">
        <v>2430</v>
      </c>
      <c r="B785" s="81" t="s">
        <v>2431</v>
      </c>
      <c r="C785" s="139" t="str">
        <f>HYPERLINK("https://comptox.epa.gov/dashboard/chemical/details/DTXSID9043809","DTXSID9043809")</f>
        <v>DTXSID9043809</v>
      </c>
      <c r="D785" s="83"/>
      <c r="E785" s="41"/>
      <c r="F785" s="91" t="s">
        <v>17</v>
      </c>
      <c r="G785" s="35"/>
      <c r="H785" s="41"/>
      <c r="I785" s="40" t="s">
        <v>2432</v>
      </c>
      <c r="J785" s="37"/>
      <c r="K785" s="35">
        <v>27986363</v>
      </c>
      <c r="L785" s="35" t="s">
        <v>2433</v>
      </c>
    </row>
    <row r="786" spans="1:12" ht="14.45">
      <c r="A786" s="145" t="s">
        <v>2434</v>
      </c>
      <c r="B786" s="81" t="s">
        <v>2435</v>
      </c>
      <c r="C786" s="139" t="str">
        <f>HYPERLINK("https://comptox.epa.gov/dashboard/chemical/details/DTXSID00872587","DTXSID00872587")</f>
        <v>DTXSID00872587</v>
      </c>
      <c r="D786" s="83"/>
      <c r="E786" s="41"/>
      <c r="F786" s="91" t="s">
        <v>17</v>
      </c>
      <c r="G786" s="35"/>
      <c r="H786" s="41"/>
      <c r="I786" s="40" t="s">
        <v>2432</v>
      </c>
      <c r="J786" s="37"/>
      <c r="K786" s="35">
        <v>27176938</v>
      </c>
      <c r="L786" s="35" t="s">
        <v>2436</v>
      </c>
    </row>
    <row r="787" spans="1:12" ht="14.45">
      <c r="A787" s="145" t="s">
        <v>2437</v>
      </c>
      <c r="B787" s="81" t="s">
        <v>2438</v>
      </c>
      <c r="C787" s="139" t="str">
        <f>HYPERLINK("https://comptox.epa.gov/dashboard/chemical/details/DTXSID9058600","DTXSID9058600")</f>
        <v>DTXSID9058600</v>
      </c>
      <c r="D787" s="83"/>
      <c r="E787" s="41"/>
      <c r="F787" s="91" t="s">
        <v>17</v>
      </c>
      <c r="G787" s="35"/>
      <c r="H787" s="41"/>
      <c r="I787" s="40" t="s">
        <v>2432</v>
      </c>
      <c r="J787" s="37"/>
      <c r="K787" s="35">
        <v>20427843</v>
      </c>
      <c r="L787" s="35" t="s">
        <v>2439</v>
      </c>
    </row>
    <row r="788" spans="1:12" ht="14.45">
      <c r="A788" s="66" t="s">
        <v>2440</v>
      </c>
      <c r="B788" s="81" t="s">
        <v>2441</v>
      </c>
      <c r="C788" s="139" t="str">
        <f>HYPERLINK("https://comptox.epa.gov/dashboard/chemical/details/DTXSID0064624","DTXSID0064624")</f>
        <v>DTXSID0064624</v>
      </c>
      <c r="D788" s="81"/>
      <c r="E788" s="39"/>
      <c r="F788" s="91" t="s">
        <v>17</v>
      </c>
      <c r="G788" s="31"/>
      <c r="H788" s="39"/>
      <c r="I788" s="40" t="s">
        <v>2432</v>
      </c>
      <c r="J788" s="37"/>
      <c r="K788" s="35">
        <v>7311275</v>
      </c>
      <c r="L788" s="35" t="s">
        <v>2442</v>
      </c>
    </row>
    <row r="789" spans="1:12" ht="14.45">
      <c r="A789" s="145" t="s">
        <v>2443</v>
      </c>
      <c r="B789" s="81" t="s">
        <v>2444</v>
      </c>
      <c r="C789" s="139" t="str">
        <f>HYPERLINK("https://comptox.epa.gov/dashboard/chemical/details/DTXSID80884204","DTXSID80884204")</f>
        <v>DTXSID80884204</v>
      </c>
      <c r="D789" s="81"/>
      <c r="E789" s="39">
        <v>5000</v>
      </c>
      <c r="F789" s="91" t="s">
        <v>17</v>
      </c>
      <c r="G789" s="31"/>
      <c r="H789" s="39"/>
      <c r="I789" s="37"/>
      <c r="J789" s="37" t="s">
        <v>2445</v>
      </c>
      <c r="K789" s="35">
        <v>5952261</v>
      </c>
      <c r="L789" s="35" t="s">
        <v>2446</v>
      </c>
    </row>
    <row r="790" spans="1:12" ht="14.45">
      <c r="A790" s="145" t="s">
        <v>2447</v>
      </c>
      <c r="B790" s="81" t="s">
        <v>2448</v>
      </c>
      <c r="C790" s="139" t="str">
        <f>HYPERLINK("https://comptox.epa.gov/dashboard/chemical/details/DTXSID1026378","DTXSID1026378")</f>
        <v>DTXSID1026378</v>
      </c>
      <c r="D790" s="81" t="s">
        <v>33</v>
      </c>
      <c r="E790" s="39"/>
      <c r="F790" s="91" t="s">
        <v>17</v>
      </c>
      <c r="G790" s="31"/>
      <c r="H790" s="39"/>
      <c r="I790" s="37" t="s">
        <v>58</v>
      </c>
      <c r="J790" s="37"/>
      <c r="K790" s="35">
        <v>74851</v>
      </c>
      <c r="L790" s="35" t="s">
        <v>2449</v>
      </c>
    </row>
    <row r="791" spans="1:12" ht="14.45">
      <c r="A791" s="145" t="s">
        <v>2450</v>
      </c>
      <c r="B791" s="81" t="s">
        <v>810</v>
      </c>
      <c r="C791" s="139" t="str">
        <f>HYPERLINK("https://comptox.epa.gov/dashboard/chemical/details/DTXSID0060513","DTXSID0060513")</f>
        <v>DTXSID0060513</v>
      </c>
      <c r="D791" s="81" t="s">
        <v>33</v>
      </c>
      <c r="E791" s="39"/>
      <c r="F791" s="91" t="s">
        <v>17</v>
      </c>
      <c r="G791" s="31"/>
      <c r="H791" s="39"/>
      <c r="I791" s="37"/>
      <c r="J791" s="37"/>
      <c r="K791" s="35">
        <v>598732</v>
      </c>
      <c r="L791" s="35" t="s">
        <v>2451</v>
      </c>
    </row>
    <row r="792" spans="1:12" ht="14.45">
      <c r="A792" s="145" t="s">
        <v>2452</v>
      </c>
      <c r="B792" s="81" t="s">
        <v>2453</v>
      </c>
      <c r="C792" s="139" t="str">
        <f>HYPERLINK("https://comptox.epa.gov/dashboard/chemical/details/DTXSID8021434","DTXSID8021434")</f>
        <v>DTXSID8021434</v>
      </c>
      <c r="D792" s="81" t="s">
        <v>33</v>
      </c>
      <c r="E792" s="39" t="s">
        <v>94</v>
      </c>
      <c r="F792" s="91" t="s">
        <v>17</v>
      </c>
      <c r="G792" s="31"/>
      <c r="H792" s="39"/>
      <c r="I792" s="37" t="s">
        <v>58</v>
      </c>
      <c r="J792" s="37" t="s">
        <v>2454</v>
      </c>
      <c r="K792" s="35">
        <v>75014</v>
      </c>
      <c r="L792" s="35" t="s">
        <v>2455</v>
      </c>
    </row>
    <row r="793" spans="1:12" ht="14.45">
      <c r="A793" s="145" t="s">
        <v>2456</v>
      </c>
      <c r="B793" s="81" t="s">
        <v>2457</v>
      </c>
      <c r="C793" s="139" t="str">
        <f>HYPERLINK("https://comptox.epa.gov/dashboard/chemical/details/DTXSID3026485","DTXSID3026485")</f>
        <v>DTXSID3026485</v>
      </c>
      <c r="D793" s="81" t="s">
        <v>33</v>
      </c>
      <c r="E793" s="39"/>
      <c r="F793" s="91" t="s">
        <v>17</v>
      </c>
      <c r="G793" s="31"/>
      <c r="H793" s="39"/>
      <c r="I793" s="37"/>
      <c r="J793" s="37"/>
      <c r="K793" s="35">
        <v>79389</v>
      </c>
      <c r="L793" s="35" t="s">
        <v>2458</v>
      </c>
    </row>
    <row r="794" spans="1:12" ht="14.45">
      <c r="A794" s="145" t="s">
        <v>2459</v>
      </c>
      <c r="B794" s="81" t="s">
        <v>1809</v>
      </c>
      <c r="C794" s="139" t="str">
        <f>HYPERLINK("https://comptox.epa.gov/dashboard/chemical/details/DTXSID8021438","DTXSID8021438")</f>
        <v>DTXSID8021438</v>
      </c>
      <c r="D794" s="81" t="s">
        <v>33</v>
      </c>
      <c r="E794" s="39" t="s">
        <v>22</v>
      </c>
      <c r="F794" s="91" t="s">
        <v>57</v>
      </c>
      <c r="G794" s="31"/>
      <c r="H794" s="39"/>
      <c r="I794" s="37" t="s">
        <v>58</v>
      </c>
      <c r="J794" s="37" t="s">
        <v>1810</v>
      </c>
      <c r="K794" s="35">
        <v>75354</v>
      </c>
      <c r="L794" s="35" t="s">
        <v>2460</v>
      </c>
    </row>
    <row r="795" spans="1:12" ht="14.45">
      <c r="A795" s="145" t="s">
        <v>2461</v>
      </c>
      <c r="B795" s="81" t="s">
        <v>2462</v>
      </c>
      <c r="C795" s="139" t="str">
        <f>HYPERLINK("https://comptox.epa.gov/dashboard/chemical/details/DTXSID3021439","DTXSID3021439")</f>
        <v>DTXSID3021439</v>
      </c>
      <c r="D795" s="81" t="s">
        <v>33</v>
      </c>
      <c r="E795" s="39"/>
      <c r="F795" s="91" t="s">
        <v>17</v>
      </c>
      <c r="G795" s="31"/>
      <c r="H795" s="39"/>
      <c r="I795" s="37"/>
      <c r="J795" s="37"/>
      <c r="K795" s="35">
        <v>75387</v>
      </c>
      <c r="L795" s="35" t="s">
        <v>2463</v>
      </c>
    </row>
    <row r="796" spans="1:12" ht="14.45">
      <c r="A796" s="145" t="s">
        <v>2464</v>
      </c>
      <c r="B796" s="81" t="s">
        <v>2465</v>
      </c>
      <c r="C796" s="139" t="str">
        <f>HYPERLINK("https://comptox.epa.gov/dashboard/chemical/details/DTXSID3029609","DTXSID3029609")</f>
        <v>DTXSID3029609</v>
      </c>
      <c r="D796" s="81" t="s">
        <v>33</v>
      </c>
      <c r="E796" s="39"/>
      <c r="F796" s="91" t="s">
        <v>17</v>
      </c>
      <c r="G796" s="31"/>
      <c r="H796" s="39"/>
      <c r="I796" s="37"/>
      <c r="J796" s="37"/>
      <c r="K796" s="35">
        <v>109922</v>
      </c>
      <c r="L796" s="35" t="s">
        <v>2466</v>
      </c>
    </row>
    <row r="797" spans="1:12" ht="14.45">
      <c r="A797" s="145" t="s">
        <v>2467</v>
      </c>
      <c r="B797" s="81" t="s">
        <v>2468</v>
      </c>
      <c r="C797" s="139" t="str">
        <f>HYPERLINK("https://comptox.epa.gov/dashboard/chemical/details/DTXSID3021435","DTXSID3021435")</f>
        <v>DTXSID3021435</v>
      </c>
      <c r="D797" s="81" t="s">
        <v>33</v>
      </c>
      <c r="E797" s="39"/>
      <c r="F797" s="91" t="s">
        <v>17</v>
      </c>
      <c r="G797" s="31"/>
      <c r="H797" s="39"/>
      <c r="I797" s="37"/>
      <c r="J797" s="37"/>
      <c r="K797" s="35">
        <v>75025</v>
      </c>
      <c r="L797" s="35" t="s">
        <v>2469</v>
      </c>
    </row>
    <row r="798" spans="1:12" ht="14.45">
      <c r="A798" s="145" t="s">
        <v>2470</v>
      </c>
      <c r="B798" s="81" t="s">
        <v>2471</v>
      </c>
      <c r="C798" s="139" t="str">
        <f>HYPERLINK("https://comptox.epa.gov/dashboard/chemical/details/DTXSID4026761","DTXSID4026761")</f>
        <v>DTXSID4026761</v>
      </c>
      <c r="D798" s="81" t="s">
        <v>33</v>
      </c>
      <c r="E798" s="39"/>
      <c r="F798" s="91" t="s">
        <v>17</v>
      </c>
      <c r="G798" s="31"/>
      <c r="H798" s="39"/>
      <c r="I798" s="37"/>
      <c r="J798" s="37"/>
      <c r="K798" s="35">
        <v>107255</v>
      </c>
      <c r="L798" s="35" t="s">
        <v>2472</v>
      </c>
    </row>
    <row r="799" spans="1:12" ht="14.45">
      <c r="A799" s="145" t="s">
        <v>2473</v>
      </c>
      <c r="B799" s="81" t="s">
        <v>2474</v>
      </c>
      <c r="C799" s="139" t="str">
        <f>HYPERLINK("https://comptox.epa.gov/dashboard/chemical/details/DTXSID6021325","DTXSID6021325")</f>
        <v>DTXSID6021325</v>
      </c>
      <c r="D799" s="81" t="s">
        <v>33</v>
      </c>
      <c r="E799" s="39"/>
      <c r="F799" s="91" t="s">
        <v>17</v>
      </c>
      <c r="G799" s="31"/>
      <c r="H799" s="39"/>
      <c r="I799" s="37"/>
      <c r="J799" s="37"/>
      <c r="K799" s="35">
        <v>116143</v>
      </c>
      <c r="L799" s="35" t="s">
        <v>2475</v>
      </c>
    </row>
    <row r="800" spans="1:12" ht="14.45">
      <c r="A800" s="145" t="s">
        <v>2476</v>
      </c>
      <c r="B800" s="81" t="s">
        <v>2477</v>
      </c>
      <c r="C800" s="139" t="str">
        <f>HYPERLINK("https://comptox.epa.gov/dashboard/chemical/details/DTXSID2024086","DTXSID2024086")</f>
        <v>DTXSID2024086</v>
      </c>
      <c r="D800" s="81"/>
      <c r="E800" s="39" t="s">
        <v>77</v>
      </c>
      <c r="F800" s="91" t="s">
        <v>33</v>
      </c>
      <c r="G800" s="31" t="s">
        <v>34</v>
      </c>
      <c r="H800" s="39" t="s">
        <v>77</v>
      </c>
      <c r="I800" s="37"/>
      <c r="J800" s="37"/>
      <c r="K800" s="35">
        <v>563122</v>
      </c>
      <c r="L800" s="35" t="s">
        <v>2478</v>
      </c>
    </row>
    <row r="801" spans="1:12" ht="14.45">
      <c r="A801" s="145" t="s">
        <v>2479</v>
      </c>
      <c r="B801" s="81" t="s">
        <v>2480</v>
      </c>
      <c r="C801" s="139" t="str">
        <f>HYPERLINK("https://comptox.epa.gov/dashboard/chemical/details/DTXSID4032611","DTXSID4032611")</f>
        <v>DTXSID4032611</v>
      </c>
      <c r="D801" s="81"/>
      <c r="E801" s="39"/>
      <c r="F801" s="91" t="s">
        <v>17</v>
      </c>
      <c r="G801" s="31" t="s">
        <v>34</v>
      </c>
      <c r="H801" s="39" t="s">
        <v>34</v>
      </c>
      <c r="I801" s="37" t="s">
        <v>18</v>
      </c>
      <c r="J801" s="37"/>
      <c r="K801" s="35">
        <v>13194484</v>
      </c>
      <c r="L801" s="35" t="s">
        <v>2481</v>
      </c>
    </row>
    <row r="802" spans="1:12" ht="14.45">
      <c r="A802" s="145" t="s">
        <v>2482</v>
      </c>
      <c r="B802" s="81" t="s">
        <v>2480</v>
      </c>
      <c r="C802" s="139" t="str">
        <f>HYPERLINK("https://comptox.epa.gov/dashboard/chemical/details/DTXSID4032611","DTXSID4032611")</f>
        <v>DTXSID4032611</v>
      </c>
      <c r="D802" s="81"/>
      <c r="E802" s="39"/>
      <c r="F802" s="91" t="s">
        <v>17</v>
      </c>
      <c r="G802" s="31" t="s">
        <v>34</v>
      </c>
      <c r="H802" s="39" t="s">
        <v>34</v>
      </c>
      <c r="I802" s="37" t="s">
        <v>58</v>
      </c>
      <c r="J802" s="37"/>
      <c r="K802" s="35">
        <v>13194484</v>
      </c>
      <c r="L802" s="35" t="s">
        <v>2483</v>
      </c>
    </row>
    <row r="803" spans="1:12" ht="14.45">
      <c r="A803" s="145" t="s">
        <v>2484</v>
      </c>
      <c r="B803" s="81" t="s">
        <v>2418</v>
      </c>
      <c r="C803" s="139" t="str">
        <f>HYPERLINK("https://comptox.epa.gov/dashboard/chemical/details/DTXSID7024087","DTXSID7024087")</f>
        <v>DTXSID7024087</v>
      </c>
      <c r="D803" s="81"/>
      <c r="E803" s="39" t="s">
        <v>34</v>
      </c>
      <c r="F803" s="91" t="s">
        <v>17</v>
      </c>
      <c r="G803" s="31"/>
      <c r="H803" s="39"/>
      <c r="I803" s="37" t="s">
        <v>18</v>
      </c>
      <c r="J803" s="37" t="s">
        <v>2419</v>
      </c>
      <c r="K803" s="35">
        <v>110805</v>
      </c>
      <c r="L803" s="35" t="s">
        <v>2485</v>
      </c>
    </row>
    <row r="804" spans="1:12" ht="14.45">
      <c r="A804" s="145" t="s">
        <v>2486</v>
      </c>
      <c r="B804" s="81" t="s">
        <v>2487</v>
      </c>
      <c r="C804" s="139" t="str">
        <f>HYPERLINK("https://comptox.epa.gov/dashboard/chemical/details/DTXSID1022001","DTXSID1022001")</f>
        <v>DTXSID1022001</v>
      </c>
      <c r="D804" s="81"/>
      <c r="E804" s="39" t="s">
        <v>26</v>
      </c>
      <c r="F804" s="91" t="s">
        <v>17</v>
      </c>
      <c r="G804" s="31"/>
      <c r="H804" s="39"/>
      <c r="I804" s="37"/>
      <c r="J804" s="37" t="s">
        <v>2488</v>
      </c>
      <c r="K804" s="35">
        <v>141786</v>
      </c>
      <c r="L804" s="35" t="s">
        <v>2489</v>
      </c>
    </row>
    <row r="805" spans="1:12" ht="14.45">
      <c r="A805" s="145" t="s">
        <v>2490</v>
      </c>
      <c r="B805" s="81" t="s">
        <v>924</v>
      </c>
      <c r="C805" s="139" t="str">
        <f>HYPERLINK("https://comptox.epa.gov/dashboard/chemical/details/DTXSID4029141","DTXSID4029141")</f>
        <v>DTXSID4029141</v>
      </c>
      <c r="D805" s="81" t="s">
        <v>33</v>
      </c>
      <c r="E805" s="39"/>
      <c r="F805" s="91" t="s">
        <v>17</v>
      </c>
      <c r="G805" s="31"/>
      <c r="H805" s="39"/>
      <c r="I805" s="37"/>
      <c r="J805" s="37"/>
      <c r="K805" s="35">
        <v>107006</v>
      </c>
      <c r="L805" s="35" t="s">
        <v>2491</v>
      </c>
    </row>
    <row r="806" spans="1:12" ht="14.45">
      <c r="A806" s="145" t="s">
        <v>2492</v>
      </c>
      <c r="B806" s="81" t="s">
        <v>2493</v>
      </c>
      <c r="C806" s="139" t="str">
        <f>HYPERLINK("https://comptox.epa.gov/dashboard/chemical/details/DTXSID4020583","DTXSID4020583")</f>
        <v>DTXSID4020583</v>
      </c>
      <c r="D806" s="81"/>
      <c r="E806" s="39" t="s">
        <v>34</v>
      </c>
      <c r="F806" s="91" t="s">
        <v>17</v>
      </c>
      <c r="G806" s="31"/>
      <c r="H806" s="39"/>
      <c r="I806" s="37" t="s">
        <v>18</v>
      </c>
      <c r="J806" s="37" t="s">
        <v>2494</v>
      </c>
      <c r="K806" s="35">
        <v>140885</v>
      </c>
      <c r="L806" s="35" t="s">
        <v>2495</v>
      </c>
    </row>
    <row r="807" spans="1:12" ht="14.45">
      <c r="A807" s="145" t="s">
        <v>2496</v>
      </c>
      <c r="B807" s="81" t="s">
        <v>2497</v>
      </c>
      <c r="C807" s="139" t="str">
        <f>HYPERLINK("https://comptox.epa.gov/dashboard/chemical/details/DTXSID3020596","DTXSID3020596")</f>
        <v>DTXSID3020596</v>
      </c>
      <c r="D807" s="81"/>
      <c r="E807" s="39" t="s">
        <v>34</v>
      </c>
      <c r="F807" s="91" t="s">
        <v>35</v>
      </c>
      <c r="G807" s="31"/>
      <c r="H807" s="39"/>
      <c r="I807" s="37" t="s">
        <v>18</v>
      </c>
      <c r="J807" s="37"/>
      <c r="K807" s="35">
        <v>100414</v>
      </c>
      <c r="L807" s="35" t="s">
        <v>2498</v>
      </c>
    </row>
    <row r="808" spans="1:12" ht="14.45">
      <c r="A808" s="145" t="s">
        <v>2499</v>
      </c>
      <c r="B808" s="81" t="s">
        <v>2500</v>
      </c>
      <c r="C808" s="139" t="str">
        <f>HYPERLINK("https://comptox.epa.gov/dashboard/chemical/details/DTXSID0060220","DTXSID0060220")</f>
        <v>DTXSID0060220</v>
      </c>
      <c r="D808" s="81"/>
      <c r="E808" s="39"/>
      <c r="F808" s="91" t="s">
        <v>17</v>
      </c>
      <c r="G808" s="31" t="s">
        <v>116</v>
      </c>
      <c r="H808" s="39" t="s">
        <v>116</v>
      </c>
      <c r="I808" s="37"/>
      <c r="J808" s="37"/>
      <c r="K808" s="35">
        <v>538078</v>
      </c>
      <c r="L808" s="35" t="s">
        <v>2501</v>
      </c>
    </row>
    <row r="809" spans="1:12" ht="14.45">
      <c r="A809" s="145" t="s">
        <v>2502</v>
      </c>
      <c r="B809" s="81" t="s">
        <v>1002</v>
      </c>
      <c r="C809" s="139" t="str">
        <f>HYPERLINK("https://comptox.epa.gov/dashboard/chemical/details/DTXSID9021427","DTXSID9021427")</f>
        <v>DTXSID9021427</v>
      </c>
      <c r="D809" s="81"/>
      <c r="E809" s="39" t="s">
        <v>22</v>
      </c>
      <c r="F809" s="91" t="s">
        <v>17</v>
      </c>
      <c r="G809" s="31"/>
      <c r="H809" s="39"/>
      <c r="I809" s="37" t="s">
        <v>58</v>
      </c>
      <c r="J809" s="37" t="s">
        <v>1003</v>
      </c>
      <c r="K809" s="35">
        <v>51796</v>
      </c>
      <c r="L809" s="35" t="s">
        <v>2503</v>
      </c>
    </row>
    <row r="810" spans="1:12" ht="14.45">
      <c r="A810" s="145" t="s">
        <v>2504</v>
      </c>
      <c r="B810" s="81" t="s">
        <v>1199</v>
      </c>
      <c r="C810" s="139" t="str">
        <f>HYPERLINK("https://comptox.epa.gov/dashboard/chemical/details/DTXSID1020302","DTXSID1020302")</f>
        <v>DTXSID1020302</v>
      </c>
      <c r="D810" s="81" t="s">
        <v>33</v>
      </c>
      <c r="E810" s="39" t="s">
        <v>22</v>
      </c>
      <c r="F810" s="91" t="s">
        <v>17</v>
      </c>
      <c r="G810" s="31"/>
      <c r="H810" s="39"/>
      <c r="I810" s="37" t="s">
        <v>58</v>
      </c>
      <c r="J810" s="37"/>
      <c r="K810" s="35">
        <v>75003</v>
      </c>
      <c r="L810" s="35" t="s">
        <v>2505</v>
      </c>
    </row>
    <row r="811" spans="1:12" ht="14.45">
      <c r="A811" s="145" t="s">
        <v>2506</v>
      </c>
      <c r="B811" s="81" t="s">
        <v>2507</v>
      </c>
      <c r="C811" s="139" t="str">
        <f>HYPERLINK("https://comptox.epa.gov/dashboard/chemical/details/DTXSID1027186","DTXSID1027186")</f>
        <v>DTXSID1027186</v>
      </c>
      <c r="D811" s="81"/>
      <c r="E811" s="39"/>
      <c r="F811" s="91" t="s">
        <v>17</v>
      </c>
      <c r="G811" s="31"/>
      <c r="H811" s="39"/>
      <c r="I811" s="37" t="s">
        <v>18</v>
      </c>
      <c r="J811" s="37"/>
      <c r="K811" s="35">
        <v>541413</v>
      </c>
      <c r="L811" s="35" t="s">
        <v>2508</v>
      </c>
    </row>
    <row r="812" spans="1:12" ht="14.45">
      <c r="A812" s="145" t="s">
        <v>2509</v>
      </c>
      <c r="B812" s="81" t="s">
        <v>2510</v>
      </c>
      <c r="C812" s="139" t="str">
        <f>HYPERLINK("https://comptox.epa.gov/dashboard/chemical/details/DTXSID1021879","DTXSID1021879")</f>
        <v>DTXSID1021879</v>
      </c>
      <c r="D812" s="81" t="s">
        <v>33</v>
      </c>
      <c r="E812" s="39" t="s">
        <v>77</v>
      </c>
      <c r="F812" s="91" t="s">
        <v>17</v>
      </c>
      <c r="G812" s="31" t="s">
        <v>116</v>
      </c>
      <c r="H812" s="39" t="s">
        <v>77</v>
      </c>
      <c r="I812" s="37"/>
      <c r="J812" s="37" t="s">
        <v>2511</v>
      </c>
      <c r="K812" s="35">
        <v>107120</v>
      </c>
      <c r="L812" s="35" t="s">
        <v>2512</v>
      </c>
    </row>
    <row r="813" spans="1:12" ht="14.45">
      <c r="A813" s="145" t="s">
        <v>2513</v>
      </c>
      <c r="B813" s="81" t="s">
        <v>2514</v>
      </c>
      <c r="C813" s="139" t="str">
        <f>HYPERLINK("https://comptox.epa.gov/dashboard/chemical/details/DTXSID1024091","DTXSID1024091")</f>
        <v>DTXSID1024091</v>
      </c>
      <c r="D813" s="81"/>
      <c r="E813" s="39"/>
      <c r="F813" s="91" t="s">
        <v>17</v>
      </c>
      <c r="G813" s="31"/>
      <c r="H813" s="39"/>
      <c r="I813" s="37" t="s">
        <v>18</v>
      </c>
      <c r="J813" s="37"/>
      <c r="K813" s="35">
        <v>759944</v>
      </c>
      <c r="L813" s="35" t="s">
        <v>2515</v>
      </c>
    </row>
    <row r="814" spans="1:12" ht="14.45">
      <c r="A814" s="145" t="s">
        <v>2516</v>
      </c>
      <c r="B814" s="81" t="s">
        <v>2448</v>
      </c>
      <c r="C814" s="139" t="str">
        <f>HYPERLINK("https://comptox.epa.gov/dashboard/chemical/details/DTXSID1026378","DTXSID1026378")</f>
        <v>DTXSID1026378</v>
      </c>
      <c r="D814" s="81" t="s">
        <v>33</v>
      </c>
      <c r="E814" s="39"/>
      <c r="F814" s="91" t="s">
        <v>17</v>
      </c>
      <c r="G814" s="31"/>
      <c r="H814" s="39"/>
      <c r="I814" s="37" t="s">
        <v>18</v>
      </c>
      <c r="J814" s="37"/>
      <c r="K814" s="35">
        <v>74851</v>
      </c>
      <c r="L814" s="35" t="s">
        <v>2517</v>
      </c>
    </row>
    <row r="815" spans="1:12" ht="14.45">
      <c r="A815" s="145" t="s">
        <v>2518</v>
      </c>
      <c r="B815" s="81" t="s">
        <v>2519</v>
      </c>
      <c r="C815" s="139" t="str">
        <f>HYPERLINK("https://comptox.epa.gov/dashboard/chemical/details/DTXSID001336436","DTXSID001336436")</f>
        <v>DTXSID001336436</v>
      </c>
      <c r="D815" s="81"/>
      <c r="E815" s="39"/>
      <c r="F815" s="91" t="s">
        <v>17</v>
      </c>
      <c r="G815" s="31"/>
      <c r="H815" s="39"/>
      <c r="I815" s="37">
        <v>313</v>
      </c>
      <c r="J815" s="37"/>
      <c r="K815" s="31">
        <v>1</v>
      </c>
      <c r="L815" s="35" t="s">
        <v>2520</v>
      </c>
    </row>
    <row r="816" spans="1:12" ht="14.45">
      <c r="A816" s="145" t="s">
        <v>2521</v>
      </c>
      <c r="B816" s="81" t="s">
        <v>2522</v>
      </c>
      <c r="C816" s="139" t="str">
        <f>HYPERLINK("https://comptox.epa.gov/dashboard/chemical/details/DTXSID5043972","DTXSID5043972")</f>
        <v>DTXSID5043972</v>
      </c>
      <c r="D816" s="81"/>
      <c r="E816" s="39" t="s">
        <v>26</v>
      </c>
      <c r="F816" s="91" t="s">
        <v>17</v>
      </c>
      <c r="G816" s="31"/>
      <c r="H816" s="39"/>
      <c r="I816" s="37" t="s">
        <v>58</v>
      </c>
      <c r="J816" s="37" t="s">
        <v>2523</v>
      </c>
      <c r="K816" s="35">
        <v>111546</v>
      </c>
      <c r="L816" s="35" t="s">
        <v>2524</v>
      </c>
    </row>
    <row r="817" spans="1:12" ht="14.45">
      <c r="A817" s="145" t="s">
        <v>2525</v>
      </c>
      <c r="B817" s="81" t="s">
        <v>2371</v>
      </c>
      <c r="C817" s="139" t="str">
        <f>HYPERLINK("https://comptox.epa.gov/dashboard/chemical/details/DTXSID5021881","DTXSID5021881")</f>
        <v>DTXSID5021881</v>
      </c>
      <c r="D817" s="81" t="s">
        <v>129</v>
      </c>
      <c r="E817" s="39" t="s">
        <v>26</v>
      </c>
      <c r="F817" s="91" t="s">
        <v>53</v>
      </c>
      <c r="G817" s="31" t="s">
        <v>33</v>
      </c>
      <c r="H817" s="39" t="s">
        <v>26</v>
      </c>
      <c r="I817" s="37"/>
      <c r="J817" s="37"/>
      <c r="K817" s="35">
        <v>107153</v>
      </c>
      <c r="L817" s="35" t="s">
        <v>2526</v>
      </c>
    </row>
    <row r="818" spans="1:12" ht="14.45">
      <c r="A818" s="145" t="s">
        <v>2527</v>
      </c>
      <c r="B818" s="81" t="s">
        <v>2528</v>
      </c>
      <c r="C818" s="139" t="str">
        <f>HYPERLINK("https://comptox.epa.gov/dashboard/chemical/details/DTXSID6022977","DTXSID6022977")</f>
        <v>DTXSID6022977</v>
      </c>
      <c r="D818" s="81"/>
      <c r="E818" s="39" t="s">
        <v>26</v>
      </c>
      <c r="F818" s="91" t="s">
        <v>53</v>
      </c>
      <c r="G818" s="31"/>
      <c r="H818" s="39"/>
      <c r="I818" s="37"/>
      <c r="J818" s="37"/>
      <c r="K818" s="35">
        <v>60004</v>
      </c>
      <c r="L818" s="35" t="s">
        <v>2529</v>
      </c>
    </row>
    <row r="819" spans="1:12" ht="14.45">
      <c r="A819" s="145" t="s">
        <v>2530</v>
      </c>
      <c r="B819" s="81" t="s">
        <v>1730</v>
      </c>
      <c r="C819" s="139" t="str">
        <f>HYPERLINK("https://comptox.epa.gov/dashboard/chemical/details/DTXSID3020415","DTXSID3020415")</f>
        <v>DTXSID3020415</v>
      </c>
      <c r="D819" s="81"/>
      <c r="E819" s="39" t="s">
        <v>94</v>
      </c>
      <c r="F819" s="91" t="s">
        <v>34</v>
      </c>
      <c r="G819" s="31"/>
      <c r="H819" s="39"/>
      <c r="I819" s="37" t="s">
        <v>58</v>
      </c>
      <c r="J819" s="37" t="s">
        <v>1731</v>
      </c>
      <c r="K819" s="35">
        <v>106934</v>
      </c>
      <c r="L819" s="35" t="s">
        <v>2531</v>
      </c>
    </row>
    <row r="820" spans="1:12" ht="14.45">
      <c r="A820" s="145" t="s">
        <v>2532</v>
      </c>
      <c r="B820" s="81" t="s">
        <v>1806</v>
      </c>
      <c r="C820" s="139" t="str">
        <f>HYPERLINK("https://comptox.epa.gov/dashboard/chemical/details/DTXSID6020438","DTXSID6020438")</f>
        <v>DTXSID6020438</v>
      </c>
      <c r="D820" s="81"/>
      <c r="E820" s="39" t="s">
        <v>22</v>
      </c>
      <c r="F820" s="91" t="s">
        <v>57</v>
      </c>
      <c r="G820" s="31"/>
      <c r="H820" s="39"/>
      <c r="I820" s="37" t="s">
        <v>58</v>
      </c>
      <c r="J820" s="37" t="s">
        <v>1807</v>
      </c>
      <c r="K820" s="35">
        <v>107062</v>
      </c>
      <c r="L820" s="35" t="s">
        <v>2533</v>
      </c>
    </row>
    <row r="821" spans="1:12" ht="14.45">
      <c r="A821" s="145" t="s">
        <v>2534</v>
      </c>
      <c r="B821" s="81" t="s">
        <v>2535</v>
      </c>
      <c r="C821" s="139" t="str">
        <f>HYPERLINK("https://comptox.epa.gov/dashboard/chemical/details/DTXSID0059902","DTXSID0059902")</f>
        <v>DTXSID0059902</v>
      </c>
      <c r="D821" s="81"/>
      <c r="E821" s="39"/>
      <c r="F821" s="91" t="s">
        <v>17</v>
      </c>
      <c r="G821" s="31" t="s">
        <v>77</v>
      </c>
      <c r="H821" s="39" t="s">
        <v>77</v>
      </c>
      <c r="I821" s="37"/>
      <c r="J821" s="37"/>
      <c r="K821" s="35">
        <v>371620</v>
      </c>
      <c r="L821" s="35" t="s">
        <v>2536</v>
      </c>
    </row>
    <row r="822" spans="1:12" ht="14.45">
      <c r="A822" s="145" t="s">
        <v>2537</v>
      </c>
      <c r="B822" s="81" t="s">
        <v>2538</v>
      </c>
      <c r="C822" s="139" t="str">
        <f>HYPERLINK("https://comptox.epa.gov/dashboard/chemical/details/DTXSID8020597","DTXSID8020597")</f>
        <v>DTXSID8020597</v>
      </c>
      <c r="D822" s="81"/>
      <c r="E822" s="39" t="s">
        <v>26</v>
      </c>
      <c r="F822" s="91" t="s">
        <v>17</v>
      </c>
      <c r="G822" s="31"/>
      <c r="H822" s="39"/>
      <c r="I822" s="37" t="s">
        <v>18</v>
      </c>
      <c r="J822" s="37"/>
      <c r="K822" s="35">
        <v>107211</v>
      </c>
      <c r="L822" s="35" t="s">
        <v>2539</v>
      </c>
    </row>
    <row r="823" spans="1:12" ht="14.45">
      <c r="A823" s="145" t="s">
        <v>2540</v>
      </c>
      <c r="B823" s="81" t="s">
        <v>478</v>
      </c>
      <c r="C823" s="139" t="str">
        <f>HYPERLINK("https://comptox.epa.gov/dashboard/chemical/details/DTXSID8020599","DTXSID8020599")</f>
        <v>DTXSID8020599</v>
      </c>
      <c r="D823" s="81" t="s">
        <v>33</v>
      </c>
      <c r="E823" s="39" t="s">
        <v>94</v>
      </c>
      <c r="F823" s="91" t="s">
        <v>17</v>
      </c>
      <c r="G823" s="31" t="s">
        <v>116</v>
      </c>
      <c r="H823" s="39" t="s">
        <v>94</v>
      </c>
      <c r="I823" s="37" t="s">
        <v>18</v>
      </c>
      <c r="J823" s="37" t="s">
        <v>479</v>
      </c>
      <c r="K823" s="35">
        <v>151564</v>
      </c>
      <c r="L823" s="35" t="s">
        <v>2541</v>
      </c>
    </row>
    <row r="824" spans="1:12" ht="14.45">
      <c r="A824" s="145" t="s">
        <v>2542</v>
      </c>
      <c r="B824" s="81" t="s">
        <v>2543</v>
      </c>
      <c r="C824" s="139" t="str">
        <f>HYPERLINK("https://comptox.epa.gov/dashboard/chemical/details/DTXSID0020600","DTXSID0020600")</f>
        <v>DTXSID0020600</v>
      </c>
      <c r="D824" s="81" t="s">
        <v>33</v>
      </c>
      <c r="E824" s="39" t="s">
        <v>77</v>
      </c>
      <c r="F824" s="91" t="s">
        <v>17</v>
      </c>
      <c r="G824" s="31" t="s">
        <v>34</v>
      </c>
      <c r="H824" s="39" t="s">
        <v>77</v>
      </c>
      <c r="I824" s="37" t="s">
        <v>18</v>
      </c>
      <c r="J824" s="37" t="s">
        <v>2544</v>
      </c>
      <c r="K824" s="35">
        <v>75218</v>
      </c>
      <c r="L824" s="35" t="s">
        <v>2545</v>
      </c>
    </row>
    <row r="825" spans="1:12" ht="14.45">
      <c r="A825" s="145" t="s">
        <v>2546</v>
      </c>
      <c r="B825" s="81" t="s">
        <v>2547</v>
      </c>
      <c r="C825" s="139" t="str">
        <f>HYPERLINK("https://comptox.epa.gov/dashboard/chemical/details/DTXSID5020601","DTXSID5020601")</f>
        <v>DTXSID5020601</v>
      </c>
      <c r="D825" s="81"/>
      <c r="E825" s="39" t="s">
        <v>77</v>
      </c>
      <c r="F825" s="91" t="s">
        <v>17</v>
      </c>
      <c r="G825" s="31"/>
      <c r="H825" s="39"/>
      <c r="I825" s="37" t="s">
        <v>18</v>
      </c>
      <c r="J825" s="37" t="s">
        <v>2548</v>
      </c>
      <c r="K825" s="35">
        <v>96457</v>
      </c>
      <c r="L825" s="35" t="s">
        <v>2549</v>
      </c>
    </row>
    <row r="826" spans="1:12" ht="14.45">
      <c r="A826" s="145" t="s">
        <v>2550</v>
      </c>
      <c r="B826" s="81" t="s">
        <v>2378</v>
      </c>
      <c r="C826" s="139" t="str">
        <f>HYPERLINK("https://comptox.epa.gov/dashboard/chemical/details/DTXSID3021720","DTXSID3021720")</f>
        <v>DTXSID3021720</v>
      </c>
      <c r="D826" s="81" t="s">
        <v>33</v>
      </c>
      <c r="E826" s="39" t="s">
        <v>22</v>
      </c>
      <c r="F826" s="91" t="s">
        <v>17</v>
      </c>
      <c r="G826" s="31"/>
      <c r="H826" s="39"/>
      <c r="I826" s="37"/>
      <c r="J826" s="37" t="s">
        <v>2379</v>
      </c>
      <c r="K826" s="35">
        <v>60297</v>
      </c>
      <c r="L826" s="35" t="s">
        <v>2551</v>
      </c>
    </row>
    <row r="827" spans="1:12" ht="14.45">
      <c r="A827" s="64" t="s">
        <v>2552</v>
      </c>
      <c r="B827" s="81" t="s">
        <v>2553</v>
      </c>
      <c r="C827" s="139" t="str">
        <f>HYPERLINK("https://comptox.epa.gov/dashboard/chemical/details/DTXSID3059975","DTXSID3059975")</f>
        <v>DTXSID3059975</v>
      </c>
      <c r="D827" s="81"/>
      <c r="E827" s="39"/>
      <c r="F827" s="91" t="s">
        <v>17</v>
      </c>
      <c r="G827" s="31"/>
      <c r="H827" s="39"/>
      <c r="I827" s="37">
        <v>313</v>
      </c>
      <c r="J827" s="37"/>
      <c r="K827" s="31">
        <v>423825</v>
      </c>
      <c r="L827" s="35" t="s">
        <v>2554</v>
      </c>
    </row>
    <row r="828" spans="1:12" ht="14.45">
      <c r="A828" s="64" t="s">
        <v>2555</v>
      </c>
      <c r="B828" s="81" t="s">
        <v>2556</v>
      </c>
      <c r="C828" s="139" t="str">
        <f>HYPERLINK("https://comptox.epa.gov/dashboard/chemical/details/DTXSID8059922","DTXSID8059922")</f>
        <v>DTXSID8059922</v>
      </c>
      <c r="D828" s="81"/>
      <c r="E828" s="39"/>
      <c r="F828" s="91" t="s">
        <v>17</v>
      </c>
      <c r="G828" s="31"/>
      <c r="H828" s="39"/>
      <c r="I828" s="37">
        <v>313</v>
      </c>
      <c r="J828" s="37"/>
      <c r="K828" s="31">
        <v>376147</v>
      </c>
      <c r="L828" s="35" t="s">
        <v>2557</v>
      </c>
    </row>
    <row r="829" spans="1:12" ht="14.45">
      <c r="A829" s="64" t="s">
        <v>2558</v>
      </c>
      <c r="B829" s="141" t="s">
        <v>2559</v>
      </c>
      <c r="C829" s="139" t="str">
        <f>HYPERLINK("https://comptox.epa.gov/dashboard/chemical/details/DTXSID6027426","DTXSID6027426")</f>
        <v>DTXSID6027426</v>
      </c>
      <c r="D829" s="81"/>
      <c r="E829" s="39"/>
      <c r="F829" s="91" t="s">
        <v>17</v>
      </c>
      <c r="G829" s="31"/>
      <c r="H829" s="39"/>
      <c r="I829" s="37">
        <v>313</v>
      </c>
      <c r="J829" s="37"/>
      <c r="K829" s="65">
        <v>1691992</v>
      </c>
      <c r="L829" s="35" t="s">
        <v>2560</v>
      </c>
    </row>
    <row r="830" spans="1:12" ht="14.45">
      <c r="A830" s="145" t="s">
        <v>2561</v>
      </c>
      <c r="B830" s="81" t="s">
        <v>1802</v>
      </c>
      <c r="C830" s="139" t="str">
        <f>HYPERLINK("https://comptox.epa.gov/dashboard/chemical/details/DTXSID1020437","DTXSID1020437")</f>
        <v>DTXSID1020437</v>
      </c>
      <c r="D830" s="81"/>
      <c r="E830" s="39" t="s">
        <v>34</v>
      </c>
      <c r="F830" s="91" t="s">
        <v>17</v>
      </c>
      <c r="G830" s="31"/>
      <c r="H830" s="39"/>
      <c r="I830" s="37" t="s">
        <v>18</v>
      </c>
      <c r="J830" s="37" t="s">
        <v>1803</v>
      </c>
      <c r="K830" s="35">
        <v>75343</v>
      </c>
      <c r="L830" s="35" t="s">
        <v>2562</v>
      </c>
    </row>
    <row r="831" spans="1:12" ht="14.45">
      <c r="A831" s="145" t="s">
        <v>2563</v>
      </c>
      <c r="B831" s="81" t="s">
        <v>2398</v>
      </c>
      <c r="C831" s="139" t="str">
        <f>HYPERLINK("https://comptox.epa.gov/dashboard/chemical/details/DTXSID9026394","DTXSID9026394")</f>
        <v>DTXSID9026394</v>
      </c>
      <c r="D831" s="81" t="s">
        <v>33</v>
      </c>
      <c r="E831" s="39"/>
      <c r="F831" s="91" t="s">
        <v>17</v>
      </c>
      <c r="G831" s="31"/>
      <c r="H831" s="39"/>
      <c r="I831" s="37"/>
      <c r="J831" s="37"/>
      <c r="K831" s="35">
        <v>75081</v>
      </c>
      <c r="L831" s="35" t="s">
        <v>2564</v>
      </c>
    </row>
    <row r="832" spans="1:12" ht="14.45">
      <c r="A832" s="145" t="s">
        <v>2565</v>
      </c>
      <c r="B832" s="81" t="s">
        <v>2566</v>
      </c>
      <c r="C832" s="139" t="str">
        <f>HYPERLINK("https://comptox.epa.gov/dashboard/chemical/details/DTXSID1025308","DTXSID1025308")</f>
        <v>DTXSID1025308</v>
      </c>
      <c r="D832" s="81"/>
      <c r="E832" s="39" t="s">
        <v>34</v>
      </c>
      <c r="F832" s="91" t="s">
        <v>17</v>
      </c>
      <c r="G832" s="31"/>
      <c r="H832" s="39"/>
      <c r="I832" s="37"/>
      <c r="J832" s="37" t="s">
        <v>2567</v>
      </c>
      <c r="K832" s="35">
        <v>97632</v>
      </c>
      <c r="L832" s="35" t="s">
        <v>2568</v>
      </c>
    </row>
    <row r="833" spans="1:12" ht="14.45">
      <c r="A833" s="145" t="s">
        <v>2569</v>
      </c>
      <c r="B833" s="81" t="s">
        <v>2570</v>
      </c>
      <c r="C833" s="139" t="str">
        <f>HYPERLINK("https://comptox.epa.gov/dashboard/chemical/details/DTXSID6025309","DTXSID6025309")</f>
        <v>DTXSID6025309</v>
      </c>
      <c r="D833" s="81"/>
      <c r="E833" s="39" t="s">
        <v>94</v>
      </c>
      <c r="F833" s="91" t="s">
        <v>17</v>
      </c>
      <c r="G833" s="31"/>
      <c r="H833" s="39"/>
      <c r="I833" s="37"/>
      <c r="J833" s="37" t="s">
        <v>2571</v>
      </c>
      <c r="K833" s="35">
        <v>62500</v>
      </c>
      <c r="L833" s="35" t="s">
        <v>2572</v>
      </c>
    </row>
    <row r="834" spans="1:12" ht="14.45">
      <c r="A834" s="145" t="s">
        <v>2573</v>
      </c>
      <c r="B834" s="81" t="s">
        <v>2574</v>
      </c>
      <c r="C834" s="139" t="str">
        <f>HYPERLINK("https://comptox.epa.gov/dashboard/chemical/details/DTXSID9046574","DTXSID9046574")</f>
        <v>DTXSID9046574</v>
      </c>
      <c r="D834" s="81" t="s">
        <v>33</v>
      </c>
      <c r="E834" s="39"/>
      <c r="F834" s="91" t="s">
        <v>17</v>
      </c>
      <c r="G834" s="31"/>
      <c r="H834" s="39"/>
      <c r="I834" s="37"/>
      <c r="J834" s="37"/>
      <c r="K834" s="35">
        <v>109955</v>
      </c>
      <c r="L834" s="35" t="s">
        <v>2575</v>
      </c>
    </row>
    <row r="835" spans="1:12" ht="14.45">
      <c r="A835" s="145" t="s">
        <v>2576</v>
      </c>
      <c r="B835" s="81" t="s">
        <v>2577</v>
      </c>
      <c r="C835" s="139" t="str">
        <f>HYPERLINK("https://comptox.epa.gov/dashboard/chemical/details/DTXSID7060259","DTXSID7060259")</f>
        <v>DTXSID7060259</v>
      </c>
      <c r="D835" s="81"/>
      <c r="E835" s="39"/>
      <c r="F835" s="91" t="s">
        <v>17</v>
      </c>
      <c r="G835" s="31" t="s">
        <v>33</v>
      </c>
      <c r="H835" s="39" t="s">
        <v>33</v>
      </c>
      <c r="I835" s="37"/>
      <c r="J835" s="37"/>
      <c r="K835" s="35">
        <v>542905</v>
      </c>
      <c r="L835" s="35" t="s">
        <v>2578</v>
      </c>
    </row>
    <row r="836" spans="1:12" ht="14.45">
      <c r="A836" s="145" t="s">
        <v>2579</v>
      </c>
      <c r="B836" s="81" t="s">
        <v>105</v>
      </c>
      <c r="C836" s="139" t="str">
        <f>HYPERLINK("https://comptox.epa.gov/dashboard/chemical/details/DTXSID6026379","DTXSID6026379")</f>
        <v>DTXSID6026379</v>
      </c>
      <c r="D836" s="81" t="s">
        <v>33</v>
      </c>
      <c r="E836" s="39"/>
      <c r="F836" s="91" t="s">
        <v>17</v>
      </c>
      <c r="G836" s="31"/>
      <c r="H836" s="39"/>
      <c r="I836" s="37"/>
      <c r="J836" s="37"/>
      <c r="K836" s="35">
        <v>74862</v>
      </c>
      <c r="L836" s="35" t="s">
        <v>2580</v>
      </c>
    </row>
    <row r="837" spans="1:12" ht="14.45">
      <c r="A837" s="145" t="s">
        <v>2581</v>
      </c>
      <c r="B837" s="81" t="s">
        <v>2582</v>
      </c>
      <c r="C837" s="139" t="str">
        <f>HYPERLINK("https://comptox.epa.gov/dashboard/chemical/details/DTXSID7041966","DTXSID7041966")</f>
        <v>DTXSID7041966</v>
      </c>
      <c r="D837" s="81"/>
      <c r="E837" s="39" t="s">
        <v>34</v>
      </c>
      <c r="F837" s="91" t="s">
        <v>17</v>
      </c>
      <c r="G837" s="31"/>
      <c r="H837" s="39"/>
      <c r="I837" s="37" t="s">
        <v>18</v>
      </c>
      <c r="J837" s="37" t="s">
        <v>2583</v>
      </c>
      <c r="K837" s="35">
        <v>52857</v>
      </c>
      <c r="L837" s="35" t="s">
        <v>2584</v>
      </c>
    </row>
    <row r="838" spans="1:12" ht="14.45">
      <c r="A838" s="64" t="s">
        <v>2585</v>
      </c>
      <c r="B838" s="141" t="s">
        <v>2586</v>
      </c>
      <c r="C838" s="139" t="str">
        <f>HYPERLINK("https://comptox.epa.gov/dashboard/chemical/details/DTXSID90104480","DTXSID90104480")</f>
        <v>DTXSID90104480</v>
      </c>
      <c r="D838" s="81"/>
      <c r="E838" s="39"/>
      <c r="F838" s="91" t="s">
        <v>17</v>
      </c>
      <c r="G838" s="31"/>
      <c r="H838" s="39"/>
      <c r="I838" s="37">
        <v>313</v>
      </c>
      <c r="J838" s="37"/>
      <c r="K838" s="63">
        <v>72623779</v>
      </c>
      <c r="L838" s="35" t="s">
        <v>2587</v>
      </c>
    </row>
    <row r="839" spans="1:12" ht="14.45">
      <c r="A839" s="64" t="s">
        <v>2588</v>
      </c>
      <c r="B839" s="141" t="s">
        <v>2589</v>
      </c>
      <c r="C839" s="139" t="str">
        <f>HYPERLINK("https://comptox.epa.gov/dashboard/chemical/details/DTXSID80104590","DTXSID80104590")</f>
        <v>DTXSID80104590</v>
      </c>
      <c r="D839" s="81"/>
      <c r="E839" s="39"/>
      <c r="F839" s="91" t="s">
        <v>17</v>
      </c>
      <c r="G839" s="31"/>
      <c r="H839" s="39"/>
      <c r="I839" s="37">
        <v>313</v>
      </c>
      <c r="J839" s="37"/>
      <c r="K839" s="63">
        <v>72968388</v>
      </c>
      <c r="L839" s="35" t="s">
        <v>2590</v>
      </c>
    </row>
    <row r="840" spans="1:12" ht="14.45">
      <c r="A840" s="64" t="s">
        <v>2591</v>
      </c>
      <c r="B840" s="141" t="s">
        <v>2592</v>
      </c>
      <c r="C840" s="139" t="str">
        <f>HYPERLINK("https://comptox.epa.gov/dashboard/chemical/details/DTXSID40881931","DTXSID40881931")</f>
        <v>DTXSID40881931</v>
      </c>
      <c r="D840" s="81"/>
      <c r="E840" s="39"/>
      <c r="F840" s="91" t="s">
        <v>17</v>
      </c>
      <c r="G840" s="31"/>
      <c r="H840" s="39"/>
      <c r="I840" s="37">
        <v>313</v>
      </c>
      <c r="J840" s="37"/>
      <c r="K840" s="63">
        <v>178535234</v>
      </c>
      <c r="L840" s="35" t="s">
        <v>2593</v>
      </c>
    </row>
    <row r="841" spans="1:12" ht="14.45">
      <c r="A841" s="145" t="s">
        <v>2594</v>
      </c>
      <c r="B841" s="81" t="s">
        <v>2595</v>
      </c>
      <c r="C841" s="139" t="str">
        <f>HYPERLINK("https://comptox.epa.gov/dashboard/chemical/details/DTXSID3024102","DTXSID3024102")</f>
        <v>DTXSID3024102</v>
      </c>
      <c r="D841" s="81"/>
      <c r="E841" s="39"/>
      <c r="F841" s="91" t="s">
        <v>17</v>
      </c>
      <c r="G841" s="31" t="s">
        <v>475</v>
      </c>
      <c r="H841" s="39" t="s">
        <v>77</v>
      </c>
      <c r="I841" s="37"/>
      <c r="J841" s="37"/>
      <c r="K841" s="35">
        <v>22224926</v>
      </c>
      <c r="L841" s="35" t="s">
        <v>2596</v>
      </c>
    </row>
    <row r="842" spans="1:12" ht="14.45">
      <c r="A842" s="145" t="s">
        <v>2597</v>
      </c>
      <c r="B842" s="81" t="s">
        <v>2598</v>
      </c>
      <c r="C842" s="139" t="str">
        <f>HYPERLINK("https://comptox.epa.gov/dashboard/chemical/details/DTXSID2032390","DTXSID2032390")</f>
        <v>DTXSID2032390</v>
      </c>
      <c r="D842" s="81"/>
      <c r="E842" s="39"/>
      <c r="F842" s="91" t="s">
        <v>17</v>
      </c>
      <c r="G842" s="31"/>
      <c r="H842" s="39"/>
      <c r="I842" s="37" t="s">
        <v>18</v>
      </c>
      <c r="J842" s="37"/>
      <c r="K842" s="35">
        <v>60168889</v>
      </c>
      <c r="L842" s="35" t="s">
        <v>2599</v>
      </c>
    </row>
    <row r="843" spans="1:12" ht="14.45">
      <c r="A843" s="145" t="s">
        <v>2600</v>
      </c>
      <c r="B843" s="81" t="s">
        <v>2601</v>
      </c>
      <c r="C843" s="139" t="str">
        <f>HYPERLINK("https://comptox.epa.gov/dashboard/chemical/details/DTXSID7032391","DTXSID7032391")</f>
        <v>DTXSID7032391</v>
      </c>
      <c r="D843" s="81"/>
      <c r="E843" s="39"/>
      <c r="F843" s="91" t="s">
        <v>17</v>
      </c>
      <c r="G843" s="31"/>
      <c r="H843" s="39"/>
      <c r="I843" s="37" t="s">
        <v>18</v>
      </c>
      <c r="J843" s="37"/>
      <c r="K843" s="35">
        <v>13356086</v>
      </c>
      <c r="L843" s="35" t="s">
        <v>2602</v>
      </c>
    </row>
    <row r="844" spans="1:12" ht="14.45">
      <c r="A844" s="145" t="s">
        <v>2603</v>
      </c>
      <c r="B844" s="81" t="s">
        <v>2604</v>
      </c>
      <c r="C844" s="139" t="str">
        <f>HYPERLINK("https://comptox.epa.gov/dashboard/chemical/details/DTXSID2032392","DTXSID2032392")</f>
        <v>DTXSID2032392</v>
      </c>
      <c r="D844" s="81"/>
      <c r="E844" s="39"/>
      <c r="F844" s="91" t="s">
        <v>17</v>
      </c>
      <c r="G844" s="31"/>
      <c r="H844" s="39"/>
      <c r="I844" s="37" t="s">
        <v>18</v>
      </c>
      <c r="J844" s="37"/>
      <c r="K844" s="35">
        <v>66441234</v>
      </c>
      <c r="L844" s="35" t="s">
        <v>2605</v>
      </c>
    </row>
    <row r="845" spans="1:12" ht="14.45">
      <c r="A845" s="145" t="s">
        <v>2606</v>
      </c>
      <c r="B845" s="81" t="s">
        <v>2607</v>
      </c>
      <c r="C845" s="139" t="str">
        <f>HYPERLINK("https://comptox.epa.gov/dashboard/chemical/details/DTXSID7032393","DTXSID7032393")</f>
        <v>DTXSID7032393</v>
      </c>
      <c r="D845" s="81"/>
      <c r="E845" s="39"/>
      <c r="F845" s="91" t="s">
        <v>17</v>
      </c>
      <c r="G845" s="31"/>
      <c r="H845" s="39"/>
      <c r="I845" s="37" t="s">
        <v>18</v>
      </c>
      <c r="J845" s="37"/>
      <c r="K845" s="35">
        <v>72490018</v>
      </c>
      <c r="L845" s="35" t="s">
        <v>2608</v>
      </c>
    </row>
    <row r="846" spans="1:12" ht="14.45">
      <c r="A846" s="145" t="s">
        <v>2609</v>
      </c>
      <c r="B846" s="81" t="s">
        <v>2610</v>
      </c>
      <c r="C846" s="139" t="str">
        <f>HYPERLINK("https://comptox.epa.gov/dashboard/chemical/details/DTXSID0024002","DTXSID0024002")</f>
        <v>DTXSID0024002</v>
      </c>
      <c r="D846" s="81"/>
      <c r="E846" s="39"/>
      <c r="F846" s="91" t="s">
        <v>17</v>
      </c>
      <c r="G846" s="31"/>
      <c r="H846" s="39"/>
      <c r="I846" s="37" t="s">
        <v>18</v>
      </c>
      <c r="J846" s="37"/>
      <c r="K846" s="35">
        <v>39515418</v>
      </c>
      <c r="L846" s="35" t="s">
        <v>2611</v>
      </c>
    </row>
    <row r="847" spans="1:12" ht="14.45">
      <c r="A847" s="145" t="s">
        <v>2612</v>
      </c>
      <c r="B847" s="81" t="s">
        <v>2613</v>
      </c>
      <c r="C847" s="139" t="str">
        <f>HYPERLINK("https://comptox.epa.gov/dashboard/chemical/details/DTXSID6021953","DTXSID6021953")</f>
        <v>DTXSID6021953</v>
      </c>
      <c r="D847" s="81"/>
      <c r="E847" s="39"/>
      <c r="F847" s="91" t="s">
        <v>17</v>
      </c>
      <c r="G847" s="31" t="s">
        <v>116</v>
      </c>
      <c r="H847" s="39" t="s">
        <v>116</v>
      </c>
      <c r="I847" s="37"/>
      <c r="J847" s="37"/>
      <c r="K847" s="35">
        <v>115902</v>
      </c>
      <c r="L847" s="35" t="s">
        <v>2614</v>
      </c>
    </row>
    <row r="848" spans="1:12" ht="14.45">
      <c r="A848" s="145" t="s">
        <v>2615</v>
      </c>
      <c r="B848" s="81" t="s">
        <v>2616</v>
      </c>
      <c r="C848" s="139" t="str">
        <f>HYPERLINK("https://comptox.epa.gov/dashboard/chemical/details/DTXSID8020620","DTXSID8020620")</f>
        <v>DTXSID8020620</v>
      </c>
      <c r="D848" s="81"/>
      <c r="E848" s="39"/>
      <c r="F848" s="91" t="s">
        <v>17</v>
      </c>
      <c r="G848" s="31"/>
      <c r="H848" s="39"/>
      <c r="I848" s="37" t="s">
        <v>18</v>
      </c>
      <c r="J848" s="37"/>
      <c r="K848" s="35">
        <v>55389</v>
      </c>
      <c r="L848" s="35" t="s">
        <v>2617</v>
      </c>
    </row>
    <row r="849" spans="1:12" ht="14.45">
      <c r="A849" s="145" t="s">
        <v>2618</v>
      </c>
      <c r="B849" s="81" t="s">
        <v>2619</v>
      </c>
      <c r="C849" s="139" t="str">
        <f>HYPERLINK("https://comptox.epa.gov/dashboard/chemical/details/DTXSID101017940","DTXSID101017940")</f>
        <v>DTXSID101017940</v>
      </c>
      <c r="D849" s="81"/>
      <c r="E849" s="39"/>
      <c r="F849" s="91" t="s">
        <v>17</v>
      </c>
      <c r="G849" s="31"/>
      <c r="H849" s="39"/>
      <c r="I849" s="37" t="s">
        <v>18</v>
      </c>
      <c r="J849" s="37"/>
      <c r="K849" s="35">
        <v>51630581</v>
      </c>
      <c r="L849" s="35" t="s">
        <v>2620</v>
      </c>
    </row>
    <row r="850" spans="1:12" ht="14.45">
      <c r="A850" s="145" t="s">
        <v>2621</v>
      </c>
      <c r="B850" s="81" t="s">
        <v>2622</v>
      </c>
      <c r="C850" s="139" t="str">
        <f>HYPERLINK("https://comptox.epa.gov/dashboard/chemical/details/DTXSID8020624","DTXSID8020624")</f>
        <v>DTXSID8020624</v>
      </c>
      <c r="D850" s="81"/>
      <c r="E850" s="39"/>
      <c r="F850" s="91" t="s">
        <v>17</v>
      </c>
      <c r="G850" s="31"/>
      <c r="H850" s="39"/>
      <c r="I850" s="37" t="s">
        <v>18</v>
      </c>
      <c r="J850" s="37"/>
      <c r="K850" s="35">
        <v>14484641</v>
      </c>
      <c r="L850" s="35" t="s">
        <v>2623</v>
      </c>
    </row>
    <row r="851" spans="1:12" ht="14.45">
      <c r="A851" s="145" t="s">
        <v>2624</v>
      </c>
      <c r="B851" s="81" t="s">
        <v>2625</v>
      </c>
      <c r="C851" s="139" t="str">
        <f>HYPERLINK("https://comptox.epa.gov/dashboard/chemical/details/DTXSID9040477","DTXSID9040477")</f>
        <v>DTXSID9040477</v>
      </c>
      <c r="D851" s="81"/>
      <c r="E851" s="39" t="s">
        <v>34</v>
      </c>
      <c r="F851" s="91" t="s">
        <v>35</v>
      </c>
      <c r="G851" s="31"/>
      <c r="H851" s="39"/>
      <c r="I851" s="37"/>
      <c r="J851" s="37"/>
      <c r="K851" s="35">
        <v>1185575</v>
      </c>
      <c r="L851" s="35" t="s">
        <v>2626</v>
      </c>
    </row>
    <row r="852" spans="1:12" ht="14.45">
      <c r="A852" s="145" t="s">
        <v>2627</v>
      </c>
      <c r="B852" s="81" t="s">
        <v>2628</v>
      </c>
      <c r="C852" s="139" t="str">
        <f>HYPERLINK("https://comptox.epa.gov/dashboard/chemical/details/DTXSID80890522","DTXSID80890522")</f>
        <v>DTXSID80890522</v>
      </c>
      <c r="D852" s="81"/>
      <c r="E852" s="39" t="s">
        <v>34</v>
      </c>
      <c r="F852" s="91" t="s">
        <v>35</v>
      </c>
      <c r="G852" s="31"/>
      <c r="H852" s="39"/>
      <c r="I852" s="37"/>
      <c r="J852" s="37"/>
      <c r="K852" s="35">
        <v>2944674</v>
      </c>
      <c r="L852" s="35" t="s">
        <v>2629</v>
      </c>
    </row>
    <row r="853" spans="1:12" ht="14.45">
      <c r="A853" s="145" t="s">
        <v>2627</v>
      </c>
      <c r="B853" s="81" t="s">
        <v>2630</v>
      </c>
      <c r="C853" s="139" t="str">
        <f>HYPERLINK("https://comptox.epa.gov/dashboard/chemical/details/DTXSID101022327","DTXSID101022327")</f>
        <v>DTXSID101022327</v>
      </c>
      <c r="D853" s="81"/>
      <c r="E853" s="39">
        <v>1000</v>
      </c>
      <c r="F853" s="91" t="s">
        <v>35</v>
      </c>
      <c r="G853" s="31"/>
      <c r="H853" s="39"/>
      <c r="I853" s="37"/>
      <c r="J853" s="37"/>
      <c r="K853" s="35">
        <v>55488874</v>
      </c>
      <c r="L853" s="35" t="s">
        <v>2629</v>
      </c>
    </row>
    <row r="854" spans="1:12" ht="14.45">
      <c r="A854" s="145" t="s">
        <v>2631</v>
      </c>
      <c r="B854" s="81" t="s">
        <v>2632</v>
      </c>
      <c r="C854" s="139" t="str">
        <f>HYPERLINK("https://comptox.epa.gov/dashboard/chemical/details/DTXSID8020622","DTXSID8020622")</f>
        <v>DTXSID8020622</v>
      </c>
      <c r="D854" s="81"/>
      <c r="E854" s="39" t="s">
        <v>34</v>
      </c>
      <c r="F854" s="91" t="s">
        <v>35</v>
      </c>
      <c r="G854" s="31"/>
      <c r="H854" s="39"/>
      <c r="I854" s="37"/>
      <c r="J854" s="37"/>
      <c r="K854" s="35">
        <v>7705080</v>
      </c>
      <c r="L854" s="35" t="s">
        <v>2633</v>
      </c>
    </row>
    <row r="855" spans="1:12" ht="14.45">
      <c r="A855" s="145" t="s">
        <v>2634</v>
      </c>
      <c r="B855" s="81" t="s">
        <v>2635</v>
      </c>
      <c r="C855" s="139" t="str">
        <f>HYPERLINK("https://comptox.epa.gov/dashboard/chemical/details/DTXSID1064823","DTXSID1064823")</f>
        <v>DTXSID1064823</v>
      </c>
      <c r="D855" s="81"/>
      <c r="E855" s="39" t="s">
        <v>22</v>
      </c>
      <c r="F855" s="91" t="s">
        <v>57</v>
      </c>
      <c r="G855" s="31"/>
      <c r="H855" s="39"/>
      <c r="I855" s="37"/>
      <c r="J855" s="37"/>
      <c r="K855" s="35">
        <v>7783508</v>
      </c>
      <c r="L855" s="35" t="s">
        <v>2636</v>
      </c>
    </row>
    <row r="856" spans="1:12" ht="14.45">
      <c r="A856" s="145" t="s">
        <v>2637</v>
      </c>
      <c r="B856" s="81" t="s">
        <v>2638</v>
      </c>
      <c r="C856" s="139" t="str">
        <f>HYPERLINK("https://comptox.epa.gov/dashboard/chemical/details/DTXSID4065070","DTXSID4065070")</f>
        <v>DTXSID4065070</v>
      </c>
      <c r="D856" s="81"/>
      <c r="E856" s="39" t="s">
        <v>34</v>
      </c>
      <c r="F856" s="91" t="s">
        <v>35</v>
      </c>
      <c r="G856" s="31"/>
      <c r="H856" s="39"/>
      <c r="I856" s="37"/>
      <c r="J856" s="37"/>
      <c r="K856" s="35">
        <v>10421484</v>
      </c>
      <c r="L856" s="35" t="s">
        <v>2639</v>
      </c>
    </row>
    <row r="857" spans="1:12" ht="14.45">
      <c r="A857" s="145" t="s">
        <v>2640</v>
      </c>
      <c r="B857" s="81" t="s">
        <v>2641</v>
      </c>
      <c r="C857" s="139" t="str">
        <f>HYPERLINK("https://comptox.epa.gov/dashboard/chemical/details/DTXSID5029712","DTXSID5029712")</f>
        <v>DTXSID5029712</v>
      </c>
      <c r="D857" s="81"/>
      <c r="E857" s="39" t="s">
        <v>34</v>
      </c>
      <c r="F857" s="91" t="s">
        <v>35</v>
      </c>
      <c r="G857" s="31"/>
      <c r="H857" s="39"/>
      <c r="I857" s="37"/>
      <c r="J857" s="37"/>
      <c r="K857" s="35">
        <v>10028225</v>
      </c>
      <c r="L857" s="35" t="s">
        <v>2642</v>
      </c>
    </row>
    <row r="858" spans="1:12" ht="14.45">
      <c r="A858" s="145" t="s">
        <v>2643</v>
      </c>
      <c r="B858" s="81" t="s">
        <v>2644</v>
      </c>
      <c r="C858" s="139" t="str">
        <f>HYPERLINK("https://comptox.epa.gov/dashboard/chemical/details/DTXSID4041028","DTXSID4041028")</f>
        <v>DTXSID4041028</v>
      </c>
      <c r="D858" s="81"/>
      <c r="E858" s="39" t="s">
        <v>34</v>
      </c>
      <c r="F858" s="91" t="s">
        <v>35</v>
      </c>
      <c r="G858" s="31"/>
      <c r="H858" s="39"/>
      <c r="I858" s="37"/>
      <c r="J858" s="37"/>
      <c r="K858" s="35">
        <v>10045893</v>
      </c>
      <c r="L858" s="35" t="s">
        <v>2645</v>
      </c>
    </row>
    <row r="859" spans="1:12" ht="14.45">
      <c r="A859" s="145" t="s">
        <v>2646</v>
      </c>
      <c r="B859" s="81" t="s">
        <v>2647</v>
      </c>
      <c r="C859" s="139" t="str">
        <f>HYPERLINK("https://comptox.epa.gov/dashboard/chemical/details/DTXSID9029695","DTXSID9029695")</f>
        <v>DTXSID9029695</v>
      </c>
      <c r="D859" s="81"/>
      <c r="E859" s="39" t="s">
        <v>22</v>
      </c>
      <c r="F859" s="91" t="s">
        <v>57</v>
      </c>
      <c r="G859" s="31"/>
      <c r="H859" s="39"/>
      <c r="I859" s="37"/>
      <c r="J859" s="37"/>
      <c r="K859" s="35">
        <v>7758943</v>
      </c>
      <c r="L859" s="35" t="s">
        <v>2648</v>
      </c>
    </row>
    <row r="860" spans="1:12" ht="14.45">
      <c r="A860" s="145" t="s">
        <v>2649</v>
      </c>
      <c r="B860" s="81" t="s">
        <v>2650</v>
      </c>
      <c r="C860" s="139" t="str">
        <f>HYPERLINK("https://comptox.epa.gov/dashboard/chemical/details/DTXSID9040344","DTXSID9040344")</f>
        <v>DTXSID9040344</v>
      </c>
      <c r="D860" s="81"/>
      <c r="E860" s="39">
        <v>1000</v>
      </c>
      <c r="F860" s="91" t="s">
        <v>35</v>
      </c>
      <c r="G860" s="31"/>
      <c r="H860" s="39"/>
      <c r="I860" s="37"/>
      <c r="J860" s="37"/>
      <c r="K860" s="35">
        <v>7782630</v>
      </c>
      <c r="L860" s="35" t="s">
        <v>2651</v>
      </c>
    </row>
    <row r="861" spans="1:12" ht="14.45">
      <c r="A861" s="145" t="s">
        <v>2649</v>
      </c>
      <c r="B861" s="81" t="s">
        <v>2652</v>
      </c>
      <c r="C861" s="139" t="str">
        <f>HYPERLINK("https://comptox.epa.gov/dashboard/chemical/details/DTXSID0029688","DTXSID0029688")</f>
        <v>DTXSID0029688</v>
      </c>
      <c r="D861" s="81"/>
      <c r="E861" s="39" t="s">
        <v>34</v>
      </c>
      <c r="F861" s="91" t="s">
        <v>35</v>
      </c>
      <c r="G861" s="31"/>
      <c r="H861" s="39"/>
      <c r="I861" s="37"/>
      <c r="J861" s="37"/>
      <c r="K861" s="35">
        <v>7720787</v>
      </c>
      <c r="L861" s="35" t="s">
        <v>2651</v>
      </c>
    </row>
    <row r="862" spans="1:12" ht="18">
      <c r="A862" s="145" t="s">
        <v>2653</v>
      </c>
      <c r="B862" s="81" t="s">
        <v>1121</v>
      </c>
      <c r="C862" s="139" t="str">
        <f>HYPERLINK("https://comptox.epa.gov/dashboard/chemical/details/DTXSID301351487","DTXSID301351487")</f>
        <v>DTXSID301351487</v>
      </c>
      <c r="D862" s="81"/>
      <c r="E862" s="39" t="s">
        <v>374</v>
      </c>
      <c r="F862" s="91" t="s">
        <v>17</v>
      </c>
      <c r="G862" s="31"/>
      <c r="H862" s="39"/>
      <c r="I862" s="37"/>
      <c r="J862" s="37"/>
      <c r="K862" s="31">
        <v>0</v>
      </c>
      <c r="L862" s="35" t="s">
        <v>2654</v>
      </c>
    </row>
    <row r="863" spans="1:12" ht="14.45">
      <c r="A863" s="145" t="s">
        <v>2655</v>
      </c>
      <c r="B863" s="81" t="s">
        <v>2656</v>
      </c>
      <c r="C863" s="139" t="str">
        <f>HYPERLINK("https://comptox.epa.gov/dashboard/chemical/details/DTXSID3034612","DTXSID3034612")</f>
        <v>DTXSID3034612</v>
      </c>
      <c r="D863" s="81"/>
      <c r="E863" s="39"/>
      <c r="F863" s="91" t="s">
        <v>17</v>
      </c>
      <c r="G863" s="31"/>
      <c r="H863" s="39"/>
      <c r="I863" s="37" t="s">
        <v>18</v>
      </c>
      <c r="J863" s="37"/>
      <c r="K863" s="35">
        <v>69806504</v>
      </c>
      <c r="L863" s="35" t="s">
        <v>2657</v>
      </c>
    </row>
    <row r="864" spans="1:12" ht="14.45">
      <c r="A864" s="145" t="s">
        <v>2658</v>
      </c>
      <c r="B864" s="81" t="s">
        <v>2659</v>
      </c>
      <c r="C864" s="139" t="str">
        <f>HYPERLINK("https://comptox.epa.gov/dashboard/chemical/details/DTXSID9058103","DTXSID9058103")</f>
        <v>DTXSID9058103</v>
      </c>
      <c r="D864" s="81"/>
      <c r="E864" s="39"/>
      <c r="F864" s="91" t="s">
        <v>17</v>
      </c>
      <c r="G864" s="31" t="s">
        <v>152</v>
      </c>
      <c r="H864" s="39" t="s">
        <v>22</v>
      </c>
      <c r="I864" s="37"/>
      <c r="J864" s="37"/>
      <c r="K864" s="35">
        <v>4301502</v>
      </c>
      <c r="L864" s="35" t="s">
        <v>2660</v>
      </c>
    </row>
    <row r="865" spans="1:12" ht="14.45">
      <c r="A865" s="145" t="s">
        <v>2661</v>
      </c>
      <c r="B865" s="81" t="s">
        <v>2662</v>
      </c>
      <c r="C865" s="139" t="str">
        <f>HYPERLINK("https://comptox.epa.gov/dashboard/chemical/details/DTXSID8020628","DTXSID8020628")</f>
        <v>DTXSID8020628</v>
      </c>
      <c r="D865" s="81"/>
      <c r="E865" s="39"/>
      <c r="F865" s="91" t="s">
        <v>17</v>
      </c>
      <c r="G865" s="31"/>
      <c r="H865" s="39"/>
      <c r="I865" s="37" t="s">
        <v>18</v>
      </c>
      <c r="J865" s="37"/>
      <c r="K865" s="35">
        <v>2164172</v>
      </c>
      <c r="L865" s="35" t="s">
        <v>2663</v>
      </c>
    </row>
    <row r="866" spans="1:12" ht="14.45">
      <c r="A866" s="145" t="s">
        <v>2664</v>
      </c>
      <c r="B866" s="81" t="s">
        <v>614</v>
      </c>
      <c r="C866" s="139" t="str">
        <f>HYPERLINK("https://comptox.epa.gov/dashboard/chemical/details/DTXSID3024104","DTXSID3024104")</f>
        <v>DTXSID3024104</v>
      </c>
      <c r="D866" s="81"/>
      <c r="E866" s="39" t="s">
        <v>22</v>
      </c>
      <c r="F866" s="91" t="s">
        <v>17</v>
      </c>
      <c r="G866" s="31"/>
      <c r="H866" s="39"/>
      <c r="I866" s="37" t="s">
        <v>58</v>
      </c>
      <c r="J866" s="37" t="s">
        <v>2665</v>
      </c>
      <c r="K866" s="35">
        <v>206440</v>
      </c>
      <c r="L866" s="35" t="s">
        <v>2666</v>
      </c>
    </row>
    <row r="867" spans="1:12" ht="14.45">
      <c r="A867" s="145" t="s">
        <v>2667</v>
      </c>
      <c r="B867" s="81" t="s">
        <v>2668</v>
      </c>
      <c r="C867" s="139" t="str">
        <f>HYPERLINK("https://comptox.epa.gov/dashboard/chemical/details/DTXSID8024105","DTXSID8024105")</f>
        <v>DTXSID8024105</v>
      </c>
      <c r="D867" s="81"/>
      <c r="E867" s="39" t="s">
        <v>26</v>
      </c>
      <c r="F867" s="91" t="s">
        <v>17</v>
      </c>
      <c r="G867" s="31"/>
      <c r="H867" s="39"/>
      <c r="I867" s="37"/>
      <c r="J867" s="37"/>
      <c r="K867" s="35">
        <v>86737</v>
      </c>
      <c r="L867" s="35" t="s">
        <v>2669</v>
      </c>
    </row>
    <row r="868" spans="1:12" ht="14.45">
      <c r="A868" s="145" t="s">
        <v>2670</v>
      </c>
      <c r="B868" s="81" t="s">
        <v>2671</v>
      </c>
      <c r="C868" s="139" t="str">
        <f>HYPERLINK("https://comptox.epa.gov/dashboard/chemical/details/DTXSID3024106","DTXSID3024106")</f>
        <v>DTXSID3024106</v>
      </c>
      <c r="D868" s="81" t="s">
        <v>34</v>
      </c>
      <c r="E868" s="39" t="s">
        <v>77</v>
      </c>
      <c r="F868" s="91" t="s">
        <v>17</v>
      </c>
      <c r="G868" s="31" t="s">
        <v>116</v>
      </c>
      <c r="H868" s="39" t="s">
        <v>77</v>
      </c>
      <c r="I868" s="37" t="s">
        <v>18</v>
      </c>
      <c r="J868" s="37" t="s">
        <v>2672</v>
      </c>
      <c r="K868" s="35">
        <v>7782414</v>
      </c>
      <c r="L868" s="35" t="s">
        <v>2673</v>
      </c>
    </row>
    <row r="869" spans="1:12" ht="14.45">
      <c r="A869" s="145" t="s">
        <v>2674</v>
      </c>
      <c r="B869" s="81" t="s">
        <v>2675</v>
      </c>
      <c r="C869" s="139" t="str">
        <f>HYPERLINK("https://comptox.epa.gov/dashboard/chemical/details/DTXSID2034255","DTXSID2034255")</f>
        <v>DTXSID2034255</v>
      </c>
      <c r="D869" s="81"/>
      <c r="E869" s="39" t="s">
        <v>22</v>
      </c>
      <c r="F869" s="91" t="s">
        <v>17</v>
      </c>
      <c r="G869" s="31" t="s">
        <v>152</v>
      </c>
      <c r="H869" s="39" t="s">
        <v>22</v>
      </c>
      <c r="I869" s="37"/>
      <c r="J869" s="37" t="s">
        <v>2676</v>
      </c>
      <c r="K869" s="35">
        <v>640197</v>
      </c>
      <c r="L869" s="35" t="s">
        <v>2677</v>
      </c>
    </row>
    <row r="870" spans="1:12" ht="14.45">
      <c r="A870" s="145" t="s">
        <v>2678</v>
      </c>
      <c r="B870" s="81" t="s">
        <v>2679</v>
      </c>
      <c r="C870" s="139" t="str">
        <f>HYPERLINK("https://comptox.epa.gov/dashboard/chemical/details/DTXSID0041981","DTXSID0041981")</f>
        <v>DTXSID0041981</v>
      </c>
      <c r="D870" s="81"/>
      <c r="E870" s="39"/>
      <c r="F870" s="91" t="s">
        <v>17</v>
      </c>
      <c r="G870" s="31" t="s">
        <v>475</v>
      </c>
      <c r="H870" s="39" t="s">
        <v>77</v>
      </c>
      <c r="I870" s="37"/>
      <c r="J870" s="37"/>
      <c r="K870" s="35">
        <v>144490</v>
      </c>
      <c r="L870" s="35" t="s">
        <v>2680</v>
      </c>
    </row>
    <row r="871" spans="1:12" ht="14.45">
      <c r="A871" s="145" t="s">
        <v>2681</v>
      </c>
      <c r="B871" s="81" t="s">
        <v>2682</v>
      </c>
      <c r="C871" s="139" t="str">
        <f>HYPERLINK("https://comptox.epa.gov/dashboard/chemical/details/DTXSID8024311","DTXSID8024311")</f>
        <v>DTXSID8024311</v>
      </c>
      <c r="D871" s="81"/>
      <c r="E871" s="39" t="s">
        <v>77</v>
      </c>
      <c r="F871" s="91" t="s">
        <v>17</v>
      </c>
      <c r="G871" s="31" t="s">
        <v>475</v>
      </c>
      <c r="H871" s="39" t="s">
        <v>77</v>
      </c>
      <c r="I871" s="37" t="s">
        <v>58</v>
      </c>
      <c r="J871" s="37" t="s">
        <v>2683</v>
      </c>
      <c r="K871" s="35">
        <v>62748</v>
      </c>
      <c r="L871" s="35" t="s">
        <v>2684</v>
      </c>
    </row>
    <row r="872" spans="1:12" ht="14.45">
      <c r="A872" s="145" t="s">
        <v>2685</v>
      </c>
      <c r="B872" s="81" t="s">
        <v>2686</v>
      </c>
      <c r="C872" s="139" t="str">
        <f>HYPERLINK("https://comptox.epa.gov/dashboard/chemical/details/DTXSID4059885","DTXSID4059885")</f>
        <v>DTXSID4059885</v>
      </c>
      <c r="D872" s="81"/>
      <c r="E872" s="39"/>
      <c r="F872" s="91" t="s">
        <v>17</v>
      </c>
      <c r="G872" s="31" t="s">
        <v>77</v>
      </c>
      <c r="H872" s="39" t="s">
        <v>77</v>
      </c>
      <c r="I872" s="37"/>
      <c r="J872" s="37"/>
      <c r="K872" s="35">
        <v>359068</v>
      </c>
      <c r="L872" s="35" t="s">
        <v>2687</v>
      </c>
    </row>
    <row r="873" spans="1:12" ht="14.45">
      <c r="A873" s="145" t="s">
        <v>2688</v>
      </c>
      <c r="B873" s="81" t="s">
        <v>2689</v>
      </c>
      <c r="C873" s="139" t="str">
        <f>HYPERLINK("https://comptox.epa.gov/dashboard/chemical/details/DTXSID2020634","DTXSID2020634")</f>
        <v>DTXSID2020634</v>
      </c>
      <c r="D873" s="81"/>
      <c r="E873" s="39"/>
      <c r="F873" s="91" t="s">
        <v>17</v>
      </c>
      <c r="G873" s="31" t="s">
        <v>161</v>
      </c>
      <c r="H873" s="39" t="s">
        <v>116</v>
      </c>
      <c r="I873" s="37" t="s">
        <v>18</v>
      </c>
      <c r="J873" s="37"/>
      <c r="K873" s="35">
        <v>51218</v>
      </c>
      <c r="L873" s="35" t="s">
        <v>2690</v>
      </c>
    </row>
    <row r="874" spans="1:12" ht="14.45">
      <c r="A874" s="145" t="s">
        <v>2691</v>
      </c>
      <c r="B874" s="81" t="s">
        <v>2689</v>
      </c>
      <c r="C874" s="139" t="str">
        <f>HYPERLINK("https://comptox.epa.gov/dashboard/chemical/details/DTXSID2020634","DTXSID2020634")</f>
        <v>DTXSID2020634</v>
      </c>
      <c r="D874" s="81"/>
      <c r="E874" s="39"/>
      <c r="F874" s="91" t="s">
        <v>17</v>
      </c>
      <c r="G874" s="31" t="s">
        <v>161</v>
      </c>
      <c r="H874" s="39" t="s">
        <v>116</v>
      </c>
      <c r="I874" s="37" t="s">
        <v>58</v>
      </c>
      <c r="J874" s="37"/>
      <c r="K874" s="35">
        <v>51218</v>
      </c>
      <c r="L874" s="35" t="s">
        <v>2692</v>
      </c>
    </row>
    <row r="875" spans="1:12" ht="14.45">
      <c r="A875" s="145" t="s">
        <v>2693</v>
      </c>
      <c r="B875" s="81" t="s">
        <v>2694</v>
      </c>
      <c r="C875" s="139" t="str">
        <f>HYPERLINK("https://comptox.epa.gov/dashboard/chemical/details/DTXSID7024110","DTXSID7024110")</f>
        <v>DTXSID7024110</v>
      </c>
      <c r="D875" s="81"/>
      <c r="E875" s="39"/>
      <c r="F875" s="91" t="s">
        <v>17</v>
      </c>
      <c r="G875" s="31"/>
      <c r="H875" s="39"/>
      <c r="I875" s="37" t="s">
        <v>18</v>
      </c>
      <c r="J875" s="37"/>
      <c r="K875" s="35">
        <v>69409945</v>
      </c>
      <c r="L875" s="35" t="s">
        <v>2695</v>
      </c>
    </row>
    <row r="876" spans="1:12" ht="14.45">
      <c r="A876" s="145" t="s">
        <v>2696</v>
      </c>
      <c r="B876" s="141" t="s">
        <v>2697</v>
      </c>
      <c r="C876" s="139" t="str">
        <f>HYPERLINK("https://comptox.epa.gov/dashboard/chemical/details/DTXSID0021385","DTXSID0021385")</f>
        <v>DTXSID0021385</v>
      </c>
      <c r="D876" s="81"/>
      <c r="E876" s="39"/>
      <c r="F876" s="91" t="s">
        <v>17</v>
      </c>
      <c r="G876" s="31"/>
      <c r="H876" s="39"/>
      <c r="I876" s="37" t="s">
        <v>18</v>
      </c>
      <c r="J876" s="37"/>
      <c r="K876" s="35">
        <v>133073</v>
      </c>
      <c r="L876" s="35" t="s">
        <v>2698</v>
      </c>
    </row>
    <row r="877" spans="1:12" ht="14.45">
      <c r="A877" s="145" t="s">
        <v>2699</v>
      </c>
      <c r="B877" s="81" t="s">
        <v>2700</v>
      </c>
      <c r="C877" s="139" t="str">
        <f>HYPERLINK("https://comptox.epa.gov/dashboard/chemical/details/DTXSID7024112","DTXSID7024112")</f>
        <v>DTXSID7024112</v>
      </c>
      <c r="D877" s="81"/>
      <c r="E877" s="39"/>
      <c r="F877" s="91" t="s">
        <v>17</v>
      </c>
      <c r="G877" s="31"/>
      <c r="H877" s="39"/>
      <c r="I877" s="37" t="s">
        <v>18</v>
      </c>
      <c r="J877" s="37"/>
      <c r="K877" s="35">
        <v>72178020</v>
      </c>
      <c r="L877" s="35" t="s">
        <v>2701</v>
      </c>
    </row>
    <row r="878" spans="1:12" ht="14.45">
      <c r="A878" s="145" t="s">
        <v>2702</v>
      </c>
      <c r="B878" s="81" t="s">
        <v>2703</v>
      </c>
      <c r="C878" s="139" t="str">
        <f>HYPERLINK("https://comptox.epa.gov/dashboard/chemical/details/DTXSID2024113","DTXSID2024113")</f>
        <v>DTXSID2024113</v>
      </c>
      <c r="D878" s="81"/>
      <c r="E878" s="39"/>
      <c r="F878" s="91" t="s">
        <v>17</v>
      </c>
      <c r="G878" s="31" t="s">
        <v>116</v>
      </c>
      <c r="H878" s="39" t="s">
        <v>116</v>
      </c>
      <c r="I878" s="37"/>
      <c r="J878" s="37"/>
      <c r="K878" s="35">
        <v>944229</v>
      </c>
      <c r="L878" s="35" t="s">
        <v>2704</v>
      </c>
    </row>
    <row r="879" spans="1:12" ht="14.45">
      <c r="A879" s="145" t="s">
        <v>2705</v>
      </c>
      <c r="B879" s="81" t="s">
        <v>2706</v>
      </c>
      <c r="C879" s="139" t="str">
        <f>HYPERLINK("https://comptox.epa.gov/dashboard/chemical/details/DTXSID7020637","DTXSID7020637")</f>
        <v>DTXSID7020637</v>
      </c>
      <c r="D879" s="81" t="s">
        <v>63</v>
      </c>
      <c r="E879" s="39" t="s">
        <v>22</v>
      </c>
      <c r="F879" s="91" t="s">
        <v>57</v>
      </c>
      <c r="G879" s="31" t="s">
        <v>116</v>
      </c>
      <c r="H879" s="39" t="s">
        <v>22</v>
      </c>
      <c r="I879" s="37" t="s">
        <v>18</v>
      </c>
      <c r="J879" s="37" t="s">
        <v>2707</v>
      </c>
      <c r="K879" s="35">
        <v>50000</v>
      </c>
      <c r="L879" s="35" t="s">
        <v>2708</v>
      </c>
    </row>
    <row r="880" spans="1:12" ht="14.45">
      <c r="A880" s="145" t="s">
        <v>2709</v>
      </c>
      <c r="B880" s="81" t="s">
        <v>2710</v>
      </c>
      <c r="C880" s="139" t="str">
        <f>HYPERLINK("https://comptox.epa.gov/dashboard/chemical/details/DTXSID3025417","DTXSID3025417")</f>
        <v>DTXSID3025417</v>
      </c>
      <c r="D880" s="81"/>
      <c r="E880" s="39"/>
      <c r="F880" s="91" t="s">
        <v>17</v>
      </c>
      <c r="G880" s="31" t="s">
        <v>34</v>
      </c>
      <c r="H880" s="39" t="s">
        <v>34</v>
      </c>
      <c r="I880" s="37"/>
      <c r="J880" s="37"/>
      <c r="K880" s="35">
        <v>107164</v>
      </c>
      <c r="L880" s="35" t="s">
        <v>2711</v>
      </c>
    </row>
    <row r="881" spans="1:12" ht="14.45">
      <c r="A881" s="145" t="s">
        <v>2712</v>
      </c>
      <c r="B881" s="81" t="s">
        <v>2706</v>
      </c>
      <c r="C881" s="139" t="str">
        <f>HYPERLINK("https://comptox.epa.gov/dashboard/chemical/details/DTXSID7020637","DTXSID7020637")</f>
        <v>DTXSID7020637</v>
      </c>
      <c r="D881" s="81" t="s">
        <v>63</v>
      </c>
      <c r="E881" s="39" t="s">
        <v>22</v>
      </c>
      <c r="F881" s="91" t="s">
        <v>57</v>
      </c>
      <c r="G881" s="31" t="s">
        <v>116</v>
      </c>
      <c r="H881" s="39" t="s">
        <v>22</v>
      </c>
      <c r="I881" s="37" t="s">
        <v>58</v>
      </c>
      <c r="J881" s="37" t="s">
        <v>2707</v>
      </c>
      <c r="K881" s="35">
        <v>50000</v>
      </c>
      <c r="L881" s="35" t="s">
        <v>2713</v>
      </c>
    </row>
    <row r="882" spans="1:12" ht="14.45">
      <c r="A882" s="145" t="s">
        <v>2714</v>
      </c>
      <c r="B882" s="81" t="s">
        <v>2715</v>
      </c>
      <c r="C882" s="139" t="str">
        <f>HYPERLINK("https://comptox.epa.gov/dashboard/chemical/details/DTXSID8025337","DTXSID8025337")</f>
        <v>DTXSID8025337</v>
      </c>
      <c r="D882" s="81"/>
      <c r="E882" s="39"/>
      <c r="F882" s="91" t="s">
        <v>17</v>
      </c>
      <c r="G882" s="31"/>
      <c r="H882" s="39"/>
      <c r="I882" s="37">
        <v>313</v>
      </c>
      <c r="J882" s="37"/>
      <c r="K882" s="35">
        <v>75127</v>
      </c>
      <c r="L882" s="35" t="s">
        <v>2716</v>
      </c>
    </row>
    <row r="883" spans="1:12" ht="14.45">
      <c r="A883" s="145" t="s">
        <v>2717</v>
      </c>
      <c r="B883" s="81" t="s">
        <v>2718</v>
      </c>
      <c r="C883" s="139" t="str">
        <f>HYPERLINK("https://comptox.epa.gov/dashboard/chemical/details/DTXSID4032405","DTXSID4032405")</f>
        <v>DTXSID4032405</v>
      </c>
      <c r="D883" s="81"/>
      <c r="E883" s="39">
        <v>100</v>
      </c>
      <c r="F883" s="91" t="s">
        <v>17</v>
      </c>
      <c r="G883" s="31" t="s">
        <v>161</v>
      </c>
      <c r="H883" s="39">
        <v>100</v>
      </c>
      <c r="I883" s="37"/>
      <c r="J883" s="37" t="s">
        <v>2719</v>
      </c>
      <c r="K883" s="35">
        <v>23422539</v>
      </c>
      <c r="L883" s="35" t="s">
        <v>2720</v>
      </c>
    </row>
    <row r="884" spans="1:12" ht="14.45">
      <c r="A884" s="145" t="s">
        <v>2721</v>
      </c>
      <c r="B884" s="81" t="s">
        <v>2722</v>
      </c>
      <c r="C884" s="139" t="str">
        <f>HYPERLINK("https://comptox.epa.gov/dashboard/chemical/details/DTXSID2024115","DTXSID2024115")</f>
        <v>DTXSID2024115</v>
      </c>
      <c r="D884" s="81"/>
      <c r="E884" s="39" t="s">
        <v>26</v>
      </c>
      <c r="F884" s="91" t="s">
        <v>53</v>
      </c>
      <c r="G884" s="31"/>
      <c r="H884" s="39"/>
      <c r="I884" s="37" t="s">
        <v>18</v>
      </c>
      <c r="J884" s="37" t="s">
        <v>2723</v>
      </c>
      <c r="K884" s="35">
        <v>64186</v>
      </c>
      <c r="L884" s="35" t="s">
        <v>2724</v>
      </c>
    </row>
    <row r="885" spans="1:12" ht="14.45">
      <c r="A885" s="145" t="s">
        <v>2725</v>
      </c>
      <c r="B885" s="81" t="s">
        <v>2726</v>
      </c>
      <c r="C885" s="139" t="str">
        <f>HYPERLINK("https://comptox.epa.gov/dashboard/chemical/details/DTXSID5025609","DTXSID5025609")</f>
        <v>DTXSID5025609</v>
      </c>
      <c r="D885" s="81" t="s">
        <v>33</v>
      </c>
      <c r="E885" s="39"/>
      <c r="F885" s="91" t="s">
        <v>17</v>
      </c>
      <c r="G885" s="31"/>
      <c r="H885" s="39"/>
      <c r="I885" s="37"/>
      <c r="J885" s="37"/>
      <c r="K885" s="35">
        <v>107313</v>
      </c>
      <c r="L885" s="35" t="s">
        <v>2727</v>
      </c>
    </row>
    <row r="886" spans="1:12" ht="14.45">
      <c r="A886" s="145" t="s">
        <v>2728</v>
      </c>
      <c r="B886" s="81" t="s">
        <v>2729</v>
      </c>
      <c r="C886" s="139" t="str">
        <f>HYPERLINK("https://comptox.epa.gov/dashboard/chemical/details/DTXSID4041991","DTXSID4041991")</f>
        <v>DTXSID4041991</v>
      </c>
      <c r="D886" s="81"/>
      <c r="E886" s="39"/>
      <c r="F886" s="91" t="s">
        <v>17</v>
      </c>
      <c r="G886" s="31" t="s">
        <v>22</v>
      </c>
      <c r="H886" s="39" t="s">
        <v>22</v>
      </c>
      <c r="I886" s="37"/>
      <c r="J886" s="37"/>
      <c r="K886" s="35">
        <v>2540821</v>
      </c>
      <c r="L886" s="35" t="s">
        <v>2730</v>
      </c>
    </row>
    <row r="887" spans="1:12" ht="14.45">
      <c r="A887" s="145" t="s">
        <v>2731</v>
      </c>
      <c r="B887" s="81" t="s">
        <v>2732</v>
      </c>
      <c r="C887" s="139" t="str">
        <f>HYPERLINK("https://comptox.epa.gov/dashboard/chemical/details/DTXSID9041992","DTXSID9041992")</f>
        <v>DTXSID9041992</v>
      </c>
      <c r="D887" s="81"/>
      <c r="E887" s="39">
        <v>100</v>
      </c>
      <c r="F887" s="91" t="s">
        <v>17</v>
      </c>
      <c r="G887" s="31" t="s">
        <v>152</v>
      </c>
      <c r="H887" s="39">
        <v>100</v>
      </c>
      <c r="I887" s="37"/>
      <c r="J887" s="37" t="s">
        <v>2733</v>
      </c>
      <c r="K887" s="35">
        <v>17702577</v>
      </c>
      <c r="L887" s="35" t="s">
        <v>2734</v>
      </c>
    </row>
    <row r="888" spans="1:12" ht="14.45">
      <c r="A888" s="145" t="s">
        <v>2735</v>
      </c>
      <c r="B888" s="81" t="s">
        <v>2736</v>
      </c>
      <c r="C888" s="139" t="str">
        <f>HYPERLINK("https://comptox.epa.gov/dashboard/chemical/details/DTXSID4041993","DTXSID4041993")</f>
        <v>DTXSID4041993</v>
      </c>
      <c r="D888" s="81"/>
      <c r="E888" s="39"/>
      <c r="F888" s="91" t="s">
        <v>17</v>
      </c>
      <c r="G888" s="31" t="s">
        <v>116</v>
      </c>
      <c r="H888" s="39" t="s">
        <v>116</v>
      </c>
      <c r="I888" s="37"/>
      <c r="J888" s="37"/>
      <c r="K888" s="35">
        <v>21548323</v>
      </c>
      <c r="L888" s="35" t="s">
        <v>2737</v>
      </c>
    </row>
    <row r="889" spans="1:12" ht="14.45">
      <c r="A889" s="145" t="s">
        <v>2738</v>
      </c>
      <c r="B889" s="81" t="s">
        <v>2739</v>
      </c>
      <c r="C889" s="139" t="str">
        <f>HYPERLINK("https://comptox.epa.gov/dashboard/chemical/details/DTXSID6021377","DTXSID6021377")</f>
        <v>DTXSID6021377</v>
      </c>
      <c r="D889" s="81"/>
      <c r="E889" s="39"/>
      <c r="F889" s="91" t="s">
        <v>17</v>
      </c>
      <c r="G889" s="31"/>
      <c r="H889" s="39"/>
      <c r="I889" s="37" t="s">
        <v>18</v>
      </c>
      <c r="J889" s="37"/>
      <c r="K889" s="35">
        <v>76131</v>
      </c>
      <c r="L889" s="35" t="s">
        <v>2740</v>
      </c>
    </row>
    <row r="890" spans="1:12" ht="14.45">
      <c r="A890" s="145" t="s">
        <v>2741</v>
      </c>
      <c r="B890" s="81" t="s">
        <v>2742</v>
      </c>
      <c r="C890" s="139" t="str">
        <f>HYPERLINK("https://comptox.epa.gov/dashboard/chemical/details/DTXSID4041995","DTXSID4041995")</f>
        <v>DTXSID4041995</v>
      </c>
      <c r="D890" s="81"/>
      <c r="E890" s="39"/>
      <c r="F890" s="91" t="s">
        <v>17</v>
      </c>
      <c r="G890" s="31" t="s">
        <v>152</v>
      </c>
      <c r="H890" s="39" t="s">
        <v>22</v>
      </c>
      <c r="I890" s="37"/>
      <c r="J890" s="37"/>
      <c r="K890" s="35">
        <v>3878191</v>
      </c>
      <c r="L890" s="35" t="s">
        <v>2743</v>
      </c>
    </row>
    <row r="891" spans="1:12" ht="14.45">
      <c r="A891" s="145" t="s">
        <v>2744</v>
      </c>
      <c r="B891" s="81" t="s">
        <v>2745</v>
      </c>
      <c r="C891" s="139" t="str">
        <f>HYPERLINK("https://comptox.epa.gov/dashboard/chemical/details/DTXSID3021518","DTXSID3021518")</f>
        <v>DTXSID3021518</v>
      </c>
      <c r="D891" s="81"/>
      <c r="E891" s="39" t="s">
        <v>26</v>
      </c>
      <c r="F891" s="91" t="s">
        <v>53</v>
      </c>
      <c r="G891" s="31"/>
      <c r="H891" s="39"/>
      <c r="I891" s="37"/>
      <c r="J891" s="37"/>
      <c r="K891" s="35">
        <v>110178</v>
      </c>
      <c r="L891" s="35" t="s">
        <v>2746</v>
      </c>
    </row>
    <row r="892" spans="1:12" ht="14.45">
      <c r="A892" s="145" t="s">
        <v>2747</v>
      </c>
      <c r="B892" s="81" t="s">
        <v>2748</v>
      </c>
      <c r="C892" s="139" t="str">
        <f>HYPERLINK("https://comptox.epa.gov/dashboard/chemical/details/DTXSID6020646","DTXSID6020646")</f>
        <v>DTXSID6020646</v>
      </c>
      <c r="D892" s="81" t="s">
        <v>26</v>
      </c>
      <c r="E892" s="39" t="s">
        <v>22</v>
      </c>
      <c r="F892" s="91" t="s">
        <v>17</v>
      </c>
      <c r="G892" s="31" t="s">
        <v>116</v>
      </c>
      <c r="H892" s="39" t="s">
        <v>22</v>
      </c>
      <c r="I892" s="40" t="s">
        <v>18</v>
      </c>
      <c r="J892" s="37" t="s">
        <v>2749</v>
      </c>
      <c r="K892" s="35">
        <v>110009</v>
      </c>
      <c r="L892" s="35" t="s">
        <v>2750</v>
      </c>
    </row>
    <row r="893" spans="1:12" ht="14.45">
      <c r="A893" s="145" t="s">
        <v>2751</v>
      </c>
      <c r="B893" s="81" t="s">
        <v>2752</v>
      </c>
      <c r="C893" s="139" t="str">
        <f>HYPERLINK("https://comptox.epa.gov/dashboard/chemical/details/DTXSID1021328","DTXSID1021328")</f>
        <v>DTXSID1021328</v>
      </c>
      <c r="D893" s="81"/>
      <c r="E893" s="39" t="s">
        <v>34</v>
      </c>
      <c r="F893" s="91" t="s">
        <v>17</v>
      </c>
      <c r="G893" s="31"/>
      <c r="H893" s="39"/>
      <c r="I893" s="37"/>
      <c r="J893" s="37" t="s">
        <v>2753</v>
      </c>
      <c r="K893" s="35">
        <v>109999</v>
      </c>
      <c r="L893" s="35" t="s">
        <v>2754</v>
      </c>
    </row>
    <row r="894" spans="1:12" ht="14.45">
      <c r="A894" s="145" t="s">
        <v>2755</v>
      </c>
      <c r="B894" s="81" t="s">
        <v>2756</v>
      </c>
      <c r="C894" s="139" t="str">
        <f>HYPERLINK("https://comptox.epa.gov/dashboard/chemical/details/DTXSID1020647","DTXSID1020647")</f>
        <v>DTXSID1020647</v>
      </c>
      <c r="D894" s="81"/>
      <c r="E894" s="39" t="s">
        <v>26</v>
      </c>
      <c r="F894" s="91" t="s">
        <v>53</v>
      </c>
      <c r="G894" s="31"/>
      <c r="H894" s="39"/>
      <c r="I894" s="37"/>
      <c r="J894" s="37" t="s">
        <v>2757</v>
      </c>
      <c r="K894" s="35">
        <v>98011</v>
      </c>
      <c r="L894" s="35" t="s">
        <v>2758</v>
      </c>
    </row>
    <row r="895" spans="1:12" ht="14.45">
      <c r="A895" s="145" t="s">
        <v>2759</v>
      </c>
      <c r="B895" s="81" t="s">
        <v>2760</v>
      </c>
      <c r="C895" s="139" t="str">
        <f>HYPERLINK("https://comptox.epa.gov/dashboard/chemical/details/DTXSID8031360","DTXSID8031360")</f>
        <v>DTXSID8031360</v>
      </c>
      <c r="D895" s="81"/>
      <c r="E895" s="39"/>
      <c r="F895" s="91" t="s">
        <v>17</v>
      </c>
      <c r="G895" s="31" t="s">
        <v>161</v>
      </c>
      <c r="H895" s="39" t="s">
        <v>116</v>
      </c>
      <c r="I895" s="37"/>
      <c r="J895" s="37"/>
      <c r="K895" s="35">
        <v>13450903</v>
      </c>
      <c r="L895" s="35" t="s">
        <v>2761</v>
      </c>
    </row>
    <row r="896" spans="1:12" ht="14.45">
      <c r="A896" s="66" t="s">
        <v>2762</v>
      </c>
      <c r="B896" s="82" t="s">
        <v>2763</v>
      </c>
      <c r="C896" s="139" t="str">
        <f>HYPERLINK("https://comptox.epa.gov/dashboard/chemical/details/DTXSID4020666","DTXSID4020666")</f>
        <v>DTXSID4020666</v>
      </c>
      <c r="D896" s="82"/>
      <c r="E896" s="17"/>
      <c r="F896" s="91" t="s">
        <v>17</v>
      </c>
      <c r="G896" s="33"/>
      <c r="H896" s="17"/>
      <c r="I896" s="34" t="s">
        <v>18</v>
      </c>
      <c r="J896" s="132"/>
      <c r="K896" s="32">
        <v>556525</v>
      </c>
      <c r="L896" s="32" t="s">
        <v>2764</v>
      </c>
    </row>
    <row r="897" spans="1:12" ht="14.45">
      <c r="A897" s="145" t="s">
        <v>2765</v>
      </c>
      <c r="B897" s="81" t="s">
        <v>2766</v>
      </c>
      <c r="C897" s="139" t="str">
        <f>HYPERLINK("https://comptox.epa.gov/dashboard/chemical/details/DTXSID9020665","DTXSID9020665")</f>
        <v>DTXSID9020665</v>
      </c>
      <c r="D897" s="81"/>
      <c r="E897" s="39" t="s">
        <v>77</v>
      </c>
      <c r="F897" s="91" t="s">
        <v>17</v>
      </c>
      <c r="G897" s="31"/>
      <c r="H897" s="39"/>
      <c r="I897" s="37"/>
      <c r="J897" s="37" t="s">
        <v>2767</v>
      </c>
      <c r="K897" s="35">
        <v>765344</v>
      </c>
      <c r="L897" s="35" t="s">
        <v>2768</v>
      </c>
    </row>
    <row r="898" spans="1:12" ht="14.45">
      <c r="A898" s="145" t="s">
        <v>2769</v>
      </c>
      <c r="B898" s="81" t="s">
        <v>2770</v>
      </c>
      <c r="C898" s="139" t="str">
        <f>HYPERLINK("https://comptox.epa.gov/dashboard/chemical/details/DTXSID3042009","DTXSID3042009")</f>
        <v>DTXSID3042009</v>
      </c>
      <c r="D898" s="81"/>
      <c r="E898" s="39"/>
      <c r="F898" s="91" t="s">
        <v>17</v>
      </c>
      <c r="G898" s="31"/>
      <c r="H898" s="39"/>
      <c r="I898" s="37">
        <v>313</v>
      </c>
      <c r="J898" s="37"/>
      <c r="K898" s="31">
        <v>2991517</v>
      </c>
      <c r="L898" s="35" t="s">
        <v>2771</v>
      </c>
    </row>
    <row r="899" spans="1:12" ht="14.45">
      <c r="A899" s="145" t="s">
        <v>2772</v>
      </c>
      <c r="B899" s="81" t="s">
        <v>2773</v>
      </c>
      <c r="C899" s="139" t="str">
        <f>HYPERLINK("https://comptox.epa.gov/dashboard/chemical/details/DTXSID1070513","DTXSID1070513")</f>
        <v>DTXSID1070513</v>
      </c>
      <c r="D899" s="81"/>
      <c r="E899" s="39"/>
      <c r="F899" s="91" t="s">
        <v>17</v>
      </c>
      <c r="G899" s="31"/>
      <c r="H899" s="39"/>
      <c r="I899" s="37">
        <v>313</v>
      </c>
      <c r="J899" s="37"/>
      <c r="K899" s="31">
        <v>67584627</v>
      </c>
      <c r="L899" s="35" t="s">
        <v>2774</v>
      </c>
    </row>
    <row r="900" spans="1:12" ht="14.45">
      <c r="A900" s="145" t="s">
        <v>2775</v>
      </c>
      <c r="B900" s="81" t="s">
        <v>2776</v>
      </c>
      <c r="C900" s="139" t="str">
        <f>HYPERLINK("https://comptox.epa.gov/dashboard/chemical/details/DTXSID7070505","DTXSID7070505")</f>
        <v>DTXSID7070505</v>
      </c>
      <c r="D900" s="81"/>
      <c r="E900" s="39"/>
      <c r="F900" s="91" t="s">
        <v>17</v>
      </c>
      <c r="G900" s="31"/>
      <c r="H900" s="39"/>
      <c r="I900" s="37">
        <v>313</v>
      </c>
      <c r="J900" s="37"/>
      <c r="K900" s="31">
        <v>67584536</v>
      </c>
      <c r="L900" s="35" t="s">
        <v>2777</v>
      </c>
    </row>
    <row r="901" spans="1:12" ht="14.45">
      <c r="A901" s="145" t="s">
        <v>2778</v>
      </c>
      <c r="B901" s="81" t="s">
        <v>2779</v>
      </c>
      <c r="C901" s="139" t="str">
        <f>HYPERLINK("https://comptox.epa.gov/dashboard/chemical/details/DTXSID2070504","DTXSID2070504")</f>
        <v>DTXSID2070504</v>
      </c>
      <c r="D901" s="81"/>
      <c r="E901" s="39"/>
      <c r="F901" s="91" t="s">
        <v>17</v>
      </c>
      <c r="G901" s="31"/>
      <c r="H901" s="39"/>
      <c r="I901" s="37">
        <v>313</v>
      </c>
      <c r="J901" s="37"/>
      <c r="K901" s="31">
        <v>67584525</v>
      </c>
      <c r="L901" s="35" t="s">
        <v>2780</v>
      </c>
    </row>
    <row r="902" spans="1:12" ht="14.45">
      <c r="A902" s="145" t="s">
        <v>2781</v>
      </c>
      <c r="B902" s="81" t="s">
        <v>2782</v>
      </c>
      <c r="C902" s="139" t="str">
        <f>HYPERLINK("https://comptox.epa.gov/dashboard/chemical/details/DTXSID60880486","DTXSID60880486")</f>
        <v>DTXSID60880486</v>
      </c>
      <c r="D902" s="81"/>
      <c r="E902" s="39"/>
      <c r="F902" s="91" t="s">
        <v>17</v>
      </c>
      <c r="G902" s="31"/>
      <c r="H902" s="39"/>
      <c r="I902" s="37">
        <v>313</v>
      </c>
      <c r="J902" s="37"/>
      <c r="K902" s="31">
        <v>55910106</v>
      </c>
      <c r="L902" s="35" t="s">
        <v>2783</v>
      </c>
    </row>
    <row r="903" spans="1:12" ht="18">
      <c r="A903" s="145" t="s">
        <v>2784</v>
      </c>
      <c r="B903" s="81" t="s">
        <v>2785</v>
      </c>
      <c r="C903" s="139" t="str">
        <f>HYPERLINK("https://comptox.epa.gov/dashboard/chemical/details/DTXSID001336450","DTXSID001336450")</f>
        <v>DTXSID001336450</v>
      </c>
      <c r="D903" s="81"/>
      <c r="E903" s="39" t="s">
        <v>374</v>
      </c>
      <c r="F903" s="91" t="s">
        <v>17</v>
      </c>
      <c r="G903" s="31"/>
      <c r="H903" s="39"/>
      <c r="I903" s="37">
        <v>313</v>
      </c>
      <c r="J903" s="37"/>
      <c r="K903" s="31">
        <v>1</v>
      </c>
      <c r="L903" s="35" t="s">
        <v>2786</v>
      </c>
    </row>
    <row r="904" spans="1:12" ht="14.45">
      <c r="A904" s="145" t="s">
        <v>2787</v>
      </c>
      <c r="B904" s="81" t="s">
        <v>2788</v>
      </c>
      <c r="C904" s="139" t="str">
        <f>HYPERLINK("https://comptox.epa.gov/dashboard/chemical/details/DTXSID2020846","DTXSID2020846")</f>
        <v>DTXSID2020846</v>
      </c>
      <c r="D904" s="81"/>
      <c r="E904" s="39" t="s">
        <v>77</v>
      </c>
      <c r="F904" s="91" t="s">
        <v>17</v>
      </c>
      <c r="G904" s="31"/>
      <c r="H904" s="39"/>
      <c r="I904" s="37"/>
      <c r="J904" s="37" t="s">
        <v>2789</v>
      </c>
      <c r="K904" s="35">
        <v>70257</v>
      </c>
      <c r="L904" s="35" t="s">
        <v>2790</v>
      </c>
    </row>
    <row r="905" spans="1:12" ht="14.45">
      <c r="A905" s="145" t="s">
        <v>2791</v>
      </c>
      <c r="B905" s="81" t="s">
        <v>474</v>
      </c>
      <c r="C905" s="139" t="str">
        <f>HYPERLINK("https://comptox.epa.gov/dashboard/chemical/details/DTXSID3020122","DTXSID3020122")</f>
        <v>DTXSID3020122</v>
      </c>
      <c r="D905" s="81"/>
      <c r="E905" s="39" t="s">
        <v>94</v>
      </c>
      <c r="F905" s="91" t="s">
        <v>34</v>
      </c>
      <c r="G905" s="31" t="s">
        <v>475</v>
      </c>
      <c r="H905" s="39" t="s">
        <v>94</v>
      </c>
      <c r="I905" s="37"/>
      <c r="J905" s="37"/>
      <c r="K905" s="35">
        <v>86500</v>
      </c>
      <c r="L905" s="35" t="s">
        <v>2792</v>
      </c>
    </row>
    <row r="906" spans="1:12" ht="14.45">
      <c r="A906" s="145" t="s">
        <v>2793</v>
      </c>
      <c r="B906" s="81" t="s">
        <v>1121</v>
      </c>
      <c r="C906" s="139"/>
      <c r="D906" s="81"/>
      <c r="E906" s="39" t="s">
        <v>374</v>
      </c>
      <c r="F906" s="91" t="s">
        <v>17</v>
      </c>
      <c r="G906" s="31"/>
      <c r="H906" s="39"/>
      <c r="I906" s="37"/>
      <c r="J906" s="37"/>
      <c r="K906" s="31">
        <v>0</v>
      </c>
      <c r="L906" s="35" t="s">
        <v>2794</v>
      </c>
    </row>
    <row r="907" spans="1:12" ht="14.45">
      <c r="A907" s="145" t="s">
        <v>2795</v>
      </c>
      <c r="B907" s="81" t="s">
        <v>1121</v>
      </c>
      <c r="C907" s="139"/>
      <c r="D907" s="81"/>
      <c r="E907" s="39" t="s">
        <v>374</v>
      </c>
      <c r="F907" s="91" t="s">
        <v>17</v>
      </c>
      <c r="G907" s="31"/>
      <c r="H907" s="39"/>
      <c r="I907" s="37"/>
      <c r="J907" s="37"/>
      <c r="K907" s="31">
        <v>0</v>
      </c>
      <c r="L907" s="35" t="s">
        <v>2796</v>
      </c>
    </row>
    <row r="908" spans="1:12" ht="14.45">
      <c r="A908" s="145" t="s">
        <v>2797</v>
      </c>
      <c r="B908" s="81" t="s">
        <v>792</v>
      </c>
      <c r="C908" s="139" t="str">
        <f>HYPERLINK("https://comptox.epa.gov/dashboard/chemical/details/DTXSID0027147","DTXSID0027147")</f>
        <v>DTXSID0027147</v>
      </c>
      <c r="D908" s="81"/>
      <c r="E908" s="39"/>
      <c r="F908" s="91" t="s">
        <v>17</v>
      </c>
      <c r="G908" s="31"/>
      <c r="H908" s="39"/>
      <c r="I908" s="37" t="s">
        <v>58</v>
      </c>
      <c r="J908" s="37"/>
      <c r="K908" s="35">
        <v>353593</v>
      </c>
      <c r="L908" s="35" t="s">
        <v>2798</v>
      </c>
    </row>
    <row r="909" spans="1:12" ht="14.45">
      <c r="A909" s="145" t="s">
        <v>2799</v>
      </c>
      <c r="B909" s="81" t="s">
        <v>813</v>
      </c>
      <c r="C909" s="139" t="str">
        <f>HYPERLINK("https://comptox.epa.gov/dashboard/chemical/details/DTXSID5026415","DTXSID5026415")</f>
        <v>DTXSID5026415</v>
      </c>
      <c r="D909" s="81"/>
      <c r="E909" s="39"/>
      <c r="F909" s="91" t="s">
        <v>17</v>
      </c>
      <c r="G909" s="31"/>
      <c r="H909" s="39"/>
      <c r="I909" s="37" t="s">
        <v>58</v>
      </c>
      <c r="J909" s="37"/>
      <c r="K909" s="35">
        <v>75638</v>
      </c>
      <c r="L909" s="35" t="s">
        <v>2800</v>
      </c>
    </row>
    <row r="910" spans="1:12" ht="14.45">
      <c r="A910" s="145" t="s">
        <v>2801</v>
      </c>
      <c r="B910" s="141" t="s">
        <v>1738</v>
      </c>
      <c r="C910" s="139" t="str">
        <f>HYPERLINK("https://comptox.epa.gov/dashboard/chemical/details/DTXSID0041226","DTXSID0041226")</f>
        <v>DTXSID0041226</v>
      </c>
      <c r="D910" s="81"/>
      <c r="E910" s="39"/>
      <c r="F910" s="91" t="s">
        <v>17</v>
      </c>
      <c r="G910" s="31"/>
      <c r="H910" s="39"/>
      <c r="I910" s="37" t="s">
        <v>58</v>
      </c>
      <c r="J910" s="37"/>
      <c r="K910" s="35">
        <v>124732</v>
      </c>
      <c r="L910" s="35" t="s">
        <v>2802</v>
      </c>
    </row>
    <row r="911" spans="1:12" ht="14.45">
      <c r="A911" s="145" t="s">
        <v>2803</v>
      </c>
      <c r="B911" s="81" t="s">
        <v>2804</v>
      </c>
      <c r="C911" s="139" t="str">
        <f>HYPERLINK("https://comptox.epa.gov/dashboard/chemical/details/DTXSID6059863","DTXSID6059863")</f>
        <v>DTXSID6059863</v>
      </c>
      <c r="D911" s="81"/>
      <c r="E911" s="39"/>
      <c r="F911" s="91" t="s">
        <v>17</v>
      </c>
      <c r="G911" s="31"/>
      <c r="H911" s="39"/>
      <c r="I911" s="37" t="s">
        <v>58</v>
      </c>
      <c r="J911" s="37"/>
      <c r="K911" s="35">
        <v>354143</v>
      </c>
      <c r="L911" s="35" t="s">
        <v>2803</v>
      </c>
    </row>
    <row r="912" spans="1:12" ht="14.45">
      <c r="A912" s="145" t="s">
        <v>2805</v>
      </c>
      <c r="B912" s="81" t="s">
        <v>2806</v>
      </c>
      <c r="C912" s="139" t="str">
        <f>HYPERLINK("https://comptox.epa.gov/dashboard/chemical/details/DTXSID6042020","DTXSID6042020")</f>
        <v>DTXSID6042020</v>
      </c>
      <c r="D912" s="81"/>
      <c r="E912" s="39"/>
      <c r="F912" s="91" t="s">
        <v>17</v>
      </c>
      <c r="G912" s="31"/>
      <c r="H912" s="39"/>
      <c r="I912" s="37" t="s">
        <v>58</v>
      </c>
      <c r="J912" s="37"/>
      <c r="K912" s="35">
        <v>354110</v>
      </c>
      <c r="L912" s="35" t="s">
        <v>2807</v>
      </c>
    </row>
    <row r="913" spans="1:12" ht="14.45">
      <c r="A913" s="145" t="s">
        <v>2808</v>
      </c>
      <c r="B913" s="81" t="s">
        <v>1935</v>
      </c>
      <c r="C913" s="139" t="str">
        <f>HYPERLINK("https://comptox.epa.gov/dashboard/chemical/details/DTXSID7020712","DTXSID7020712")</f>
        <v>DTXSID7020712</v>
      </c>
      <c r="D913" s="81"/>
      <c r="E913" s="39"/>
      <c r="F913" s="91" t="s">
        <v>17</v>
      </c>
      <c r="G913" s="31"/>
      <c r="H913" s="39"/>
      <c r="I913" s="37" t="s">
        <v>58</v>
      </c>
      <c r="J913" s="37"/>
      <c r="K913" s="35">
        <v>306832</v>
      </c>
      <c r="L913" s="35" t="s">
        <v>2808</v>
      </c>
    </row>
    <row r="914" spans="1:12" ht="14.45">
      <c r="A914" s="145" t="s">
        <v>2809</v>
      </c>
      <c r="B914" s="81" t="s">
        <v>1932</v>
      </c>
      <c r="C914" s="139" t="str">
        <f>HYPERLINK("https://comptox.epa.gov/dashboard/chemical/details/DTXSID1042021","DTXSID1042021")</f>
        <v>DTXSID1042021</v>
      </c>
      <c r="D914" s="81"/>
      <c r="E914" s="39"/>
      <c r="F914" s="91" t="s">
        <v>17</v>
      </c>
      <c r="G914" s="31"/>
      <c r="H914" s="39"/>
      <c r="I914" s="37" t="s">
        <v>58</v>
      </c>
      <c r="J914" s="37"/>
      <c r="K914" s="35">
        <v>354234</v>
      </c>
      <c r="L914" s="35" t="s">
        <v>2810</v>
      </c>
    </row>
    <row r="915" spans="1:12" ht="14.45">
      <c r="A915" s="145" t="s">
        <v>2811</v>
      </c>
      <c r="B915" s="81" t="s">
        <v>1929</v>
      </c>
      <c r="C915" s="139" t="str">
        <f>HYPERLINK("https://comptox.epa.gov/dashboard/chemical/details/DTXSID6042022","DTXSID6042022")</f>
        <v>DTXSID6042022</v>
      </c>
      <c r="D915" s="81"/>
      <c r="E915" s="39"/>
      <c r="F915" s="91" t="s">
        <v>17</v>
      </c>
      <c r="G915" s="31"/>
      <c r="H915" s="39"/>
      <c r="I915" s="37" t="s">
        <v>58</v>
      </c>
      <c r="J915" s="37"/>
      <c r="K915" s="35">
        <v>812044</v>
      </c>
      <c r="L915" s="35" t="s">
        <v>2812</v>
      </c>
    </row>
    <row r="916" spans="1:12" ht="14.45">
      <c r="A916" s="145" t="s">
        <v>2813</v>
      </c>
      <c r="B916" s="81" t="s">
        <v>1272</v>
      </c>
      <c r="C916" s="139" t="str">
        <f>HYPERLINK("https://comptox.epa.gov/dashboard/chemical/details/DTXSID7029245","DTXSID7029245")</f>
        <v>DTXSID7029245</v>
      </c>
      <c r="D916" s="81"/>
      <c r="E916" s="39"/>
      <c r="F916" s="91" t="s">
        <v>17</v>
      </c>
      <c r="G916" s="31"/>
      <c r="H916" s="39"/>
      <c r="I916" s="37" t="s">
        <v>58</v>
      </c>
      <c r="J916" s="37"/>
      <c r="K916" s="35">
        <v>2837890</v>
      </c>
      <c r="L916" s="35" t="s">
        <v>2813</v>
      </c>
    </row>
    <row r="917" spans="1:12" ht="14.45">
      <c r="A917" s="145" t="s">
        <v>2814</v>
      </c>
      <c r="B917" s="81" t="s">
        <v>1269</v>
      </c>
      <c r="C917" s="139" t="str">
        <f>HYPERLINK("https://comptox.epa.gov/dashboard/chemical/details/DTXSID1042023","DTXSID1042023")</f>
        <v>DTXSID1042023</v>
      </c>
      <c r="D917" s="81"/>
      <c r="E917" s="39"/>
      <c r="F917" s="91" t="s">
        <v>17</v>
      </c>
      <c r="G917" s="31"/>
      <c r="H917" s="39"/>
      <c r="I917" s="37" t="s">
        <v>58</v>
      </c>
      <c r="J917" s="37"/>
      <c r="K917" s="35">
        <v>354256</v>
      </c>
      <c r="L917" s="35" t="s">
        <v>2815</v>
      </c>
    </row>
    <row r="918" spans="1:12" ht="14.45">
      <c r="A918" s="145" t="s">
        <v>2816</v>
      </c>
      <c r="B918" s="81" t="s">
        <v>1797</v>
      </c>
      <c r="C918" s="139" t="str">
        <f>HYPERLINK("https://comptox.epa.gov/dashboard/chemical/details/DTXSID5031393","DTXSID5031393")</f>
        <v>DTXSID5031393</v>
      </c>
      <c r="D918" s="81"/>
      <c r="E918" s="39"/>
      <c r="F918" s="91" t="s">
        <v>17</v>
      </c>
      <c r="G918" s="31"/>
      <c r="H918" s="39"/>
      <c r="I918" s="37" t="s">
        <v>58</v>
      </c>
      <c r="J918" s="37"/>
      <c r="K918" s="35">
        <v>1649087</v>
      </c>
      <c r="L918" s="35" t="s">
        <v>2817</v>
      </c>
    </row>
    <row r="919" spans="1:12" ht="14.45">
      <c r="A919" s="145" t="s">
        <v>2818</v>
      </c>
      <c r="B919" s="81" t="s">
        <v>1285</v>
      </c>
      <c r="C919" s="139" t="str">
        <f>HYPERLINK("https://comptox.epa.gov/dashboard/chemical/details/DTXSID5020289","DTXSID5020289")</f>
        <v>DTXSID5020289</v>
      </c>
      <c r="D919" s="81"/>
      <c r="E919" s="39"/>
      <c r="F919" s="91" t="s">
        <v>17</v>
      </c>
      <c r="G919" s="31"/>
      <c r="H919" s="39"/>
      <c r="I919" s="37" t="s">
        <v>58</v>
      </c>
      <c r="J919" s="37"/>
      <c r="K919" s="35">
        <v>75887</v>
      </c>
      <c r="L919" s="35" t="s">
        <v>2819</v>
      </c>
    </row>
    <row r="920" spans="1:12" ht="14.45">
      <c r="A920" s="145" t="s">
        <v>2820</v>
      </c>
      <c r="B920" s="81" t="s">
        <v>1819</v>
      </c>
      <c r="C920" s="139" t="str">
        <f>HYPERLINK("https://comptox.epa.gov/dashboard/chemical/details/DTXSID2020422","DTXSID2020422")</f>
        <v>DTXSID2020422</v>
      </c>
      <c r="D920" s="81"/>
      <c r="E920" s="39"/>
      <c r="F920" s="91" t="s">
        <v>17</v>
      </c>
      <c r="G920" s="31"/>
      <c r="H920" s="39"/>
      <c r="I920" s="37" t="s">
        <v>58</v>
      </c>
      <c r="J920" s="37"/>
      <c r="K920" s="35">
        <v>1717006</v>
      </c>
      <c r="L920" s="35" t="s">
        <v>2821</v>
      </c>
    </row>
    <row r="921" spans="1:12" ht="14.45">
      <c r="A921" s="145" t="s">
        <v>2822</v>
      </c>
      <c r="B921" s="81" t="s">
        <v>1193</v>
      </c>
      <c r="C921" s="139" t="str">
        <f>HYPERLINK("https://comptox.epa.gov/dashboard/chemical/details/DTXSID9023960","DTXSID9023960")</f>
        <v>DTXSID9023960</v>
      </c>
      <c r="D921" s="81"/>
      <c r="E921" s="39"/>
      <c r="F921" s="91" t="s">
        <v>17</v>
      </c>
      <c r="G921" s="31"/>
      <c r="H921" s="39"/>
      <c r="I921" s="37" t="s">
        <v>58</v>
      </c>
      <c r="J921" s="37"/>
      <c r="K921" s="35">
        <v>75683</v>
      </c>
      <c r="L921" s="35" t="s">
        <v>2823</v>
      </c>
    </row>
    <row r="922" spans="1:12" ht="14.45">
      <c r="A922" s="145" t="s">
        <v>2824</v>
      </c>
      <c r="B922" s="81" t="s">
        <v>1822</v>
      </c>
      <c r="C922" s="139" t="str">
        <f>HYPERLINK("https://comptox.epa.gov/dashboard/chemical/details/DTXSID7052498","DTXSID7052498")</f>
        <v>DTXSID7052498</v>
      </c>
      <c r="D922" s="81"/>
      <c r="E922" s="39"/>
      <c r="F922" s="91" t="s">
        <v>17</v>
      </c>
      <c r="G922" s="31"/>
      <c r="H922" s="39"/>
      <c r="I922" s="37" t="s">
        <v>58</v>
      </c>
      <c r="J922" s="37"/>
      <c r="K922" s="35">
        <v>75434</v>
      </c>
      <c r="L922" s="35" t="s">
        <v>2824</v>
      </c>
    </row>
    <row r="923" spans="1:12" ht="14.45">
      <c r="A923" s="145" t="s">
        <v>2825</v>
      </c>
      <c r="B923" s="81" t="s">
        <v>1196</v>
      </c>
      <c r="C923" s="139" t="str">
        <f>HYPERLINK("https://comptox.epa.gov/dashboard/chemical/details/DTXSID6020301","DTXSID6020301")</f>
        <v>DTXSID6020301</v>
      </c>
      <c r="D923" s="81"/>
      <c r="E923" s="39"/>
      <c r="F923" s="91" t="s">
        <v>17</v>
      </c>
      <c r="G923" s="31"/>
      <c r="H923" s="39"/>
      <c r="I923" s="37" t="s">
        <v>58</v>
      </c>
      <c r="J923" s="37"/>
      <c r="K923" s="35">
        <v>75456</v>
      </c>
      <c r="L923" s="35" t="s">
        <v>2825</v>
      </c>
    </row>
    <row r="924" spans="1:12" ht="14.45">
      <c r="A924" s="145" t="s">
        <v>2826</v>
      </c>
      <c r="B924" s="81" t="s">
        <v>1841</v>
      </c>
      <c r="C924" s="139" t="str">
        <f>HYPERLINK("https://comptox.epa.gov/dashboard/chemical/details/DTXSID6042024","DTXSID6042024")</f>
        <v>DTXSID6042024</v>
      </c>
      <c r="D924" s="81"/>
      <c r="E924" s="39"/>
      <c r="F924" s="91" t="s">
        <v>17</v>
      </c>
      <c r="G924" s="31"/>
      <c r="H924" s="39"/>
      <c r="I924" s="37" t="s">
        <v>58</v>
      </c>
      <c r="J924" s="37"/>
      <c r="K924" s="35">
        <v>128903219</v>
      </c>
      <c r="L924" s="35" t="s">
        <v>2827</v>
      </c>
    </row>
    <row r="925" spans="1:12" ht="14.45">
      <c r="A925" s="145" t="s">
        <v>2828</v>
      </c>
      <c r="B925" s="81" t="s">
        <v>1844</v>
      </c>
      <c r="C925" s="139" t="str">
        <f>HYPERLINK("https://comptox.epa.gov/dashboard/chemical/details/DTXSID1042025","DTXSID1042025")</f>
        <v>DTXSID1042025</v>
      </c>
      <c r="D925" s="81"/>
      <c r="E925" s="39"/>
      <c r="F925" s="91" t="s">
        <v>17</v>
      </c>
      <c r="G925" s="31"/>
      <c r="H925" s="39"/>
      <c r="I925" s="37" t="s">
        <v>58</v>
      </c>
      <c r="J925" s="37"/>
      <c r="K925" s="35">
        <v>422480</v>
      </c>
      <c r="L925" s="35" t="s">
        <v>2829</v>
      </c>
    </row>
    <row r="926" spans="1:12" ht="14.45">
      <c r="A926" s="145" t="s">
        <v>2830</v>
      </c>
      <c r="B926" s="81" t="s">
        <v>1847</v>
      </c>
      <c r="C926" s="139" t="str">
        <f>HYPERLINK("https://comptox.epa.gov/dashboard/chemical/details/DTXSID6042026","DTXSID6042026")</f>
        <v>DTXSID6042026</v>
      </c>
      <c r="D926" s="81"/>
      <c r="E926" s="39"/>
      <c r="F926" s="91" t="s">
        <v>17</v>
      </c>
      <c r="G926" s="31"/>
      <c r="H926" s="39"/>
      <c r="I926" s="37" t="s">
        <v>58</v>
      </c>
      <c r="J926" s="37"/>
      <c r="K926" s="35">
        <v>422446</v>
      </c>
      <c r="L926" s="35" t="s">
        <v>2831</v>
      </c>
    </row>
    <row r="927" spans="1:12" ht="14.45">
      <c r="A927" s="145" t="s">
        <v>2832</v>
      </c>
      <c r="B927" s="81" t="s">
        <v>1850</v>
      </c>
      <c r="C927" s="139" t="str">
        <f>HYPERLINK("https://comptox.epa.gov/dashboard/chemical/details/DTXSID1042027","DTXSID1042027")</f>
        <v>DTXSID1042027</v>
      </c>
      <c r="D927" s="81"/>
      <c r="E927" s="39"/>
      <c r="F927" s="91" t="s">
        <v>17</v>
      </c>
      <c r="G927" s="31"/>
      <c r="H927" s="39"/>
      <c r="I927" s="37" t="s">
        <v>58</v>
      </c>
      <c r="J927" s="37"/>
      <c r="K927" s="35">
        <v>422560</v>
      </c>
      <c r="L927" s="35" t="s">
        <v>2833</v>
      </c>
    </row>
    <row r="928" spans="1:12" ht="14.45">
      <c r="A928" s="145" t="s">
        <v>2834</v>
      </c>
      <c r="B928" s="81" t="s">
        <v>1853</v>
      </c>
      <c r="C928" s="139" t="str">
        <f>HYPERLINK("https://comptox.epa.gov/dashboard/chemical/details/DTXSID6042028","DTXSID6042028")</f>
        <v>DTXSID6042028</v>
      </c>
      <c r="D928" s="81"/>
      <c r="E928" s="39"/>
      <c r="F928" s="91" t="s">
        <v>17</v>
      </c>
      <c r="G928" s="31"/>
      <c r="H928" s="39"/>
      <c r="I928" s="37" t="s">
        <v>58</v>
      </c>
      <c r="J928" s="37"/>
      <c r="K928" s="35">
        <v>507551</v>
      </c>
      <c r="L928" s="35" t="s">
        <v>2835</v>
      </c>
    </row>
    <row r="929" spans="1:12" ht="14.45">
      <c r="A929" s="145" t="s">
        <v>2836</v>
      </c>
      <c r="B929" s="81" t="s">
        <v>1856</v>
      </c>
      <c r="C929" s="139" t="str">
        <f>HYPERLINK("https://comptox.epa.gov/dashboard/chemical/details/DTXSID1042029","DTXSID1042029")</f>
        <v>DTXSID1042029</v>
      </c>
      <c r="D929" s="81"/>
      <c r="E929" s="39"/>
      <c r="F929" s="91" t="s">
        <v>17</v>
      </c>
      <c r="G929" s="31"/>
      <c r="H929" s="39"/>
      <c r="I929" s="37" t="s">
        <v>58</v>
      </c>
      <c r="J929" s="37"/>
      <c r="K929" s="35">
        <v>13474889</v>
      </c>
      <c r="L929" s="35" t="s">
        <v>2837</v>
      </c>
    </row>
    <row r="930" spans="1:12" ht="14.45">
      <c r="A930" s="145" t="s">
        <v>2838</v>
      </c>
      <c r="B930" s="81" t="s">
        <v>1859</v>
      </c>
      <c r="C930" s="139" t="str">
        <f>HYPERLINK("https://comptox.epa.gov/dashboard/chemical/details/DTXSID0042030","DTXSID0042030")</f>
        <v>DTXSID0042030</v>
      </c>
      <c r="D930" s="81"/>
      <c r="E930" s="39"/>
      <c r="F930" s="91" t="s">
        <v>17</v>
      </c>
      <c r="G930" s="31"/>
      <c r="H930" s="39"/>
      <c r="I930" s="37" t="s">
        <v>58</v>
      </c>
      <c r="J930" s="37"/>
      <c r="K930" s="35">
        <v>431867</v>
      </c>
      <c r="L930" s="35" t="s">
        <v>2839</v>
      </c>
    </row>
    <row r="931" spans="1:12" ht="14.45">
      <c r="A931" s="145" t="s">
        <v>2840</v>
      </c>
      <c r="B931" s="81" t="s">
        <v>1862</v>
      </c>
      <c r="C931" s="139" t="str">
        <f>HYPERLINK("https://comptox.epa.gov/dashboard/chemical/details/DTXSID5042031","DTXSID5042031")</f>
        <v>DTXSID5042031</v>
      </c>
      <c r="D931" s="81"/>
      <c r="E931" s="39"/>
      <c r="F931" s="91" t="s">
        <v>17</v>
      </c>
      <c r="G931" s="31"/>
      <c r="H931" s="39"/>
      <c r="I931" s="37" t="s">
        <v>58</v>
      </c>
      <c r="J931" s="37"/>
      <c r="K931" s="35">
        <v>136013791</v>
      </c>
      <c r="L931" s="35" t="s">
        <v>2841</v>
      </c>
    </row>
    <row r="932" spans="1:12" ht="14.45">
      <c r="A932" s="145" t="s">
        <v>2842</v>
      </c>
      <c r="B932" s="81" t="s">
        <v>1865</v>
      </c>
      <c r="C932" s="139" t="str">
        <f>HYPERLINK("https://comptox.epa.gov/dashboard/chemical/details/DTXSID0042032","DTXSID0042032")</f>
        <v>DTXSID0042032</v>
      </c>
      <c r="D932" s="81"/>
      <c r="E932" s="39"/>
      <c r="F932" s="91" t="s">
        <v>17</v>
      </c>
      <c r="G932" s="31"/>
      <c r="H932" s="39"/>
      <c r="I932" s="37" t="s">
        <v>58</v>
      </c>
      <c r="J932" s="37"/>
      <c r="K932" s="35">
        <v>111512562</v>
      </c>
      <c r="L932" s="35" t="s">
        <v>2843</v>
      </c>
    </row>
    <row r="933" spans="1:12" ht="14.45">
      <c r="A933" s="145" t="s">
        <v>2844</v>
      </c>
      <c r="B933" s="81" t="s">
        <v>1290</v>
      </c>
      <c r="C933" s="139" t="str">
        <f>HYPERLINK("https://comptox.epa.gov/dashboard/chemical/details/DTXSID5042033","DTXSID5042033")</f>
        <v>DTXSID5042033</v>
      </c>
      <c r="D933" s="81"/>
      <c r="E933" s="39"/>
      <c r="F933" s="91" t="s">
        <v>17</v>
      </c>
      <c r="G933" s="31"/>
      <c r="H933" s="39"/>
      <c r="I933" s="37" t="s">
        <v>58</v>
      </c>
      <c r="J933" s="37"/>
      <c r="K933" s="35">
        <v>460355</v>
      </c>
      <c r="L933" s="35" t="s">
        <v>2845</v>
      </c>
    </row>
    <row r="934" spans="1:12" ht="14.45">
      <c r="A934" s="145" t="s">
        <v>2846</v>
      </c>
      <c r="B934" s="81" t="s">
        <v>2847</v>
      </c>
      <c r="C934" s="139" t="str">
        <f>HYPERLINK("https://comptox.epa.gov/dashboard/chemical/details/DTXSID3020679","DTXSID3020679")</f>
        <v>DTXSID3020679</v>
      </c>
      <c r="D934" s="81"/>
      <c r="E934" s="39" t="s">
        <v>94</v>
      </c>
      <c r="F934" s="91" t="s">
        <v>34</v>
      </c>
      <c r="G934" s="31"/>
      <c r="H934" s="39"/>
      <c r="I934" s="37">
        <v>313</v>
      </c>
      <c r="J934" s="37" t="s">
        <v>2848</v>
      </c>
      <c r="K934" s="35">
        <v>76448</v>
      </c>
      <c r="L934" s="35" t="s">
        <v>2849</v>
      </c>
    </row>
    <row r="935" spans="1:12" ht="14.45">
      <c r="A935" s="145" t="s">
        <v>2850</v>
      </c>
      <c r="B935" s="81" t="s">
        <v>1121</v>
      </c>
      <c r="C935" s="139" t="str">
        <f>HYPERLINK("https://comptox.epa.gov/dashboard/chemical/details/DTXSID401349883","DTXSID401349883")</f>
        <v>DTXSID401349883</v>
      </c>
      <c r="D935" s="81"/>
      <c r="E935" s="39" t="s">
        <v>374</v>
      </c>
      <c r="F935" s="91" t="s">
        <v>17</v>
      </c>
      <c r="G935" s="31"/>
      <c r="H935" s="39"/>
      <c r="I935" s="37"/>
      <c r="J935" s="37"/>
      <c r="K935" s="31">
        <v>0</v>
      </c>
      <c r="L935" s="35" t="s">
        <v>2851</v>
      </c>
    </row>
    <row r="936" spans="1:12" ht="14.45">
      <c r="A936" s="145" t="s">
        <v>2852</v>
      </c>
      <c r="B936" s="81" t="s">
        <v>2853</v>
      </c>
      <c r="C936" s="139" t="str">
        <f>HYPERLINK("https://comptox.epa.gov/dashboard/chemical/details/DTXSID1024126","DTXSID1024126")</f>
        <v>DTXSID1024126</v>
      </c>
      <c r="D936" s="81"/>
      <c r="E936" s="39" t="s">
        <v>94</v>
      </c>
      <c r="F936" s="91" t="s">
        <v>17</v>
      </c>
      <c r="G936" s="31"/>
      <c r="H936" s="39"/>
      <c r="I936" s="37"/>
      <c r="J936" s="37"/>
      <c r="K936" s="35">
        <v>1024573</v>
      </c>
      <c r="L936" s="35" t="s">
        <v>2854</v>
      </c>
    </row>
    <row r="937" spans="1:12" ht="14.45">
      <c r="A937" s="148" t="s">
        <v>2855</v>
      </c>
      <c r="B937" s="81" t="s">
        <v>2856</v>
      </c>
      <c r="C937" s="139" t="str">
        <f>HYPERLINK("https://comptox.epa.gov/dashboard/chemical/details/DTXSID1052034","DTXSID1052034")</f>
        <v>DTXSID1052034</v>
      </c>
      <c r="D937" s="81"/>
      <c r="E937" s="39"/>
      <c r="F937" s="91" t="s">
        <v>17</v>
      </c>
      <c r="G937" s="31"/>
      <c r="H937" s="39"/>
      <c r="I937" s="37" t="s">
        <v>2857</v>
      </c>
      <c r="J937" s="37"/>
      <c r="K937" s="35">
        <v>35822469</v>
      </c>
      <c r="L937" s="35" t="s">
        <v>2858</v>
      </c>
    </row>
    <row r="938" spans="1:12" ht="14.45">
      <c r="A938" s="148" t="s">
        <v>2859</v>
      </c>
      <c r="B938" s="81" t="s">
        <v>2860</v>
      </c>
      <c r="C938" s="139" t="str">
        <f>HYPERLINK("https://comptox.epa.gov/dashboard/chemical/details/DTXSID9052216","DTXSID9052216")</f>
        <v>DTXSID9052216</v>
      </c>
      <c r="D938" s="81"/>
      <c r="E938" s="39"/>
      <c r="F938" s="91" t="s">
        <v>17</v>
      </c>
      <c r="G938" s="31"/>
      <c r="H938" s="39"/>
      <c r="I938" s="37" t="s">
        <v>2857</v>
      </c>
      <c r="J938" s="37"/>
      <c r="K938" s="35">
        <v>55673897</v>
      </c>
      <c r="L938" s="35" t="s">
        <v>2861</v>
      </c>
    </row>
    <row r="939" spans="1:12" ht="14.45">
      <c r="A939" s="148" t="s">
        <v>2862</v>
      </c>
      <c r="B939" s="81" t="s">
        <v>2863</v>
      </c>
      <c r="C939" s="139" t="str">
        <f>HYPERLINK("https://comptox.epa.gov/dashboard/chemical/details/DTXSID8052350","DTXSID8052350")</f>
        <v>DTXSID8052350</v>
      </c>
      <c r="D939" s="81"/>
      <c r="E939" s="39"/>
      <c r="F939" s="91" t="s">
        <v>17</v>
      </c>
      <c r="G939" s="31"/>
      <c r="H939" s="39"/>
      <c r="I939" s="37" t="s">
        <v>2857</v>
      </c>
      <c r="J939" s="37"/>
      <c r="K939" s="35">
        <v>67562394</v>
      </c>
      <c r="L939" s="35" t="s">
        <v>2861</v>
      </c>
    </row>
    <row r="940" spans="1:12" ht="27">
      <c r="A940" s="145" t="s">
        <v>2864</v>
      </c>
      <c r="B940" s="81" t="s">
        <v>2847</v>
      </c>
      <c r="C940" s="139" t="str">
        <f>HYPERLINK("https://comptox.epa.gov/dashboard/chemical/details/DTXSID3020679","DTXSID3020679")</f>
        <v>DTXSID3020679</v>
      </c>
      <c r="D940" s="81"/>
      <c r="E940" s="39" t="s">
        <v>94</v>
      </c>
      <c r="F940" s="91" t="s">
        <v>34</v>
      </c>
      <c r="G940" s="31"/>
      <c r="H940" s="39"/>
      <c r="I940" s="37" t="s">
        <v>58</v>
      </c>
      <c r="J940" s="37" t="s">
        <v>2848</v>
      </c>
      <c r="K940" s="35">
        <v>76448</v>
      </c>
      <c r="L940" s="35" t="s">
        <v>2865</v>
      </c>
    </row>
    <row r="941" spans="1:12" ht="27">
      <c r="A941" s="145" t="s">
        <v>2866</v>
      </c>
      <c r="B941" s="141" t="s">
        <v>2867</v>
      </c>
      <c r="C941" s="139" t="str">
        <f>HYPERLINK("https://comptox.epa.gov/dashboard/chemical/details/DTXSID8051419","DTXSID8051419")</f>
        <v>DTXSID8051419</v>
      </c>
      <c r="D941" s="81"/>
      <c r="E941" s="39"/>
      <c r="F941" s="91" t="s">
        <v>17</v>
      </c>
      <c r="G941" s="31"/>
      <c r="H941" s="39"/>
      <c r="I941" s="37">
        <v>313</v>
      </c>
      <c r="J941" s="37"/>
      <c r="K941" s="65">
        <v>1652637</v>
      </c>
      <c r="L941" s="35" t="s">
        <v>2868</v>
      </c>
    </row>
    <row r="942" spans="1:12" ht="14.45">
      <c r="A942" s="145" t="s">
        <v>2869</v>
      </c>
      <c r="B942" s="141" t="s">
        <v>2870</v>
      </c>
      <c r="C942" s="139" t="str">
        <f>HYPERLINK("https://comptox.epa.gov/dashboard/chemical/details/DTXSID80865199","DTXSID80865199")</f>
        <v>DTXSID80865199</v>
      </c>
      <c r="D942" s="81"/>
      <c r="E942" s="39"/>
      <c r="F942" s="91" t="s">
        <v>17</v>
      </c>
      <c r="G942" s="31"/>
      <c r="H942" s="39"/>
      <c r="I942" s="37">
        <v>313</v>
      </c>
      <c r="J942" s="37"/>
      <c r="K942" s="65">
        <v>25268773</v>
      </c>
      <c r="L942" s="35" t="s">
        <v>2871</v>
      </c>
    </row>
    <row r="943" spans="1:12" ht="27">
      <c r="A943" s="145" t="s">
        <v>2872</v>
      </c>
      <c r="B943" s="141" t="s">
        <v>2873</v>
      </c>
      <c r="C943" s="139" t="str">
        <f>HYPERLINK("https://comptox.epa.gov/dashboard/chemical/details/DTXSID1071907","DTXSID1071907")</f>
        <v>DTXSID1071907</v>
      </c>
      <c r="D943" s="81"/>
      <c r="E943" s="39"/>
      <c r="F943" s="91" t="s">
        <v>17</v>
      </c>
      <c r="G943" s="31"/>
      <c r="H943" s="39"/>
      <c r="I943" s="37">
        <v>313</v>
      </c>
      <c r="J943" s="37"/>
      <c r="K943" s="65">
        <v>68957620</v>
      </c>
      <c r="L943" s="35" t="s">
        <v>2874</v>
      </c>
    </row>
    <row r="944" spans="1:12" ht="27">
      <c r="A944" s="145" t="s">
        <v>2875</v>
      </c>
      <c r="B944" s="141" t="s">
        <v>2876</v>
      </c>
      <c r="C944" s="139" t="str">
        <f>HYPERLINK("https://comptox.epa.gov/dashboard/chemical/details/DTXSID6071665","DTXSID6071665")</f>
        <v>DTXSID6071665</v>
      </c>
      <c r="D944" s="81"/>
      <c r="E944" s="39"/>
      <c r="F944" s="91" t="s">
        <v>17</v>
      </c>
      <c r="G944" s="31"/>
      <c r="H944" s="39"/>
      <c r="I944" s="37">
        <v>313</v>
      </c>
      <c r="J944" s="37"/>
      <c r="K944" s="65">
        <v>68555760</v>
      </c>
      <c r="L944" s="35" t="s">
        <v>2877</v>
      </c>
    </row>
    <row r="945" spans="1:12" ht="27">
      <c r="A945" s="145" t="s">
        <v>2878</v>
      </c>
      <c r="B945" s="141" t="s">
        <v>2879</v>
      </c>
      <c r="C945" s="139" t="str">
        <f>HYPERLINK("https://comptox.epa.gov/dashboard/chemical/details/DTXSID8071352","DTXSID8071352")</f>
        <v>DTXSID8071352</v>
      </c>
      <c r="D945" s="81"/>
      <c r="E945" s="39"/>
      <c r="F945" s="91" t="s">
        <v>17</v>
      </c>
      <c r="G945" s="31"/>
      <c r="H945" s="39"/>
      <c r="I945" s="37">
        <v>313</v>
      </c>
      <c r="J945" s="37"/>
      <c r="K945" s="65">
        <v>68259074</v>
      </c>
      <c r="L945" s="35" t="s">
        <v>2880</v>
      </c>
    </row>
    <row r="946" spans="1:12" ht="27">
      <c r="A946" s="145" t="s">
        <v>2881</v>
      </c>
      <c r="B946" s="141" t="s">
        <v>2882</v>
      </c>
      <c r="C946" s="139" t="str">
        <f>HYPERLINK("https://comptox.epa.gov/dashboard/chemical/details/DTXSID60880946","DTXSID60880946")</f>
        <v>DTXSID60880946</v>
      </c>
      <c r="D946" s="81"/>
      <c r="E946" s="39"/>
      <c r="F946" s="91" t="s">
        <v>17</v>
      </c>
      <c r="G946" s="31"/>
      <c r="H946" s="39"/>
      <c r="I946" s="37">
        <v>313</v>
      </c>
      <c r="J946" s="37"/>
      <c r="K946" s="65">
        <v>70225159</v>
      </c>
      <c r="L946" s="35" t="s">
        <v>2883</v>
      </c>
    </row>
    <row r="947" spans="1:12" ht="27">
      <c r="A947" s="145" t="s">
        <v>2884</v>
      </c>
      <c r="B947" s="141" t="s">
        <v>2885</v>
      </c>
      <c r="C947" s="139" t="str">
        <f>HYPERLINK("https://comptox.epa.gov/dashboard/chemical/details/DTXSID9069392","DTXSID9069392")</f>
        <v>DTXSID9069392</v>
      </c>
      <c r="D947" s="81"/>
      <c r="E947" s="39"/>
      <c r="F947" s="91" t="s">
        <v>17</v>
      </c>
      <c r="G947" s="31"/>
      <c r="H947" s="39"/>
      <c r="I947" s="37">
        <v>313</v>
      </c>
      <c r="J947" s="37"/>
      <c r="K947" s="65">
        <v>60270555</v>
      </c>
      <c r="L947" s="35" t="s">
        <v>2886</v>
      </c>
    </row>
    <row r="948" spans="1:12" ht="27">
      <c r="A948" s="145" t="s">
        <v>2887</v>
      </c>
      <c r="B948" s="141" t="s">
        <v>2888</v>
      </c>
      <c r="C948" s="139" t="str">
        <f>HYPERLINK("https://comptox.epa.gov/dashboard/chemical/details/DTXSID9059830","DTXSID9059830")</f>
        <v>DTXSID9059830</v>
      </c>
      <c r="D948" s="81"/>
      <c r="E948" s="39"/>
      <c r="F948" s="91" t="s">
        <v>17</v>
      </c>
      <c r="G948" s="31"/>
      <c r="H948" s="39"/>
      <c r="I948" s="37">
        <v>313</v>
      </c>
      <c r="J948" s="37"/>
      <c r="K948" s="65">
        <v>335717</v>
      </c>
      <c r="L948" s="35" t="s">
        <v>2889</v>
      </c>
    </row>
    <row r="949" spans="1:12" ht="14.45">
      <c r="A949" s="145" t="s">
        <v>2890</v>
      </c>
      <c r="B949" s="81" t="s">
        <v>2891</v>
      </c>
      <c r="C949" s="139" t="str">
        <f>HYPERLINK("https://comptox.epa.gov/dashboard/chemical/details/DTXSID80872585","DTXSID80872585")</f>
        <v>DTXSID80872585</v>
      </c>
      <c r="D949" s="83"/>
      <c r="E949" s="41"/>
      <c r="F949" s="91" t="s">
        <v>17</v>
      </c>
      <c r="G949" s="35"/>
      <c r="H949" s="41"/>
      <c r="I949" s="40" t="s">
        <v>2432</v>
      </c>
      <c r="J949" s="37"/>
      <c r="K949" s="31">
        <v>27177055</v>
      </c>
      <c r="L949" s="35" t="s">
        <v>2892</v>
      </c>
    </row>
    <row r="950" spans="1:12" ht="14.45">
      <c r="A950" s="145" t="s">
        <v>2893</v>
      </c>
      <c r="B950" s="81" t="s">
        <v>2894</v>
      </c>
      <c r="C950" s="139" t="str">
        <f>HYPERLINK("https://comptox.epa.gov/dashboard/chemical/details/DTXSID101336453","DTXSID101336453")</f>
        <v>DTXSID101336453</v>
      </c>
      <c r="D950" s="83"/>
      <c r="E950" s="41"/>
      <c r="F950" s="91" t="s">
        <v>17</v>
      </c>
      <c r="G950" s="35"/>
      <c r="H950" s="41"/>
      <c r="I950" s="40">
        <v>313</v>
      </c>
      <c r="J950" s="37"/>
      <c r="K950" s="35">
        <v>1</v>
      </c>
      <c r="L950" s="35" t="s">
        <v>2895</v>
      </c>
    </row>
    <row r="951" spans="1:12" ht="14.45">
      <c r="A951" s="145" t="s">
        <v>2893</v>
      </c>
      <c r="B951" s="81" t="s">
        <v>2896</v>
      </c>
      <c r="C951" s="139" t="str">
        <f>HYPERLINK("https://comptox.epa.gov/dashboard/chemical/details/DTXSID8025383","DTXSID8025383")</f>
        <v>DTXSID8025383</v>
      </c>
      <c r="D951" s="83"/>
      <c r="E951" s="41"/>
      <c r="F951" s="91" t="s">
        <v>17</v>
      </c>
      <c r="G951" s="35"/>
      <c r="H951" s="41"/>
      <c r="I951" s="37" t="s">
        <v>2897</v>
      </c>
      <c r="J951" s="37"/>
      <c r="K951" s="31">
        <v>25637994</v>
      </c>
      <c r="L951" s="35" t="s">
        <v>2898</v>
      </c>
    </row>
    <row r="952" spans="1:12" ht="14.45">
      <c r="A952" s="145" t="s">
        <v>2899</v>
      </c>
      <c r="B952" s="81" t="s">
        <v>2900</v>
      </c>
      <c r="C952" s="139" t="str">
        <f>HYPERLINK("https://comptox.epa.gov/dashboard/chemical/details/DTXSID4027527","DTXSID4027527")</f>
        <v>DTXSID4027527</v>
      </c>
      <c r="D952" s="83"/>
      <c r="E952" s="41"/>
      <c r="F952" s="91" t="s">
        <v>17</v>
      </c>
      <c r="G952" s="35"/>
      <c r="H952" s="41"/>
      <c r="I952" s="37" t="s">
        <v>2897</v>
      </c>
      <c r="J952" s="37"/>
      <c r="K952" s="31">
        <v>3194556</v>
      </c>
      <c r="L952" s="35" t="s">
        <v>2901</v>
      </c>
    </row>
    <row r="953" spans="1:12" ht="14.45">
      <c r="A953" s="145" t="s">
        <v>2902</v>
      </c>
      <c r="B953" s="81" t="s">
        <v>2903</v>
      </c>
      <c r="C953" s="139" t="str">
        <f>HYPERLINK("https://comptox.epa.gov/dashboard/chemical/details/DTXSID2020682","DTXSID2020682")</f>
        <v>DTXSID2020682</v>
      </c>
      <c r="D953" s="81"/>
      <c r="E953" s="39" t="s">
        <v>77</v>
      </c>
      <c r="F953" s="91" t="s">
        <v>17</v>
      </c>
      <c r="G953" s="31"/>
      <c r="H953" s="39"/>
      <c r="I953" s="37">
        <v>313</v>
      </c>
      <c r="J953" s="37" t="s">
        <v>2904</v>
      </c>
      <c r="K953" s="35">
        <v>118741</v>
      </c>
      <c r="L953" s="35" t="s">
        <v>2905</v>
      </c>
    </row>
    <row r="954" spans="1:12" ht="14.45">
      <c r="A954" s="145" t="s">
        <v>2906</v>
      </c>
      <c r="B954" s="81" t="s">
        <v>2907</v>
      </c>
      <c r="C954" s="139" t="str">
        <f>HYPERLINK("https://comptox.epa.gov/dashboard/chemical/details/DTXSID7020683","DTXSID7020683")</f>
        <v>DTXSID7020683</v>
      </c>
      <c r="D954" s="81"/>
      <c r="E954" s="39" t="s">
        <v>94</v>
      </c>
      <c r="F954" s="91" t="s">
        <v>17</v>
      </c>
      <c r="G954" s="31"/>
      <c r="H954" s="39"/>
      <c r="I954" s="37" t="s">
        <v>18</v>
      </c>
      <c r="J954" s="37" t="s">
        <v>2908</v>
      </c>
      <c r="K954" s="35">
        <v>87683</v>
      </c>
      <c r="L954" s="35" t="s">
        <v>2909</v>
      </c>
    </row>
    <row r="955" spans="1:12" ht="14.45">
      <c r="A955" s="145" t="s">
        <v>2910</v>
      </c>
      <c r="B955" s="81" t="s">
        <v>2907</v>
      </c>
      <c r="C955" s="139" t="str">
        <f>HYPERLINK("https://comptox.epa.gov/dashboard/chemical/details/DTXSID7020683","DTXSID7020683")</f>
        <v>DTXSID7020683</v>
      </c>
      <c r="D955" s="81"/>
      <c r="E955" s="39" t="s">
        <v>94</v>
      </c>
      <c r="F955" s="91" t="s">
        <v>17</v>
      </c>
      <c r="G955" s="31"/>
      <c r="H955" s="39"/>
      <c r="I955" s="37" t="s">
        <v>58</v>
      </c>
      <c r="J955" s="37" t="s">
        <v>2908</v>
      </c>
      <c r="K955" s="35">
        <v>87683</v>
      </c>
      <c r="L955" s="35" t="s">
        <v>2911</v>
      </c>
    </row>
    <row r="956" spans="1:12" ht="14.45">
      <c r="A956" s="145" t="s">
        <v>2912</v>
      </c>
      <c r="B956" s="81" t="s">
        <v>2913</v>
      </c>
      <c r="C956" s="139" t="str">
        <f>HYPERLINK("https://comptox.epa.gov/dashboard/chemical/details/DTXSID7020687","DTXSID7020687")</f>
        <v>DTXSID7020687</v>
      </c>
      <c r="D956" s="81"/>
      <c r="E956" s="39" t="s">
        <v>374</v>
      </c>
      <c r="F956" s="91" t="s">
        <v>17</v>
      </c>
      <c r="G956" s="31"/>
      <c r="H956" s="39"/>
      <c r="I956" s="37"/>
      <c r="J956" s="37"/>
      <c r="K956" s="31">
        <v>608731</v>
      </c>
      <c r="L956" s="35" t="s">
        <v>2914</v>
      </c>
    </row>
    <row r="957" spans="1:12" ht="14.45">
      <c r="A957" s="145" t="s">
        <v>2915</v>
      </c>
      <c r="B957" s="81" t="s">
        <v>684</v>
      </c>
      <c r="C957" s="139" t="str">
        <f>HYPERLINK("https://comptox.epa.gov/dashboard/chemical/details/DTXSID2020684","DTXSID2020684")</f>
        <v>DTXSID2020684</v>
      </c>
      <c r="D957" s="81"/>
      <c r="E957" s="39" t="s">
        <v>77</v>
      </c>
      <c r="F957" s="91" t="s">
        <v>17</v>
      </c>
      <c r="G957" s="31"/>
      <c r="H957" s="39"/>
      <c r="I957" s="37" t="s">
        <v>18</v>
      </c>
      <c r="J957" s="37"/>
      <c r="K957" s="35">
        <v>319846</v>
      </c>
      <c r="L957" s="35" t="s">
        <v>2916</v>
      </c>
    </row>
    <row r="958" spans="1:12" ht="14.45">
      <c r="A958" s="145" t="s">
        <v>2917</v>
      </c>
      <c r="B958" s="81" t="s">
        <v>1530</v>
      </c>
      <c r="C958" s="139" t="str">
        <f>HYPERLINK("https://comptox.epa.gov/dashboard/chemical/details/DTXSID2020686","DTXSID2020686")</f>
        <v>DTXSID2020686</v>
      </c>
      <c r="D958" s="81"/>
      <c r="E958" s="39" t="s">
        <v>94</v>
      </c>
      <c r="F958" s="91" t="s">
        <v>34</v>
      </c>
      <c r="G958" s="31" t="s">
        <v>82</v>
      </c>
      <c r="H958" s="39" t="s">
        <v>94</v>
      </c>
      <c r="I958" s="37" t="s">
        <v>58</v>
      </c>
      <c r="J958" s="37" t="s">
        <v>1531</v>
      </c>
      <c r="K958" s="35">
        <v>58899</v>
      </c>
      <c r="L958" s="35" t="s">
        <v>2918</v>
      </c>
    </row>
    <row r="959" spans="1:12" ht="14.45">
      <c r="A959" s="145" t="s">
        <v>2919</v>
      </c>
      <c r="B959" s="81" t="s">
        <v>2920</v>
      </c>
      <c r="C959" s="139" t="str">
        <f>HYPERLINK("https://comptox.epa.gov/dashboard/chemical/details/DTXSID2020688","DTXSID2020688")</f>
        <v>DTXSID2020688</v>
      </c>
      <c r="D959" s="81"/>
      <c r="E959" s="39" t="s">
        <v>77</v>
      </c>
      <c r="F959" s="91" t="s">
        <v>33</v>
      </c>
      <c r="G959" s="31" t="s">
        <v>22</v>
      </c>
      <c r="H959" s="39" t="s">
        <v>77</v>
      </c>
      <c r="I959" s="37" t="s">
        <v>18</v>
      </c>
      <c r="J959" s="37" t="s">
        <v>2921</v>
      </c>
      <c r="K959" s="35">
        <v>77474</v>
      </c>
      <c r="L959" s="35" t="s">
        <v>2922</v>
      </c>
    </row>
    <row r="960" spans="1:12" ht="14.45">
      <c r="A960" s="148" t="s">
        <v>2923</v>
      </c>
      <c r="B960" s="81" t="s">
        <v>2924</v>
      </c>
      <c r="C960" s="139" t="str">
        <f>HYPERLINK("https://comptox.epa.gov/dashboard/chemical/details/DTXSID6023781","DTXSID6023781")</f>
        <v>DTXSID6023781</v>
      </c>
      <c r="D960" s="81"/>
      <c r="E960" s="39"/>
      <c r="F960" s="91" t="s">
        <v>17</v>
      </c>
      <c r="G960" s="31"/>
      <c r="H960" s="39"/>
      <c r="I960" s="37" t="s">
        <v>2857</v>
      </c>
      <c r="J960" s="37"/>
      <c r="K960" s="35">
        <v>19408743</v>
      </c>
      <c r="L960" s="35" t="s">
        <v>2925</v>
      </c>
    </row>
    <row r="961" spans="1:12" ht="14.45">
      <c r="A961" s="148" t="s">
        <v>2926</v>
      </c>
      <c r="B961" s="81" t="s">
        <v>2927</v>
      </c>
      <c r="C961" s="139" t="str">
        <f>HYPERLINK("https://comptox.epa.gov/dashboard/chemical/details/DTXSID8052067","DTXSID8052067")</f>
        <v>DTXSID8052067</v>
      </c>
      <c r="D961" s="81"/>
      <c r="E961" s="39"/>
      <c r="F961" s="91" t="s">
        <v>17</v>
      </c>
      <c r="G961" s="31"/>
      <c r="H961" s="39"/>
      <c r="I961" s="37" t="s">
        <v>2857</v>
      </c>
      <c r="J961" s="37"/>
      <c r="K961" s="35">
        <v>39227286</v>
      </c>
      <c r="L961" s="35" t="s">
        <v>2925</v>
      </c>
    </row>
    <row r="962" spans="1:12" ht="14.45">
      <c r="A962" s="148" t="s">
        <v>2928</v>
      </c>
      <c r="B962" s="81" t="s">
        <v>2929</v>
      </c>
      <c r="C962" s="139" t="str">
        <f>HYPERLINK("https://comptox.epa.gov/dashboard/chemical/details/DTXSID0023824","DTXSID0023824")</f>
        <v>DTXSID0023824</v>
      </c>
      <c r="D962" s="81"/>
      <c r="E962" s="39"/>
      <c r="F962" s="91" t="s">
        <v>17</v>
      </c>
      <c r="G962" s="31"/>
      <c r="H962" s="39"/>
      <c r="I962" s="37" t="s">
        <v>2857</v>
      </c>
      <c r="J962" s="37"/>
      <c r="K962" s="35">
        <v>57653857</v>
      </c>
      <c r="L962" s="35" t="s">
        <v>2925</v>
      </c>
    </row>
    <row r="963" spans="1:12" ht="14.45">
      <c r="A963" s="148" t="s">
        <v>2930</v>
      </c>
      <c r="B963" s="81" t="s">
        <v>2931</v>
      </c>
      <c r="C963" s="139" t="str">
        <f>HYPERLINK("https://comptox.epa.gov/dashboard/chemical/details/DTXSID2069155","DTXSID2069155")</f>
        <v>DTXSID2069155</v>
      </c>
      <c r="D963" s="81"/>
      <c r="E963" s="39"/>
      <c r="F963" s="91" t="s">
        <v>17</v>
      </c>
      <c r="G963" s="31"/>
      <c r="H963" s="39"/>
      <c r="I963" s="37" t="s">
        <v>2857</v>
      </c>
      <c r="J963" s="37"/>
      <c r="K963" s="35">
        <v>57117449</v>
      </c>
      <c r="L963" s="35" t="s">
        <v>2932</v>
      </c>
    </row>
    <row r="964" spans="1:12" ht="14.45">
      <c r="A964" s="148" t="s">
        <v>2933</v>
      </c>
      <c r="B964" s="81" t="s">
        <v>2934</v>
      </c>
      <c r="C964" s="139" t="str">
        <f>HYPERLINK("https://comptox.epa.gov/dashboard/chemical/details/DTXSID3052276","DTXSID3052276")</f>
        <v>DTXSID3052276</v>
      </c>
      <c r="D964" s="81"/>
      <c r="E964" s="39"/>
      <c r="F964" s="91" t="s">
        <v>17</v>
      </c>
      <c r="G964" s="31"/>
      <c r="H964" s="39"/>
      <c r="I964" s="37" t="s">
        <v>2857</v>
      </c>
      <c r="J964" s="37"/>
      <c r="K964" s="35">
        <v>60851345</v>
      </c>
      <c r="L964" s="35" t="s">
        <v>2932</v>
      </c>
    </row>
    <row r="965" spans="1:12" ht="14.45">
      <c r="A965" s="148" t="s">
        <v>2935</v>
      </c>
      <c r="B965" s="81" t="s">
        <v>2936</v>
      </c>
      <c r="C965" s="139" t="str">
        <f>HYPERLINK("https://comptox.epa.gov/dashboard/chemical/details/DTXSID6029915","DTXSID6029915")</f>
        <v>DTXSID6029915</v>
      </c>
      <c r="D965" s="81"/>
      <c r="E965" s="39"/>
      <c r="F965" s="91" t="s">
        <v>17</v>
      </c>
      <c r="G965" s="31"/>
      <c r="H965" s="39"/>
      <c r="I965" s="37" t="s">
        <v>2857</v>
      </c>
      <c r="J965" s="37"/>
      <c r="K965" s="35">
        <v>70648269</v>
      </c>
      <c r="L965" s="35" t="s">
        <v>2932</v>
      </c>
    </row>
    <row r="966" spans="1:12" ht="14.45">
      <c r="A966" s="148" t="s">
        <v>2937</v>
      </c>
      <c r="B966" s="81" t="s">
        <v>2938</v>
      </c>
      <c r="C966" s="139" t="str">
        <f>HYPERLINK("https://comptox.epa.gov/dashboard/chemical/details/DTXSID9052470","DTXSID9052470")</f>
        <v>DTXSID9052470</v>
      </c>
      <c r="D966" s="81"/>
      <c r="E966" s="39"/>
      <c r="F966" s="91" t="s">
        <v>17</v>
      </c>
      <c r="G966" s="31"/>
      <c r="H966" s="39"/>
      <c r="I966" s="37" t="s">
        <v>2857</v>
      </c>
      <c r="J966" s="37"/>
      <c r="K966" s="35">
        <v>72918219</v>
      </c>
      <c r="L966" s="35" t="s">
        <v>2932</v>
      </c>
    </row>
    <row r="967" spans="1:12" ht="14.45">
      <c r="A967" s="145" t="s">
        <v>2939</v>
      </c>
      <c r="B967" s="81" t="s">
        <v>2940</v>
      </c>
      <c r="C967" s="139" t="str">
        <f>HYPERLINK("https://comptox.epa.gov/dashboard/chemical/details/DTXSID7020689","DTXSID7020689")</f>
        <v>DTXSID7020689</v>
      </c>
      <c r="D967" s="81"/>
      <c r="E967" s="39" t="s">
        <v>22</v>
      </c>
      <c r="F967" s="91" t="s">
        <v>17</v>
      </c>
      <c r="G967" s="31"/>
      <c r="H967" s="39"/>
      <c r="I967" s="37" t="s">
        <v>18</v>
      </c>
      <c r="J967" s="37" t="s">
        <v>2941</v>
      </c>
      <c r="K967" s="35">
        <v>67721</v>
      </c>
      <c r="L967" s="35" t="s">
        <v>2942</v>
      </c>
    </row>
    <row r="968" spans="1:12" ht="14.45">
      <c r="A968" s="145" t="s">
        <v>2943</v>
      </c>
      <c r="B968" s="81" t="s">
        <v>2944</v>
      </c>
      <c r="C968" s="139" t="str">
        <f>HYPERLINK("https://comptox.epa.gov/dashboard/chemical/details/DTXSID60872604","DTXSID60872604")</f>
        <v>DTXSID60872604</v>
      </c>
      <c r="D968" s="81"/>
      <c r="E968" s="39"/>
      <c r="F968" s="91" t="s">
        <v>17</v>
      </c>
      <c r="G968" s="31"/>
      <c r="H968" s="39"/>
      <c r="I968" s="37" t="s">
        <v>18</v>
      </c>
      <c r="J968" s="37"/>
      <c r="K968" s="35">
        <v>1335871</v>
      </c>
      <c r="L968" s="35" t="s">
        <v>2945</v>
      </c>
    </row>
    <row r="969" spans="1:12" ht="14.45">
      <c r="A969" s="145" t="s">
        <v>2946</v>
      </c>
      <c r="B969" s="81" t="s">
        <v>2947</v>
      </c>
      <c r="C969" s="139" t="str">
        <f>HYPERLINK("https://comptox.epa.gov/dashboard/chemical/details/DTXSID6020690","DTXSID6020690")</f>
        <v>DTXSID6020690</v>
      </c>
      <c r="D969" s="81"/>
      <c r="E969" s="39" t="s">
        <v>22</v>
      </c>
      <c r="F969" s="91" t="s">
        <v>17</v>
      </c>
      <c r="G969" s="31"/>
      <c r="H969" s="39"/>
      <c r="I969" s="37" t="s">
        <v>18</v>
      </c>
      <c r="J969" s="37" t="s">
        <v>2948</v>
      </c>
      <c r="K969" s="35">
        <v>70304</v>
      </c>
      <c r="L969" s="35" t="s">
        <v>2949</v>
      </c>
    </row>
    <row r="970" spans="1:12" ht="14.45">
      <c r="A970" s="145" t="s">
        <v>2950</v>
      </c>
      <c r="B970" s="81" t="s">
        <v>2951</v>
      </c>
      <c r="C970" s="139" t="str">
        <f>HYPERLINK("https://comptox.epa.gov/dashboard/chemical/details/DTXSID7062039","DTXSID7062039")</f>
        <v>DTXSID7062039</v>
      </c>
      <c r="D970" s="81"/>
      <c r="E970" s="39" t="s">
        <v>34</v>
      </c>
      <c r="F970" s="91" t="s">
        <v>17</v>
      </c>
      <c r="G970" s="31"/>
      <c r="H970" s="39"/>
      <c r="I970" s="37"/>
      <c r="J970" s="37" t="s">
        <v>2952</v>
      </c>
      <c r="K970" s="35">
        <v>1888717</v>
      </c>
      <c r="L970" s="35" t="s">
        <v>2953</v>
      </c>
    </row>
    <row r="971" spans="1:12" ht="40.15">
      <c r="A971" s="145" t="s">
        <v>2954</v>
      </c>
      <c r="B971" s="141" t="s">
        <v>2955</v>
      </c>
      <c r="C971" s="139" t="str">
        <f>HYPERLINK("https://comptox.epa.gov/dashboard/chemical/details/DTXSID4070322","DTXSID4070322")</f>
        <v>DTXSID4070322</v>
      </c>
      <c r="D971" s="81"/>
      <c r="E971" s="39"/>
      <c r="F971" s="91" t="s">
        <v>17</v>
      </c>
      <c r="G971" s="31"/>
      <c r="H971" s="39"/>
      <c r="I971" s="37">
        <v>313</v>
      </c>
      <c r="J971" s="37"/>
      <c r="K971" s="35">
        <v>65510556</v>
      </c>
      <c r="L971" s="35" t="s">
        <v>2956</v>
      </c>
    </row>
    <row r="972" spans="1:12" ht="40.15">
      <c r="A972" s="145" t="s">
        <v>2957</v>
      </c>
      <c r="B972" s="141" t="s">
        <v>2958</v>
      </c>
      <c r="C972" s="139" t="str">
        <f>HYPERLINK("https://comptox.epa.gov/dashboard/chemical/details/DTXSID4069422","DTXSID4069422")</f>
        <v>DTXSID4069422</v>
      </c>
      <c r="D972" s="81"/>
      <c r="E972" s="39"/>
      <c r="F972" s="91" t="s">
        <v>17</v>
      </c>
      <c r="G972" s="31"/>
      <c r="H972" s="39"/>
      <c r="I972" s="37">
        <v>313</v>
      </c>
      <c r="J972" s="37"/>
      <c r="K972" s="35">
        <v>60699516</v>
      </c>
      <c r="L972" s="35" t="s">
        <v>2959</v>
      </c>
    </row>
    <row r="973" spans="1:12" ht="14.45">
      <c r="A973" s="145" t="s">
        <v>2960</v>
      </c>
      <c r="B973" s="81" t="s">
        <v>2961</v>
      </c>
      <c r="C973" s="139" t="str">
        <f>HYPERLINK("https://comptox.epa.gov/dashboard/chemical/details/DTXSID80862401","DTXSID80862401")</f>
        <v>DTXSID80862401</v>
      </c>
      <c r="D973" s="81"/>
      <c r="E973" s="39" t="s">
        <v>22</v>
      </c>
      <c r="F973" s="91" t="s">
        <v>17</v>
      </c>
      <c r="G973" s="31"/>
      <c r="H973" s="39"/>
      <c r="I973" s="37"/>
      <c r="J973" s="37" t="s">
        <v>2962</v>
      </c>
      <c r="K973" s="35">
        <v>757584</v>
      </c>
      <c r="L973" s="35" t="s">
        <v>2963</v>
      </c>
    </row>
    <row r="974" spans="1:12" ht="14.45">
      <c r="A974" s="64" t="s">
        <v>2964</v>
      </c>
      <c r="B974" s="141" t="s">
        <v>2965</v>
      </c>
      <c r="C974" s="139" t="str">
        <f>HYPERLINK("https://comptox.epa.gov/dashboard/chemical/details/DTXSID70880215","DTXSID70880215")</f>
        <v>DTXSID70880215</v>
      </c>
      <c r="D974" s="81"/>
      <c r="E974" s="39"/>
      <c r="F974" s="91" t="s">
        <v>17</v>
      </c>
      <c r="G974" s="31"/>
      <c r="H974" s="39"/>
      <c r="I974" s="37">
        <v>313</v>
      </c>
      <c r="J974" s="37"/>
      <c r="K974" s="65">
        <v>13252136</v>
      </c>
      <c r="L974" s="35" t="s">
        <v>2966</v>
      </c>
    </row>
    <row r="975" spans="1:12" ht="14.45">
      <c r="A975" s="64" t="s">
        <v>2967</v>
      </c>
      <c r="B975" s="141" t="s">
        <v>2968</v>
      </c>
      <c r="C975" s="139" t="str">
        <f>HYPERLINK("https://comptox.epa.gov/dashboard/chemical/details/DTXSID40108559","DTXSID40108559")</f>
        <v>DTXSID40108559</v>
      </c>
      <c r="D975" s="81"/>
      <c r="E975" s="39"/>
      <c r="F975" s="91" t="s">
        <v>17</v>
      </c>
      <c r="G975" s="31"/>
      <c r="H975" s="39"/>
      <c r="I975" s="37">
        <v>313</v>
      </c>
      <c r="J975" s="37"/>
      <c r="K975" s="65">
        <v>62037803</v>
      </c>
      <c r="L975" s="35" t="s">
        <v>2969</v>
      </c>
    </row>
    <row r="976" spans="1:12" ht="27">
      <c r="A976" s="145" t="s">
        <v>2970</v>
      </c>
      <c r="B976" s="81" t="s">
        <v>2971</v>
      </c>
      <c r="C976" s="139" t="str">
        <f>HYPERLINK("https://comptox.epa.gov/dashboard/chemical/details/DTXSID8027373","DTXSID8027373")</f>
        <v>DTXSID8027373</v>
      </c>
      <c r="D976" s="81"/>
      <c r="E976" s="39"/>
      <c r="F976" s="91" t="s">
        <v>17</v>
      </c>
      <c r="G976" s="31"/>
      <c r="H976" s="39"/>
      <c r="I976" s="37">
        <v>313</v>
      </c>
      <c r="J976" s="37"/>
      <c r="K976" s="35">
        <v>1222055</v>
      </c>
      <c r="L976" s="35" t="s">
        <v>2972</v>
      </c>
    </row>
    <row r="977" spans="1:12" ht="14.45">
      <c r="A977" s="145" t="s">
        <v>2973</v>
      </c>
      <c r="B977" s="138" t="s">
        <v>2974</v>
      </c>
      <c r="C977" s="139" t="str">
        <f>HYPERLINK("https://comptox.epa.gov/dashboard/chemical/details/DTXSID6038823","DTXSID6038823")</f>
        <v>DTXSID6038823</v>
      </c>
      <c r="D977" s="81"/>
      <c r="E977" s="39"/>
      <c r="F977" s="91" t="s">
        <v>17</v>
      </c>
      <c r="G977" s="31" t="s">
        <v>116</v>
      </c>
      <c r="H977" s="39" t="s">
        <v>116</v>
      </c>
      <c r="I977" s="37"/>
      <c r="J977" s="37"/>
      <c r="K977" s="35">
        <v>4835114</v>
      </c>
      <c r="L977" s="35" t="s">
        <v>2975</v>
      </c>
    </row>
    <row r="978" spans="1:12" ht="14.45">
      <c r="A978" s="145" t="s">
        <v>2976</v>
      </c>
      <c r="B978" s="81" t="s">
        <v>2977</v>
      </c>
      <c r="C978" s="139" t="str">
        <f>HYPERLINK("https://comptox.epa.gov/dashboard/chemical/details/DTXSID4024143","DTXSID4024143")</f>
        <v>DTXSID4024143</v>
      </c>
      <c r="D978" s="81"/>
      <c r="E978" s="39" t="s">
        <v>22</v>
      </c>
      <c r="F978" s="91" t="s">
        <v>17</v>
      </c>
      <c r="G978" s="31"/>
      <c r="H978" s="39"/>
      <c r="I978" s="37" t="s">
        <v>738</v>
      </c>
      <c r="J978" s="37"/>
      <c r="K978" s="35">
        <v>822060</v>
      </c>
      <c r="L978" s="35" t="s">
        <v>2978</v>
      </c>
    </row>
    <row r="979" spans="1:12" ht="14.45">
      <c r="A979" s="145" t="s">
        <v>2979</v>
      </c>
      <c r="B979" s="81" t="s">
        <v>2980</v>
      </c>
      <c r="C979" s="139" t="str">
        <f>HYPERLINK("https://comptox.epa.gov/dashboard/chemical/details/DTXSID6020694","DTXSID6020694")</f>
        <v>DTXSID6020694</v>
      </c>
      <c r="D979" s="81"/>
      <c r="E979" s="39" t="s">
        <v>94</v>
      </c>
      <c r="F979" s="91" t="s">
        <v>17</v>
      </c>
      <c r="G979" s="31"/>
      <c r="H979" s="39"/>
      <c r="I979" s="37" t="s">
        <v>18</v>
      </c>
      <c r="J979" s="37"/>
      <c r="K979" s="35">
        <v>680319</v>
      </c>
      <c r="L979" s="35" t="s">
        <v>2981</v>
      </c>
    </row>
    <row r="980" spans="1:12" ht="14.45">
      <c r="A980" s="145" t="s">
        <v>2982</v>
      </c>
      <c r="B980" s="81" t="s">
        <v>2983</v>
      </c>
      <c r="C980" s="139" t="str">
        <f>HYPERLINK("https://comptox.epa.gov/dashboard/chemical/details/DTXSID0021917","DTXSID0021917")</f>
        <v>DTXSID0021917</v>
      </c>
      <c r="D980" s="81"/>
      <c r="E980" s="39" t="s">
        <v>26</v>
      </c>
      <c r="F980" s="91" t="s">
        <v>17</v>
      </c>
      <c r="G980" s="31"/>
      <c r="H980" s="39"/>
      <c r="I980" s="37" t="s">
        <v>58</v>
      </c>
      <c r="J980" s="37"/>
      <c r="K980" s="35">
        <v>110543</v>
      </c>
      <c r="L980" s="35" t="s">
        <v>2984</v>
      </c>
    </row>
    <row r="981" spans="1:12" ht="27">
      <c r="A981" s="145" t="s">
        <v>2985</v>
      </c>
      <c r="B981" s="81" t="s">
        <v>2986</v>
      </c>
      <c r="C981" s="139" t="str">
        <f>HYPERLINK("https://comptox.epa.gov/dashboard/chemical/details/DTXSID60881892","DTXSID60881892")</f>
        <v>DTXSID60881892</v>
      </c>
      <c r="D981" s="81"/>
      <c r="E981" s="39"/>
      <c r="F981" s="91" t="s">
        <v>17</v>
      </c>
      <c r="G981" s="31"/>
      <c r="H981" s="39"/>
      <c r="I981" s="37">
        <v>313</v>
      </c>
      <c r="J981" s="37"/>
      <c r="K981" s="31">
        <v>135228603</v>
      </c>
      <c r="L981" s="35" t="s">
        <v>2987</v>
      </c>
    </row>
    <row r="982" spans="1:12" ht="14.45">
      <c r="A982" s="145" t="s">
        <v>2988</v>
      </c>
      <c r="B982" s="81" t="s">
        <v>2983</v>
      </c>
      <c r="C982" s="139" t="str">
        <f>HYPERLINK("https://comptox.epa.gov/dashboard/chemical/details/DTXSID0021917","DTXSID0021917")</f>
        <v>DTXSID0021917</v>
      </c>
      <c r="D982" s="81"/>
      <c r="E982" s="39" t="s">
        <v>26</v>
      </c>
      <c r="F982" s="91" t="s">
        <v>17</v>
      </c>
      <c r="G982" s="31"/>
      <c r="H982" s="39"/>
      <c r="I982" s="37" t="s">
        <v>18</v>
      </c>
      <c r="J982" s="37"/>
      <c r="K982" s="35">
        <v>110543</v>
      </c>
      <c r="L982" s="35" t="s">
        <v>2989</v>
      </c>
    </row>
    <row r="983" spans="1:12" ht="27">
      <c r="A983" s="145" t="s">
        <v>2990</v>
      </c>
      <c r="B983" s="141" t="s">
        <v>2991</v>
      </c>
      <c r="C983" s="139" t="str">
        <f>HYPERLINK("https://comptox.epa.gov/dashboard/chemical/details/DTXSID1071664","DTXSID1071664")</f>
        <v>DTXSID1071664</v>
      </c>
      <c r="D983" s="81"/>
      <c r="E983" s="39"/>
      <c r="F983" s="91" t="s">
        <v>17</v>
      </c>
      <c r="G983" s="31"/>
      <c r="H983" s="39"/>
      <c r="I983" s="37">
        <v>313</v>
      </c>
      <c r="J983" s="37"/>
      <c r="K983" s="63">
        <v>68555759</v>
      </c>
      <c r="L983" s="35" t="s">
        <v>2992</v>
      </c>
    </row>
    <row r="984" spans="1:12" ht="27">
      <c r="A984" s="145" t="s">
        <v>2993</v>
      </c>
      <c r="B984" s="141" t="s">
        <v>2994</v>
      </c>
      <c r="C984" s="139" t="str">
        <f>HYPERLINK("https://comptox.epa.gov/dashboard/chemical/details/DTXSID3071353","DTXSID3071353")</f>
        <v>DTXSID3071353</v>
      </c>
      <c r="D984" s="81"/>
      <c r="E984" s="39"/>
      <c r="F984" s="91" t="s">
        <v>17</v>
      </c>
      <c r="G984" s="31"/>
      <c r="H984" s="39"/>
      <c r="I984" s="37">
        <v>313</v>
      </c>
      <c r="J984" s="37"/>
      <c r="K984" s="63">
        <v>68259085</v>
      </c>
      <c r="L984" s="35" t="s">
        <v>2995</v>
      </c>
    </row>
    <row r="985" spans="1:12" ht="27">
      <c r="A985" s="145" t="s">
        <v>2996</v>
      </c>
      <c r="B985" s="141" t="s">
        <v>2997</v>
      </c>
      <c r="C985" s="139" t="str">
        <f>HYPERLINK("https://comptox.epa.gov/dashboard/chemical/details/DTXSID1072050","DTXSID1072050")</f>
        <v>DTXSID1072050</v>
      </c>
      <c r="D985" s="81"/>
      <c r="E985" s="39"/>
      <c r="F985" s="91" t="s">
        <v>17</v>
      </c>
      <c r="G985" s="31"/>
      <c r="H985" s="39"/>
      <c r="I985" s="37">
        <v>313</v>
      </c>
      <c r="J985" s="37"/>
      <c r="K985" s="63">
        <v>70225160</v>
      </c>
      <c r="L985" s="35" t="s">
        <v>2998</v>
      </c>
    </row>
    <row r="986" spans="1:12" ht="27">
      <c r="A986" s="145" t="s">
        <v>2999</v>
      </c>
      <c r="B986" s="141" t="s">
        <v>3000</v>
      </c>
      <c r="C986" s="139" t="str">
        <f>HYPERLINK("https://comptox.epa.gov/dashboard/chemical/details/DTXSID3037709","DTXSID3037709")</f>
        <v>DTXSID3037709</v>
      </c>
      <c r="D986" s="81"/>
      <c r="E986" s="39"/>
      <c r="F986" s="91" t="s">
        <v>17</v>
      </c>
      <c r="G986" s="31"/>
      <c r="H986" s="39"/>
      <c r="I986" s="37">
        <v>313</v>
      </c>
      <c r="J986" s="37"/>
      <c r="K986" s="63">
        <v>3871996</v>
      </c>
      <c r="L986" s="35" t="s">
        <v>3001</v>
      </c>
    </row>
    <row r="987" spans="1:12" ht="14.45">
      <c r="A987" s="145" t="s">
        <v>3002</v>
      </c>
      <c r="B987" s="81" t="s">
        <v>3003</v>
      </c>
      <c r="C987" s="139" t="str">
        <f>HYPERLINK("https://comptox.epa.gov/dashboard/chemical/details/DTXSID4024145","DTXSID4024145")</f>
        <v>DTXSID4024145</v>
      </c>
      <c r="D987" s="81"/>
      <c r="E987" s="39"/>
      <c r="F987" s="91" t="s">
        <v>17</v>
      </c>
      <c r="G987" s="31"/>
      <c r="H987" s="39"/>
      <c r="I987" s="37" t="s">
        <v>18</v>
      </c>
      <c r="J987" s="37"/>
      <c r="K987" s="35">
        <v>51235042</v>
      </c>
      <c r="L987" s="35" t="s">
        <v>3004</v>
      </c>
    </row>
    <row r="988" spans="1:12" ht="14.45">
      <c r="A988" s="145" t="s">
        <v>3005</v>
      </c>
      <c r="B988" s="81" t="s">
        <v>3006</v>
      </c>
      <c r="C988" s="139" t="str">
        <f>HYPERLINK("https://comptox.epa.gov/dashboard/chemical/details/DTXSID6023868","DTXSID6023868")</f>
        <v>DTXSID6023868</v>
      </c>
      <c r="D988" s="81"/>
      <c r="E988" s="39"/>
      <c r="F988" s="91" t="s">
        <v>17</v>
      </c>
      <c r="G988" s="31"/>
      <c r="H988" s="39"/>
      <c r="I988" s="37" t="s">
        <v>18</v>
      </c>
      <c r="J988" s="37"/>
      <c r="K988" s="35">
        <v>67485294</v>
      </c>
      <c r="L988" s="35" t="s">
        <v>3007</v>
      </c>
    </row>
    <row r="989" spans="1:12" ht="14.45">
      <c r="A989" s="145" t="s">
        <v>3008</v>
      </c>
      <c r="B989" s="81" t="s">
        <v>3009</v>
      </c>
      <c r="C989" s="139" t="str">
        <f>HYPERLINK("https://comptox.epa.gov/dashboard/chemical/details/DTXSID3020702","DTXSID3020702")</f>
        <v>DTXSID3020702</v>
      </c>
      <c r="D989" s="81" t="s">
        <v>63</v>
      </c>
      <c r="E989" s="39" t="s">
        <v>94</v>
      </c>
      <c r="F989" s="91" t="s">
        <v>17</v>
      </c>
      <c r="G989" s="31" t="s">
        <v>34</v>
      </c>
      <c r="H989" s="39" t="s">
        <v>94</v>
      </c>
      <c r="I989" s="37" t="s">
        <v>18</v>
      </c>
      <c r="J989" s="37" t="s">
        <v>3010</v>
      </c>
      <c r="K989" s="35">
        <v>302012</v>
      </c>
      <c r="L989" s="35" t="s">
        <v>3011</v>
      </c>
    </row>
    <row r="990" spans="1:12" ht="14.45">
      <c r="A990" s="145" t="s">
        <v>3012</v>
      </c>
      <c r="B990" s="81" t="s">
        <v>3013</v>
      </c>
      <c r="C990" s="139" t="str">
        <f>HYPERLINK("https://comptox.epa.gov/dashboard/chemical/details/DTXSID1043754","DTXSID1043754")</f>
        <v>DTXSID1043754</v>
      </c>
      <c r="D990" s="81"/>
      <c r="E990" s="39" t="s">
        <v>77</v>
      </c>
      <c r="F990" s="91" t="s">
        <v>17</v>
      </c>
      <c r="G990" s="31"/>
      <c r="H990" s="39"/>
      <c r="I990" s="37"/>
      <c r="J990" s="37" t="s">
        <v>3014</v>
      </c>
      <c r="K990" s="35">
        <v>1615801</v>
      </c>
      <c r="L990" s="35" t="s">
        <v>3015</v>
      </c>
    </row>
    <row r="991" spans="1:12" ht="14.45">
      <c r="A991" s="145" t="s">
        <v>3016</v>
      </c>
      <c r="B991" s="81" t="s">
        <v>3017</v>
      </c>
      <c r="C991" s="139" t="str">
        <f>HYPERLINK("https://comptox.epa.gov/dashboard/chemical/details/DTXSID0041228","DTXSID0041228")</f>
        <v>DTXSID0041228</v>
      </c>
      <c r="D991" s="81"/>
      <c r="E991" s="39" t="s">
        <v>94</v>
      </c>
      <c r="F991" s="91" t="s">
        <v>17</v>
      </c>
      <c r="G991" s="31"/>
      <c r="H991" s="39"/>
      <c r="I991" s="37"/>
      <c r="J991" s="37" t="s">
        <v>3018</v>
      </c>
      <c r="K991" s="35">
        <v>540738</v>
      </c>
      <c r="L991" s="35" t="s">
        <v>3019</v>
      </c>
    </row>
    <row r="992" spans="1:12" ht="14.45">
      <c r="A992" s="145" t="s">
        <v>3020</v>
      </c>
      <c r="B992" s="81" t="s">
        <v>2124</v>
      </c>
      <c r="C992" s="139" t="str">
        <f>HYPERLINK("https://comptox.epa.gov/dashboard/chemical/details/DTXSID1020516","DTXSID1020516")</f>
        <v>DTXSID1020516</v>
      </c>
      <c r="D992" s="81" t="s">
        <v>63</v>
      </c>
      <c r="E992" s="39" t="s">
        <v>77</v>
      </c>
      <c r="F992" s="91" t="s">
        <v>17</v>
      </c>
      <c r="G992" s="31" t="s">
        <v>34</v>
      </c>
      <c r="H992" s="39" t="s">
        <v>77</v>
      </c>
      <c r="I992" s="37" t="s">
        <v>58</v>
      </c>
      <c r="J992" s="37" t="s">
        <v>2125</v>
      </c>
      <c r="K992" s="35">
        <v>57147</v>
      </c>
      <c r="L992" s="35" t="s">
        <v>3019</v>
      </c>
    </row>
    <row r="993" spans="1:12" ht="14.45">
      <c r="A993" s="145" t="s">
        <v>3021</v>
      </c>
      <c r="B993" s="141" t="s">
        <v>2243</v>
      </c>
      <c r="C993" s="139" t="str">
        <f>HYPERLINK("https://comptox.epa.gov/dashboard/chemical/details/DTXSID7020710","DTXSID7020710")</f>
        <v>DTXSID7020710</v>
      </c>
      <c r="D993" s="81"/>
      <c r="E993" s="39" t="s">
        <v>77</v>
      </c>
      <c r="F993" s="91" t="s">
        <v>17</v>
      </c>
      <c r="G993" s="31"/>
      <c r="H993" s="39"/>
      <c r="I993" s="37" t="s">
        <v>58</v>
      </c>
      <c r="J993" s="37" t="s">
        <v>2244</v>
      </c>
      <c r="K993" s="35">
        <v>122667</v>
      </c>
      <c r="L993" s="35" t="s">
        <v>3022</v>
      </c>
    </row>
    <row r="994" spans="1:12" ht="14.45">
      <c r="A994" s="145" t="s">
        <v>3023</v>
      </c>
      <c r="B994" s="81" t="s">
        <v>3024</v>
      </c>
      <c r="C994" s="139" t="str">
        <f>HYPERLINK("https://comptox.epa.gov/dashboard/chemical/details/DTXSID4020874","DTXSID4020874")</f>
        <v>DTXSID4020874</v>
      </c>
      <c r="D994" s="81" t="s">
        <v>63</v>
      </c>
      <c r="E994" s="39" t="s">
        <v>77</v>
      </c>
      <c r="F994" s="91" t="s">
        <v>17</v>
      </c>
      <c r="G994" s="31" t="s">
        <v>116</v>
      </c>
      <c r="H994" s="39" t="s">
        <v>77</v>
      </c>
      <c r="I994" s="37" t="s">
        <v>58</v>
      </c>
      <c r="J994" s="37" t="s">
        <v>3025</v>
      </c>
      <c r="K994" s="35">
        <v>60344</v>
      </c>
      <c r="L994" s="35" t="s">
        <v>3026</v>
      </c>
    </row>
    <row r="995" spans="1:12" ht="14.45">
      <c r="A995" s="145" t="s">
        <v>3027</v>
      </c>
      <c r="B995" s="81" t="s">
        <v>3028</v>
      </c>
      <c r="C995" s="139" t="str">
        <f>HYPERLINK("https://comptox.epa.gov/dashboard/chemical/details/DTXSID8020703","DTXSID8020703")</f>
        <v>DTXSID8020703</v>
      </c>
      <c r="D995" s="81"/>
      <c r="E995" s="39"/>
      <c r="F995" s="91" t="s">
        <v>17</v>
      </c>
      <c r="G995" s="31"/>
      <c r="H995" s="39"/>
      <c r="I995" s="37" t="s">
        <v>18</v>
      </c>
      <c r="J995" s="37"/>
      <c r="K995" s="35">
        <v>10034932</v>
      </c>
      <c r="L995" s="35" t="s">
        <v>3029</v>
      </c>
    </row>
    <row r="996" spans="1:12" ht="14.45">
      <c r="A996" s="145" t="s">
        <v>3030</v>
      </c>
      <c r="B996" s="141" t="s">
        <v>2243</v>
      </c>
      <c r="C996" s="139" t="str">
        <f>HYPERLINK("https://comptox.epa.gov/dashboard/chemical/details/DTXSID7020710","DTXSID7020710")</f>
        <v>DTXSID7020710</v>
      </c>
      <c r="D996" s="81"/>
      <c r="E996" s="39" t="s">
        <v>77</v>
      </c>
      <c r="F996" s="91" t="s">
        <v>17</v>
      </c>
      <c r="G996" s="31"/>
      <c r="H996" s="39"/>
      <c r="I996" s="37" t="s">
        <v>58</v>
      </c>
      <c r="J996" s="37" t="s">
        <v>2244</v>
      </c>
      <c r="K996" s="35">
        <v>122667</v>
      </c>
      <c r="L996" s="35" t="s">
        <v>3031</v>
      </c>
    </row>
    <row r="997" spans="1:12" ht="14.45">
      <c r="A997" s="145" t="s">
        <v>3032</v>
      </c>
      <c r="B997" s="81" t="s">
        <v>3033</v>
      </c>
      <c r="C997" s="139" t="str">
        <f>HYPERLINK("https://comptox.epa.gov/dashboard/chemical/details/DTXSID2020711","DTXSID2020711")</f>
        <v>DTXSID2020711</v>
      </c>
      <c r="D997" s="81" t="s">
        <v>63</v>
      </c>
      <c r="E997" s="39" t="s">
        <v>26</v>
      </c>
      <c r="F997" s="91" t="s">
        <v>53</v>
      </c>
      <c r="G997" s="31"/>
      <c r="H997" s="39"/>
      <c r="I997" s="37"/>
      <c r="J997" s="37"/>
      <c r="K997" s="35">
        <v>7647010</v>
      </c>
      <c r="L997" s="35" t="s">
        <v>3034</v>
      </c>
    </row>
    <row r="998" spans="1:12" ht="14.45">
      <c r="A998" s="145" t="s">
        <v>3035</v>
      </c>
      <c r="B998" s="81" t="s">
        <v>3033</v>
      </c>
      <c r="C998" s="139" t="str">
        <f>HYPERLINK("https://comptox.epa.gov/dashboard/chemical/details/DTXSID2020711","DTXSID2020711")</f>
        <v>DTXSID2020711</v>
      </c>
      <c r="D998" s="81"/>
      <c r="E998" s="39" t="s">
        <v>26</v>
      </c>
      <c r="F998" s="91" t="s">
        <v>53</v>
      </c>
      <c r="G998" s="31"/>
      <c r="H998" s="39"/>
      <c r="I998" s="37"/>
      <c r="J998" s="37"/>
      <c r="K998" s="35">
        <v>7647010</v>
      </c>
      <c r="L998" s="35" t="s">
        <v>3034</v>
      </c>
    </row>
    <row r="999" spans="1:12" ht="14.45">
      <c r="A999" s="145" t="s">
        <v>3036</v>
      </c>
      <c r="B999" s="81" t="s">
        <v>3033</v>
      </c>
      <c r="C999" s="139" t="str">
        <f>HYPERLINK("https://comptox.epa.gov/dashboard/chemical/details/DTXSID2020711","DTXSID2020711")</f>
        <v>DTXSID2020711</v>
      </c>
      <c r="D999" s="81"/>
      <c r="E999" s="39" t="s">
        <v>26</v>
      </c>
      <c r="F999" s="91" t="s">
        <v>53</v>
      </c>
      <c r="G999" s="31"/>
      <c r="H999" s="39"/>
      <c r="I999" s="37" t="s">
        <v>18</v>
      </c>
      <c r="J999" s="37"/>
      <c r="K999" s="35">
        <v>7647010</v>
      </c>
      <c r="L999" s="35" t="s">
        <v>3037</v>
      </c>
    </row>
    <row r="1000" spans="1:12" ht="14.45">
      <c r="A1000" s="145" t="s">
        <v>3038</v>
      </c>
      <c r="B1000" s="81" t="s">
        <v>3039</v>
      </c>
      <c r="C1000" s="139" t="str">
        <f>HYPERLINK("https://comptox.epa.gov/dashboard/chemical/details/DTXSID9024148","DTXSID9024148")</f>
        <v>DTXSID9024148</v>
      </c>
      <c r="D1000" s="81" t="s">
        <v>1132</v>
      </c>
      <c r="E1000" s="39" t="s">
        <v>77</v>
      </c>
      <c r="F1000" s="91" t="s">
        <v>33</v>
      </c>
      <c r="G1000" s="31" t="s">
        <v>22</v>
      </c>
      <c r="H1000" s="39" t="s">
        <v>77</v>
      </c>
      <c r="I1000" s="37" t="s">
        <v>58</v>
      </c>
      <c r="J1000" s="37" t="s">
        <v>3040</v>
      </c>
      <c r="K1000" s="35">
        <v>74908</v>
      </c>
      <c r="L1000" s="35" t="s">
        <v>3041</v>
      </c>
    </row>
    <row r="1001" spans="1:12" ht="14.45">
      <c r="A1001" s="145" t="s">
        <v>3042</v>
      </c>
      <c r="B1001" s="81" t="s">
        <v>3043</v>
      </c>
      <c r="C1001" s="139" t="str">
        <f>HYPERLINK("https://comptox.epa.gov/dashboard/chemical/details/DTXSID1049641","DTXSID1049641")</f>
        <v>DTXSID1049641</v>
      </c>
      <c r="D1001" s="81"/>
      <c r="E1001" s="39" t="s">
        <v>22</v>
      </c>
      <c r="F1001" s="91" t="s">
        <v>57</v>
      </c>
      <c r="G1001" s="31" t="s">
        <v>22</v>
      </c>
      <c r="H1001" s="39" t="s">
        <v>22</v>
      </c>
      <c r="I1001" s="37" t="s">
        <v>58</v>
      </c>
      <c r="J1001" s="37" t="s">
        <v>3044</v>
      </c>
      <c r="K1001" s="35">
        <v>7664393</v>
      </c>
      <c r="L1001" s="35" t="s">
        <v>3045</v>
      </c>
    </row>
    <row r="1002" spans="1:12" ht="14.45">
      <c r="A1002" s="145" t="s">
        <v>3046</v>
      </c>
      <c r="B1002" s="81" t="s">
        <v>3043</v>
      </c>
      <c r="C1002" s="139" t="str">
        <f>HYPERLINK("https://comptox.epa.gov/dashboard/chemical/details/DTXSID1049641","DTXSID1049641")</f>
        <v>DTXSID1049641</v>
      </c>
      <c r="D1002" s="81" t="s">
        <v>34</v>
      </c>
      <c r="E1002" s="39" t="s">
        <v>22</v>
      </c>
      <c r="F1002" s="91" t="s">
        <v>57</v>
      </c>
      <c r="G1002" s="31" t="s">
        <v>22</v>
      </c>
      <c r="H1002" s="39" t="s">
        <v>22</v>
      </c>
      <c r="I1002" s="37" t="s">
        <v>58</v>
      </c>
      <c r="J1002" s="37" t="s">
        <v>3044</v>
      </c>
      <c r="K1002" s="35">
        <v>7664393</v>
      </c>
      <c r="L1002" s="35" t="s">
        <v>3047</v>
      </c>
    </row>
    <row r="1003" spans="1:12" ht="14.45">
      <c r="A1003" s="145" t="s">
        <v>3048</v>
      </c>
      <c r="B1003" s="81" t="s">
        <v>3049</v>
      </c>
      <c r="C1003" s="139" t="str">
        <f>HYPERLINK("https://comptox.epa.gov/dashboard/chemical/details/DTXSID9029643","DTXSID9029643")</f>
        <v>DTXSID9029643</v>
      </c>
      <c r="D1003" s="81" t="s">
        <v>33</v>
      </c>
      <c r="E1003" s="39"/>
      <c r="F1003" s="91" t="s">
        <v>17</v>
      </c>
      <c r="G1003" s="31"/>
      <c r="H1003" s="39"/>
      <c r="I1003" s="37"/>
      <c r="J1003" s="37"/>
      <c r="K1003" s="35">
        <v>1333740</v>
      </c>
      <c r="L1003" s="35" t="s">
        <v>3050</v>
      </c>
    </row>
    <row r="1004" spans="1:12" ht="14.45">
      <c r="A1004" s="145" t="s">
        <v>3051</v>
      </c>
      <c r="B1004" s="81" t="s">
        <v>3033</v>
      </c>
      <c r="C1004" s="139" t="str">
        <f>HYPERLINK("https://comptox.epa.gov/dashboard/chemical/details/DTXSID2020711","DTXSID2020711")</f>
        <v>DTXSID2020711</v>
      </c>
      <c r="D1004" s="81" t="s">
        <v>26</v>
      </c>
      <c r="E1004" s="39" t="s">
        <v>26</v>
      </c>
      <c r="F1004" s="91" t="s">
        <v>53</v>
      </c>
      <c r="G1004" s="31" t="s">
        <v>116</v>
      </c>
      <c r="H1004" s="39" t="s">
        <v>26</v>
      </c>
      <c r="I1004" s="37" t="s">
        <v>58</v>
      </c>
      <c r="J1004" s="37"/>
      <c r="K1004" s="35">
        <v>7647010</v>
      </c>
      <c r="L1004" s="35" t="s">
        <v>3052</v>
      </c>
    </row>
    <row r="1005" spans="1:12" ht="14.45">
      <c r="A1005" s="145" t="s">
        <v>3053</v>
      </c>
      <c r="B1005" s="81" t="s">
        <v>3033</v>
      </c>
      <c r="C1005" s="139" t="str">
        <f>HYPERLINK("https://comptox.epa.gov/dashboard/chemical/details/DTXSID2020711","DTXSID2020711")</f>
        <v>DTXSID2020711</v>
      </c>
      <c r="D1005" s="81" t="s">
        <v>26</v>
      </c>
      <c r="E1005" s="39" t="s">
        <v>26</v>
      </c>
      <c r="F1005" s="91" t="s">
        <v>53</v>
      </c>
      <c r="G1005" s="31" t="s">
        <v>116</v>
      </c>
      <c r="H1005" s="39" t="s">
        <v>26</v>
      </c>
      <c r="I1005" s="37" t="s">
        <v>58</v>
      </c>
      <c r="J1005" s="37"/>
      <c r="K1005" s="35">
        <v>7647010</v>
      </c>
      <c r="L1005" s="35" t="s">
        <v>3054</v>
      </c>
    </row>
    <row r="1006" spans="1:12" ht="14.45">
      <c r="A1006" s="145" t="s">
        <v>3055</v>
      </c>
      <c r="B1006" s="81" t="s">
        <v>3039</v>
      </c>
      <c r="C1006" s="139" t="str">
        <f>HYPERLINK("https://comptox.epa.gov/dashboard/chemical/details/DTXSID9024148","DTXSID9024148")</f>
        <v>DTXSID9024148</v>
      </c>
      <c r="D1006" s="81" t="s">
        <v>1132</v>
      </c>
      <c r="E1006" s="39" t="s">
        <v>77</v>
      </c>
      <c r="F1006" s="91" t="s">
        <v>33</v>
      </c>
      <c r="G1006" s="31" t="s">
        <v>22</v>
      </c>
      <c r="H1006" s="39" t="s">
        <v>77</v>
      </c>
      <c r="I1006" s="37" t="s">
        <v>18</v>
      </c>
      <c r="J1006" s="37" t="s">
        <v>3040</v>
      </c>
      <c r="K1006" s="35">
        <v>74908</v>
      </c>
      <c r="L1006" s="35" t="s">
        <v>3056</v>
      </c>
    </row>
    <row r="1007" spans="1:12" ht="14.45">
      <c r="A1007" s="145" t="s">
        <v>3057</v>
      </c>
      <c r="B1007" s="81" t="s">
        <v>3043</v>
      </c>
      <c r="C1007" s="139" t="str">
        <f>HYPERLINK("https://comptox.epa.gov/dashboard/chemical/details/DTXSID1049641","DTXSID1049641")</f>
        <v>DTXSID1049641</v>
      </c>
      <c r="D1007" s="81"/>
      <c r="E1007" s="39" t="s">
        <v>22</v>
      </c>
      <c r="F1007" s="91" t="s">
        <v>57</v>
      </c>
      <c r="G1007" s="31" t="s">
        <v>22</v>
      </c>
      <c r="H1007" s="39" t="s">
        <v>22</v>
      </c>
      <c r="I1007" s="37" t="s">
        <v>18</v>
      </c>
      <c r="J1007" s="37" t="s">
        <v>3044</v>
      </c>
      <c r="K1007" s="35">
        <v>7664393</v>
      </c>
      <c r="L1007" s="35" t="s">
        <v>3058</v>
      </c>
    </row>
    <row r="1008" spans="1:12" ht="14.45">
      <c r="A1008" s="145" t="s">
        <v>3059</v>
      </c>
      <c r="B1008" s="81" t="s">
        <v>3043</v>
      </c>
      <c r="C1008" s="139" t="str">
        <f>HYPERLINK("https://comptox.epa.gov/dashboard/chemical/details/DTXSID1049641","DTXSID1049641")</f>
        <v>DTXSID1049641</v>
      </c>
      <c r="D1008" s="81" t="s">
        <v>34</v>
      </c>
      <c r="E1008" s="39" t="s">
        <v>22</v>
      </c>
      <c r="F1008" s="91" t="s">
        <v>57</v>
      </c>
      <c r="G1008" s="31" t="s">
        <v>22</v>
      </c>
      <c r="H1008" s="39" t="s">
        <v>22</v>
      </c>
      <c r="I1008" s="37" t="s">
        <v>58</v>
      </c>
      <c r="J1008" s="37" t="s">
        <v>3044</v>
      </c>
      <c r="K1008" s="35">
        <v>7664393</v>
      </c>
      <c r="L1008" s="35" t="s">
        <v>3060</v>
      </c>
    </row>
    <row r="1009" spans="1:12" ht="14.45">
      <c r="A1009" s="145" t="s">
        <v>3061</v>
      </c>
      <c r="B1009" s="81" t="s">
        <v>3062</v>
      </c>
      <c r="C1009" s="139" t="str">
        <f>HYPERLINK("https://comptox.epa.gov/dashboard/chemical/details/DTXSID2020715","DTXSID2020715")</f>
        <v>DTXSID2020715</v>
      </c>
      <c r="D1009" s="81"/>
      <c r="E1009" s="39"/>
      <c r="F1009" s="91" t="s">
        <v>17</v>
      </c>
      <c r="G1009" s="31" t="s">
        <v>34</v>
      </c>
      <c r="H1009" s="39" t="s">
        <v>34</v>
      </c>
      <c r="I1009" s="37"/>
      <c r="J1009" s="37"/>
      <c r="K1009" s="35">
        <v>7722841</v>
      </c>
      <c r="L1009" s="35" t="s">
        <v>3063</v>
      </c>
    </row>
    <row r="1010" spans="1:12" ht="14.45">
      <c r="A1010" s="145" t="s">
        <v>3064</v>
      </c>
      <c r="B1010" s="138" t="s">
        <v>3065</v>
      </c>
      <c r="C1010" s="139" t="str">
        <f>HYPERLINK("https://comptox.epa.gov/dashboard/chemical/details/DTXSID20872822","DTXSID20872822")</f>
        <v>DTXSID20872822</v>
      </c>
      <c r="D1010" s="81" t="s">
        <v>116</v>
      </c>
      <c r="E1010" s="39"/>
      <c r="F1010" s="91" t="s">
        <v>17</v>
      </c>
      <c r="G1010" s="31" t="s">
        <v>77</v>
      </c>
      <c r="H1010" s="39" t="s">
        <v>77</v>
      </c>
      <c r="I1010" s="37" t="s">
        <v>258</v>
      </c>
      <c r="J1010" s="37"/>
      <c r="K1010" s="35">
        <v>7783075</v>
      </c>
      <c r="L1010" s="35" t="s">
        <v>3066</v>
      </c>
    </row>
    <row r="1011" spans="1:12" ht="14.45">
      <c r="A1011" s="145" t="s">
        <v>3067</v>
      </c>
      <c r="B1011" s="138" t="s">
        <v>3068</v>
      </c>
      <c r="C1011" s="139" t="str">
        <f>HYPERLINK("https://comptox.epa.gov/dashboard/chemical/details/DTXSID4024149","DTXSID4024149")</f>
        <v>DTXSID4024149</v>
      </c>
      <c r="D1011" s="81" t="s">
        <v>33</v>
      </c>
      <c r="E1011" s="39" t="s">
        <v>22</v>
      </c>
      <c r="F1011" s="91" t="s">
        <v>57</v>
      </c>
      <c r="G1011" s="31" t="s">
        <v>116</v>
      </c>
      <c r="H1011" s="39" t="s">
        <v>22</v>
      </c>
      <c r="I1011" s="37">
        <v>313</v>
      </c>
      <c r="J1011" s="37" t="s">
        <v>3069</v>
      </c>
      <c r="K1011" s="35">
        <v>7783064</v>
      </c>
      <c r="L1011" s="35" t="s">
        <v>3070</v>
      </c>
    </row>
    <row r="1012" spans="1:12" ht="14.45">
      <c r="A1012" s="145" t="s">
        <v>3071</v>
      </c>
      <c r="B1012" s="81" t="s">
        <v>1455</v>
      </c>
      <c r="C1012" s="139" t="str">
        <f>HYPERLINK("https://comptox.epa.gov/dashboard/chemical/details/DTXSID3024869","DTXSID3024869")</f>
        <v>DTXSID3024869</v>
      </c>
      <c r="D1012" s="81"/>
      <c r="E1012" s="39" t="s">
        <v>77</v>
      </c>
      <c r="F1012" s="91" t="s">
        <v>17</v>
      </c>
      <c r="G1012" s="31"/>
      <c r="H1012" s="39"/>
      <c r="I1012" s="37" t="s">
        <v>58</v>
      </c>
      <c r="J1012" s="37" t="s">
        <v>1456</v>
      </c>
      <c r="K1012" s="35">
        <v>80159</v>
      </c>
      <c r="L1012" s="35" t="s">
        <v>3072</v>
      </c>
    </row>
    <row r="1013" spans="1:12" ht="14.45">
      <c r="A1013" s="145" t="s">
        <v>3073</v>
      </c>
      <c r="B1013" s="141" t="s">
        <v>3074</v>
      </c>
      <c r="C1013" s="139" t="str">
        <f>HYPERLINK("https://comptox.epa.gov/dashboard/chemical/details/DTXSID7020716","DTXSID7020716")</f>
        <v>DTXSID7020716</v>
      </c>
      <c r="D1013" s="81"/>
      <c r="E1013" s="39" t="s">
        <v>22</v>
      </c>
      <c r="F1013" s="91" t="s">
        <v>17</v>
      </c>
      <c r="G1013" s="31" t="s">
        <v>161</v>
      </c>
      <c r="H1013" s="39" t="s">
        <v>22</v>
      </c>
      <c r="I1013" s="37" t="s">
        <v>18</v>
      </c>
      <c r="J1013" s="37"/>
      <c r="K1013" s="35">
        <v>123319</v>
      </c>
      <c r="L1013" s="35" t="s">
        <v>3075</v>
      </c>
    </row>
    <row r="1014" spans="1:12" ht="14.45">
      <c r="A1014" s="145" t="s">
        <v>3076</v>
      </c>
      <c r="B1014" s="141" t="s">
        <v>3077</v>
      </c>
      <c r="C1014" s="139" t="str">
        <f>HYPERLINK("https://comptox.epa.gov/dashboard/chemical/details/DTXSID7025423","DTXSID7025423")</f>
        <v>DTXSID7025423</v>
      </c>
      <c r="D1014" s="81"/>
      <c r="E1014" s="39"/>
      <c r="F1014" s="91" t="s">
        <v>17</v>
      </c>
      <c r="G1014" s="31"/>
      <c r="H1014" s="39"/>
      <c r="I1014" s="37">
        <v>313</v>
      </c>
      <c r="J1014" s="37"/>
      <c r="K1014" s="35">
        <v>111411</v>
      </c>
      <c r="L1014" s="35" t="s">
        <v>3078</v>
      </c>
    </row>
    <row r="1015" spans="1:12" ht="14.45">
      <c r="A1015" s="145" t="s">
        <v>3079</v>
      </c>
      <c r="B1015" s="81" t="s">
        <v>3080</v>
      </c>
      <c r="C1015" s="139" t="str">
        <f>HYPERLINK("https://comptox.epa.gov/dashboard/chemical/details/DTXSID8024151","DTXSID8024151")</f>
        <v>DTXSID8024151</v>
      </c>
      <c r="D1015" s="81"/>
      <c r="E1015" s="39"/>
      <c r="F1015" s="91" t="s">
        <v>17</v>
      </c>
      <c r="G1015" s="31"/>
      <c r="H1015" s="39"/>
      <c r="I1015" s="37" t="s">
        <v>18</v>
      </c>
      <c r="J1015" s="37"/>
      <c r="K1015" s="35">
        <v>35554440</v>
      </c>
      <c r="L1015" s="35" t="s">
        <v>3081</v>
      </c>
    </row>
    <row r="1016" spans="1:12" ht="14.45">
      <c r="A1016" s="145" t="s">
        <v>3082</v>
      </c>
      <c r="B1016" s="81" t="s">
        <v>3083</v>
      </c>
      <c r="C1016" s="139" t="str">
        <f>HYPERLINK("https://comptox.epa.gov/dashboard/chemical/details/DTXSID8024153","DTXSID8024153")</f>
        <v>DTXSID8024153</v>
      </c>
      <c r="D1016" s="81"/>
      <c r="E1016" s="39" t="s">
        <v>22</v>
      </c>
      <c r="F1016" s="91" t="s">
        <v>17</v>
      </c>
      <c r="G1016" s="31"/>
      <c r="H1016" s="39"/>
      <c r="I1016" s="37" t="s">
        <v>534</v>
      </c>
      <c r="J1016" s="37" t="s">
        <v>3084</v>
      </c>
      <c r="K1016" s="35">
        <v>193395</v>
      </c>
      <c r="L1016" s="35" t="s">
        <v>3085</v>
      </c>
    </row>
    <row r="1017" spans="1:12" ht="14.45">
      <c r="A1017" s="145" t="s">
        <v>3086</v>
      </c>
      <c r="B1017" s="81" t="s">
        <v>3087</v>
      </c>
      <c r="C1017" s="139" t="str">
        <f>HYPERLINK("https://comptox.epa.gov/dashboard/chemical/details/DTXSID0028038","DTXSID0028038")</f>
        <v>DTXSID0028038</v>
      </c>
      <c r="D1017" s="81"/>
      <c r="E1017" s="39"/>
      <c r="F1017" s="91" t="s">
        <v>17</v>
      </c>
      <c r="G1017" s="31"/>
      <c r="H1017" s="39"/>
      <c r="I1017" s="37" t="s">
        <v>18</v>
      </c>
      <c r="J1017" s="37"/>
      <c r="K1017" s="35">
        <v>55406536</v>
      </c>
      <c r="L1017" s="35" t="s">
        <v>3088</v>
      </c>
    </row>
    <row r="1018" spans="1:12" ht="14.45">
      <c r="A1018" s="145" t="s">
        <v>3089</v>
      </c>
      <c r="B1018" s="81" t="s">
        <v>3090</v>
      </c>
      <c r="C1018" s="139" t="str">
        <f>HYPERLINK("https://comptox.epa.gov/dashboard/chemical/details/DTXSID3027746","DTXSID3027746")</f>
        <v>DTXSID3027746</v>
      </c>
      <c r="D1018" s="81" t="s">
        <v>1132</v>
      </c>
      <c r="E1018" s="39"/>
      <c r="F1018" s="91" t="s">
        <v>17</v>
      </c>
      <c r="G1018" s="31" t="s">
        <v>22</v>
      </c>
      <c r="H1018" s="39" t="s">
        <v>22</v>
      </c>
      <c r="I1018" s="37" t="s">
        <v>58</v>
      </c>
      <c r="J1018" s="37"/>
      <c r="K1018" s="35">
        <v>13463406</v>
      </c>
      <c r="L1018" s="35" t="s">
        <v>3091</v>
      </c>
    </row>
    <row r="1019" spans="1:12" ht="14.45">
      <c r="A1019" s="145" t="s">
        <v>3092</v>
      </c>
      <c r="B1019" s="81" t="s">
        <v>3090</v>
      </c>
      <c r="C1019" s="139" t="str">
        <f>HYPERLINK("https://comptox.epa.gov/dashboard/chemical/details/DTXSID3027746","DTXSID3027746")</f>
        <v>DTXSID3027746</v>
      </c>
      <c r="D1019" s="81" t="s">
        <v>1132</v>
      </c>
      <c r="E1019" s="39"/>
      <c r="F1019" s="91" t="s">
        <v>17</v>
      </c>
      <c r="G1019" s="31" t="s">
        <v>22</v>
      </c>
      <c r="H1019" s="39" t="s">
        <v>22</v>
      </c>
      <c r="I1019" s="37" t="s">
        <v>18</v>
      </c>
      <c r="J1019" s="37"/>
      <c r="K1019" s="35">
        <v>13463406</v>
      </c>
      <c r="L1019" s="35" t="s">
        <v>3093</v>
      </c>
    </row>
    <row r="1020" spans="1:12" ht="14.45">
      <c r="A1020" s="145" t="s">
        <v>3094</v>
      </c>
      <c r="B1020" s="81" t="s">
        <v>3095</v>
      </c>
      <c r="C1020" s="139" t="str">
        <f>HYPERLINK("https://comptox.epa.gov/dashboard/chemical/details/DTXSID3021306","DTXSID3021306")</f>
        <v>DTXSID3021306</v>
      </c>
      <c r="D1020" s="81"/>
      <c r="E1020" s="39"/>
      <c r="F1020" s="91" t="s">
        <v>17</v>
      </c>
      <c r="G1020" s="31" t="s">
        <v>152</v>
      </c>
      <c r="H1020" s="39" t="s">
        <v>22</v>
      </c>
      <c r="I1020" s="37"/>
      <c r="J1020" s="37"/>
      <c r="K1020" s="35">
        <v>297789</v>
      </c>
      <c r="L1020" s="35" t="s">
        <v>3096</v>
      </c>
    </row>
    <row r="1021" spans="1:12" ht="14.45">
      <c r="A1021" s="145" t="s">
        <v>3097</v>
      </c>
      <c r="B1021" s="81" t="s">
        <v>3098</v>
      </c>
      <c r="C1021" s="139" t="str">
        <f>HYPERLINK("https://comptox.epa.gov/dashboard/chemical/details/DTXSID1026401","DTXSID1026401")</f>
        <v>DTXSID1026401</v>
      </c>
      <c r="D1021" s="81" t="s">
        <v>33</v>
      </c>
      <c r="E1021" s="39"/>
      <c r="F1021" s="91" t="s">
        <v>17</v>
      </c>
      <c r="G1021" s="31"/>
      <c r="H1021" s="39"/>
      <c r="I1021" s="37"/>
      <c r="J1021" s="37"/>
      <c r="K1021" s="35">
        <v>75285</v>
      </c>
      <c r="L1021" s="35" t="s">
        <v>3099</v>
      </c>
    </row>
    <row r="1022" spans="1:12" ht="14.45">
      <c r="A1022" s="145" t="s">
        <v>3100</v>
      </c>
      <c r="B1022" s="81" t="s">
        <v>3101</v>
      </c>
      <c r="C1022" s="139" t="str">
        <f>HYPERLINK("https://comptox.epa.gov/dashboard/chemical/details/DTXSID0021759","DTXSID0021759")</f>
        <v>DTXSID0021759</v>
      </c>
      <c r="D1022" s="81"/>
      <c r="E1022" s="39" t="s">
        <v>26</v>
      </c>
      <c r="F1022" s="91" t="s">
        <v>17</v>
      </c>
      <c r="G1022" s="31"/>
      <c r="H1022" s="39"/>
      <c r="I1022" s="37"/>
      <c r="J1022" s="37" t="s">
        <v>3102</v>
      </c>
      <c r="K1022" s="35">
        <v>78831</v>
      </c>
      <c r="L1022" s="35" t="s">
        <v>3103</v>
      </c>
    </row>
    <row r="1023" spans="1:12" ht="14.45">
      <c r="A1023" s="145" t="s">
        <v>3104</v>
      </c>
      <c r="B1023" s="81" t="s">
        <v>3105</v>
      </c>
      <c r="C1023" s="139" t="str">
        <f>HYPERLINK("https://comptox.epa.gov/dashboard/chemical/details/DTXSID9021635","DTXSID9021635")</f>
        <v>DTXSID9021635</v>
      </c>
      <c r="D1023" s="81"/>
      <c r="E1023" s="39"/>
      <c r="F1023" s="91" t="s">
        <v>17</v>
      </c>
      <c r="G1023" s="31"/>
      <c r="H1023" s="39"/>
      <c r="I1023" s="37" t="s">
        <v>18</v>
      </c>
      <c r="J1023" s="37"/>
      <c r="K1023" s="35">
        <v>78842</v>
      </c>
      <c r="L1023" s="35" t="s">
        <v>3106</v>
      </c>
    </row>
    <row r="1024" spans="1:12" ht="14.45">
      <c r="A1024" s="145" t="s">
        <v>3107</v>
      </c>
      <c r="B1024" s="81" t="s">
        <v>3108</v>
      </c>
      <c r="C1024" s="139" t="str">
        <f>HYPERLINK("https://comptox.epa.gov/dashboard/chemical/details/DTXSID5026461","DTXSID5026461")</f>
        <v>DTXSID5026461</v>
      </c>
      <c r="D1024" s="81" t="s">
        <v>129</v>
      </c>
      <c r="E1024" s="39"/>
      <c r="F1024" s="91" t="s">
        <v>17</v>
      </c>
      <c r="G1024" s="31" t="s">
        <v>34</v>
      </c>
      <c r="H1024" s="39" t="s">
        <v>34</v>
      </c>
      <c r="I1024" s="37"/>
      <c r="J1024" s="37"/>
      <c r="K1024" s="35">
        <v>78820</v>
      </c>
      <c r="L1024" s="35" t="s">
        <v>3109</v>
      </c>
    </row>
    <row r="1025" spans="1:12" ht="14.45">
      <c r="A1025" s="145" t="s">
        <v>3110</v>
      </c>
      <c r="B1025" s="81" t="s">
        <v>3111</v>
      </c>
      <c r="C1025" s="139" t="str">
        <f>HYPERLINK("https://comptox.epa.gov/dashboard/chemical/details/DTXSID9033008","DTXSID9033008")</f>
        <v>DTXSID9033008</v>
      </c>
      <c r="D1025" s="81"/>
      <c r="E1025" s="39"/>
      <c r="F1025" s="91" t="s">
        <v>17</v>
      </c>
      <c r="G1025" s="31" t="s">
        <v>161</v>
      </c>
      <c r="H1025" s="39" t="s">
        <v>116</v>
      </c>
      <c r="I1025" s="37"/>
      <c r="J1025" s="37"/>
      <c r="K1025" s="35">
        <v>102363</v>
      </c>
      <c r="L1025" s="35" t="s">
        <v>3112</v>
      </c>
    </row>
    <row r="1026" spans="1:12" ht="14.45">
      <c r="A1026" s="145" t="s">
        <v>3113</v>
      </c>
      <c r="B1026" s="81" t="s">
        <v>3114</v>
      </c>
      <c r="C1026" s="139" t="str">
        <f>HYPERLINK("https://comptox.epa.gov/dashboard/chemical/details/DTXSID7042065","DTXSID7042065")</f>
        <v>DTXSID7042065</v>
      </c>
      <c r="D1026" s="81"/>
      <c r="E1026" s="39" t="s">
        <v>94</v>
      </c>
      <c r="F1026" s="91" t="s">
        <v>17</v>
      </c>
      <c r="G1026" s="31" t="s">
        <v>152</v>
      </c>
      <c r="H1026" s="39" t="s">
        <v>94</v>
      </c>
      <c r="I1026" s="37">
        <v>313</v>
      </c>
      <c r="J1026" s="37" t="s">
        <v>3115</v>
      </c>
      <c r="K1026" s="35">
        <v>465736</v>
      </c>
      <c r="L1026" s="35" t="s">
        <v>3116</v>
      </c>
    </row>
    <row r="1027" spans="1:12" ht="14.45">
      <c r="A1027" s="145" t="s">
        <v>3117</v>
      </c>
      <c r="B1027" s="81" t="s">
        <v>3118</v>
      </c>
      <c r="C1027" s="139" t="str">
        <f>HYPERLINK("https://comptox.epa.gov/dashboard/chemical/details/DTXSID8032417","DTXSID8032417")</f>
        <v>DTXSID8032417</v>
      </c>
      <c r="D1027" s="81"/>
      <c r="E1027" s="39"/>
      <c r="F1027" s="91" t="s">
        <v>17</v>
      </c>
      <c r="G1027" s="31"/>
      <c r="H1027" s="39"/>
      <c r="I1027" s="37" t="s">
        <v>18</v>
      </c>
      <c r="J1027" s="37"/>
      <c r="K1027" s="35">
        <v>25311711</v>
      </c>
      <c r="L1027" s="35" t="s">
        <v>3119</v>
      </c>
    </row>
    <row r="1028" spans="1:12" ht="14.45">
      <c r="A1028" s="145" t="s">
        <v>3120</v>
      </c>
      <c r="B1028" s="81" t="s">
        <v>2042</v>
      </c>
      <c r="C1028" s="139" t="str">
        <f>HYPERLINK("https://comptox.epa.gov/dashboard/chemical/details/DTXSID1040667","DTXSID1040667")</f>
        <v>DTXSID1040667</v>
      </c>
      <c r="D1028" s="81"/>
      <c r="E1028" s="39" t="s">
        <v>22</v>
      </c>
      <c r="F1028" s="91" t="s">
        <v>17</v>
      </c>
      <c r="G1028" s="31" t="s">
        <v>22</v>
      </c>
      <c r="H1028" s="39" t="s">
        <v>22</v>
      </c>
      <c r="I1028" s="37"/>
      <c r="J1028" s="37" t="s">
        <v>2043</v>
      </c>
      <c r="K1028" s="35">
        <v>55914</v>
      </c>
      <c r="L1028" s="35" t="s">
        <v>3121</v>
      </c>
    </row>
    <row r="1029" spans="1:12" ht="27">
      <c r="A1029" s="145" t="s">
        <v>3122</v>
      </c>
      <c r="B1029" s="141" t="s">
        <v>996</v>
      </c>
      <c r="C1029" s="139" t="str">
        <f>HYPERLINK("https://comptox.epa.gov/dashboard/chemical/details/DTXSID9020243","DTXSID9020243")</f>
        <v>DTXSID9020243</v>
      </c>
      <c r="D1029" s="81"/>
      <c r="E1029" s="39" t="s">
        <v>77</v>
      </c>
      <c r="F1029" s="91" t="s">
        <v>33</v>
      </c>
      <c r="G1029" s="31"/>
      <c r="H1029" s="39"/>
      <c r="I1029" s="37" t="s">
        <v>58</v>
      </c>
      <c r="J1029" s="37"/>
      <c r="K1029" s="35">
        <v>133062</v>
      </c>
      <c r="L1029" s="35" t="s">
        <v>3123</v>
      </c>
    </row>
    <row r="1030" spans="1:12" ht="14.45">
      <c r="A1030" s="145" t="s">
        <v>3124</v>
      </c>
      <c r="B1030" s="141" t="s">
        <v>3125</v>
      </c>
      <c r="C1030" s="139" t="str">
        <f>HYPERLINK("https://comptox.epa.gov/dashboard/chemical/details/DTXSID60872987","DTXSID60872987")</f>
        <v>DTXSID60872987</v>
      </c>
      <c r="D1030" s="81"/>
      <c r="E1030" s="39"/>
      <c r="F1030" s="91" t="s">
        <v>17</v>
      </c>
      <c r="G1030" s="31"/>
      <c r="H1030" s="39"/>
      <c r="I1030" s="37" t="s">
        <v>3126</v>
      </c>
      <c r="J1030" s="37"/>
      <c r="K1030" s="35">
        <v>11066492</v>
      </c>
      <c r="L1030" s="35" t="s">
        <v>3127</v>
      </c>
    </row>
    <row r="1031" spans="1:12" ht="14.45">
      <c r="A1031" s="145" t="s">
        <v>3128</v>
      </c>
      <c r="B1031" s="141" t="s">
        <v>3129</v>
      </c>
      <c r="C1031" s="139" t="str">
        <f>HYPERLINK("https://comptox.epa.gov/dashboard/chemical/details/DTXSID60274048","DTXSID60274048")</f>
        <v>DTXSID60274048</v>
      </c>
      <c r="D1031" s="81"/>
      <c r="E1031" s="39"/>
      <c r="F1031" s="91" t="s">
        <v>17</v>
      </c>
      <c r="G1031" s="31"/>
      <c r="H1031" s="39"/>
      <c r="I1031" s="37" t="s">
        <v>3126</v>
      </c>
      <c r="J1031" s="37"/>
      <c r="K1031" s="35">
        <v>26543975</v>
      </c>
      <c r="L1031" s="35" t="s">
        <v>3130</v>
      </c>
    </row>
    <row r="1032" spans="1:12" ht="14.45">
      <c r="A1032" s="145" t="s">
        <v>3131</v>
      </c>
      <c r="B1032" s="81" t="s">
        <v>835</v>
      </c>
      <c r="C1032" s="139" t="str">
        <f>HYPERLINK("https://comptox.epa.gov/dashboard/chemical/details/DTXSID8025468","DTXSID8025468")</f>
        <v>DTXSID8025468</v>
      </c>
      <c r="D1032" s="81" t="s">
        <v>33</v>
      </c>
      <c r="E1032" s="39"/>
      <c r="F1032" s="91" t="s">
        <v>17</v>
      </c>
      <c r="G1032" s="31"/>
      <c r="H1032" s="39"/>
      <c r="I1032" s="37"/>
      <c r="J1032" s="37"/>
      <c r="K1032" s="35">
        <v>78784</v>
      </c>
      <c r="L1032" s="35" t="s">
        <v>3132</v>
      </c>
    </row>
    <row r="1033" spans="1:12" ht="14.45">
      <c r="A1033" s="145" t="s">
        <v>3133</v>
      </c>
      <c r="B1033" s="81" t="s">
        <v>3134</v>
      </c>
      <c r="C1033" s="139" t="str">
        <f>HYPERLINK("https://comptox.epa.gov/dashboard/chemical/details/DTXSID8020759","DTXSID8020759")</f>
        <v>DTXSID8020759</v>
      </c>
      <c r="D1033" s="81"/>
      <c r="E1033" s="39" t="s">
        <v>26</v>
      </c>
      <c r="F1033" s="91" t="s">
        <v>17</v>
      </c>
      <c r="G1033" s="31"/>
      <c r="H1033" s="39"/>
      <c r="I1033" s="37"/>
      <c r="J1033" s="37"/>
      <c r="K1033" s="35">
        <v>78591</v>
      </c>
      <c r="L1033" s="35" t="s">
        <v>3135</v>
      </c>
    </row>
    <row r="1034" spans="1:12" ht="14.45">
      <c r="A1034" s="145" t="s">
        <v>3136</v>
      </c>
      <c r="B1034" s="81" t="s">
        <v>3137</v>
      </c>
      <c r="C1034" s="139" t="str">
        <f>HYPERLINK("https://comptox.epa.gov/dashboard/chemical/details/DTXSID0023826","DTXSID0023826")</f>
        <v>DTXSID0023826</v>
      </c>
      <c r="D1034" s="81"/>
      <c r="E1034" s="39"/>
      <c r="F1034" s="91" t="s">
        <v>17</v>
      </c>
      <c r="G1034" s="31" t="s">
        <v>116</v>
      </c>
      <c r="H1034" s="39">
        <v>500</v>
      </c>
      <c r="I1034" s="37" t="s">
        <v>738</v>
      </c>
      <c r="J1034" s="37"/>
      <c r="K1034" s="35">
        <v>4098719</v>
      </c>
      <c r="L1034" s="35" t="s">
        <v>3138</v>
      </c>
    </row>
    <row r="1035" spans="1:12" ht="14.45">
      <c r="A1035" s="145" t="s">
        <v>3139</v>
      </c>
      <c r="B1035" s="81" t="s">
        <v>829</v>
      </c>
      <c r="C1035" s="139" t="str">
        <f>HYPERLINK("https://comptox.epa.gov/dashboard/chemical/details/DTXSID2020761","DTXSID2020761")</f>
        <v>DTXSID2020761</v>
      </c>
      <c r="D1035" s="81" t="s">
        <v>33</v>
      </c>
      <c r="E1035" s="39" t="s">
        <v>22</v>
      </c>
      <c r="F1035" s="91" t="s">
        <v>57</v>
      </c>
      <c r="G1035" s="31"/>
      <c r="H1035" s="39"/>
      <c r="I1035" s="40" t="s">
        <v>18</v>
      </c>
      <c r="J1035" s="37"/>
      <c r="K1035" s="35">
        <v>78795</v>
      </c>
      <c r="L1035" s="35" t="s">
        <v>3140</v>
      </c>
    </row>
    <row r="1036" spans="1:12" ht="14.45">
      <c r="A1036" s="145" t="s">
        <v>3141</v>
      </c>
      <c r="B1036" s="81" t="s">
        <v>3142</v>
      </c>
      <c r="C1036" s="139" t="str">
        <f>HYPERLINK("https://comptox.epa.gov/dashboard/chemical/details/DTXSID0049650","DTXSID0049650")</f>
        <v>DTXSID0049650</v>
      </c>
      <c r="D1036" s="81"/>
      <c r="E1036" s="39" t="s">
        <v>34</v>
      </c>
      <c r="F1036" s="91" t="s">
        <v>35</v>
      </c>
      <c r="G1036" s="31"/>
      <c r="H1036" s="39"/>
      <c r="I1036" s="37"/>
      <c r="J1036" s="37"/>
      <c r="K1036" s="35">
        <v>42504461</v>
      </c>
      <c r="L1036" s="35" t="s">
        <v>3143</v>
      </c>
    </row>
    <row r="1037" spans="1:12" ht="14.45">
      <c r="A1037" s="145" t="s">
        <v>3144</v>
      </c>
      <c r="B1037" s="81" t="s">
        <v>3145</v>
      </c>
      <c r="C1037" s="139" t="str">
        <f>HYPERLINK("https://comptox.epa.gov/dashboard/chemical/details/DTXSID7020762","DTXSID7020762")</f>
        <v>DTXSID7020762</v>
      </c>
      <c r="D1037" s="81"/>
      <c r="E1037" s="39"/>
      <c r="F1037" s="91" t="s">
        <v>17</v>
      </c>
      <c r="G1037" s="31"/>
      <c r="H1037" s="39"/>
      <c r="I1037" s="37" t="s">
        <v>18</v>
      </c>
      <c r="J1037" s="37"/>
      <c r="K1037" s="35">
        <v>67630</v>
      </c>
      <c r="L1037" s="35" t="s">
        <v>3146</v>
      </c>
    </row>
    <row r="1038" spans="1:12" ht="14.45">
      <c r="A1038" s="145" t="s">
        <v>3147</v>
      </c>
      <c r="B1038" s="81" t="s">
        <v>3148</v>
      </c>
      <c r="C1038" s="139" t="str">
        <f>HYPERLINK("https://comptox.epa.gov/dashboard/chemical/details/DTXSID2025682","DTXSID2025682")</f>
        <v>DTXSID2025682</v>
      </c>
      <c r="D1038" s="81" t="s">
        <v>33</v>
      </c>
      <c r="E1038" s="39"/>
      <c r="F1038" s="91" t="s">
        <v>17</v>
      </c>
      <c r="G1038" s="31"/>
      <c r="H1038" s="39"/>
      <c r="I1038" s="37"/>
      <c r="J1038" s="37"/>
      <c r="K1038" s="35">
        <v>75310</v>
      </c>
      <c r="L1038" s="35" t="s">
        <v>3149</v>
      </c>
    </row>
    <row r="1039" spans="1:12" ht="14.45">
      <c r="A1039" s="145" t="s">
        <v>3150</v>
      </c>
      <c r="B1039" s="81" t="s">
        <v>3151</v>
      </c>
      <c r="C1039" s="139" t="str">
        <f>HYPERLINK("https://comptox.epa.gov/dashboard/chemical/details/DTXSID6047739","DTXSID6047739")</f>
        <v>DTXSID6047739</v>
      </c>
      <c r="D1039" s="81" t="s">
        <v>33</v>
      </c>
      <c r="E1039" s="39"/>
      <c r="F1039" s="91" t="s">
        <v>17</v>
      </c>
      <c r="G1039" s="31"/>
      <c r="H1039" s="39"/>
      <c r="I1039" s="37"/>
      <c r="J1039" s="37"/>
      <c r="K1039" s="35">
        <v>75296</v>
      </c>
      <c r="L1039" s="35" t="s">
        <v>3152</v>
      </c>
    </row>
    <row r="1040" spans="1:12" ht="14.45">
      <c r="A1040" s="145" t="s">
        <v>3153</v>
      </c>
      <c r="B1040" s="81" t="s">
        <v>1050</v>
      </c>
      <c r="C1040" s="139" t="str">
        <f>HYPERLINK("https://comptox.epa.gov/dashboard/chemical/details/DTXSID7026786","DTXSID7026786")</f>
        <v>DTXSID7026786</v>
      </c>
      <c r="D1040" s="81" t="s">
        <v>63</v>
      </c>
      <c r="E1040" s="39"/>
      <c r="F1040" s="91" t="s">
        <v>17</v>
      </c>
      <c r="G1040" s="31" t="s">
        <v>34</v>
      </c>
      <c r="H1040" s="39" t="s">
        <v>34</v>
      </c>
      <c r="I1040" s="37"/>
      <c r="J1040" s="37"/>
      <c r="K1040" s="35">
        <v>108236</v>
      </c>
      <c r="L1040" s="35" t="s">
        <v>3154</v>
      </c>
    </row>
    <row r="1041" spans="1:12" ht="14.45">
      <c r="A1041" s="145" t="s">
        <v>3155</v>
      </c>
      <c r="B1041" s="81" t="s">
        <v>3156</v>
      </c>
      <c r="C1041" s="139" t="str">
        <f>HYPERLINK("https://comptox.epa.gov/dashboard/chemical/details/DTXSID7020182","DTXSID7020182")</f>
        <v>DTXSID7020182</v>
      </c>
      <c r="D1041" s="81"/>
      <c r="E1041" s="39"/>
      <c r="F1041" s="91" t="s">
        <v>17</v>
      </c>
      <c r="G1041" s="31"/>
      <c r="H1041" s="39"/>
      <c r="I1041" s="37" t="s">
        <v>18</v>
      </c>
      <c r="J1041" s="37"/>
      <c r="K1041" s="35">
        <v>80057</v>
      </c>
      <c r="L1041" s="35" t="s">
        <v>3157</v>
      </c>
    </row>
    <row r="1042" spans="1:12" ht="14.45">
      <c r="A1042" s="145" t="s">
        <v>3158</v>
      </c>
      <c r="B1042" s="81" t="s">
        <v>3159</v>
      </c>
      <c r="C1042" s="139" t="str">
        <f>HYPERLINK("https://comptox.epa.gov/dashboard/chemical/details/DTXSID2020765","DTXSID2020765")</f>
        <v>DTXSID2020765</v>
      </c>
      <c r="D1042" s="81"/>
      <c r="E1042" s="39">
        <v>100</v>
      </c>
      <c r="F1042" s="91" t="s">
        <v>17</v>
      </c>
      <c r="G1042" s="31" t="s">
        <v>116</v>
      </c>
      <c r="H1042" s="39">
        <v>100</v>
      </c>
      <c r="I1042" s="37"/>
      <c r="J1042" s="37" t="s">
        <v>3160</v>
      </c>
      <c r="K1042" s="35">
        <v>119380</v>
      </c>
      <c r="L1042" s="35" t="s">
        <v>3161</v>
      </c>
    </row>
    <row r="1043" spans="1:12" ht="14.45">
      <c r="A1043" s="145" t="s">
        <v>3162</v>
      </c>
      <c r="B1043" s="81" t="s">
        <v>3163</v>
      </c>
      <c r="C1043" s="139" t="str">
        <f>HYPERLINK("https://comptox.epa.gov/dashboard/chemical/details/DTXSID2020767","DTXSID2020767")</f>
        <v>DTXSID2020767</v>
      </c>
      <c r="D1043" s="81"/>
      <c r="E1043" s="39" t="s">
        <v>22</v>
      </c>
      <c r="F1043" s="91" t="s">
        <v>17</v>
      </c>
      <c r="G1043" s="31"/>
      <c r="H1043" s="39"/>
      <c r="I1043" s="37" t="s">
        <v>18</v>
      </c>
      <c r="J1043" s="37" t="s">
        <v>3164</v>
      </c>
      <c r="K1043" s="35">
        <v>120581</v>
      </c>
      <c r="L1043" s="35" t="s">
        <v>3165</v>
      </c>
    </row>
    <row r="1044" spans="1:12" ht="14.45">
      <c r="A1044" s="145" t="s">
        <v>3166</v>
      </c>
      <c r="B1044" s="81" t="s">
        <v>3167</v>
      </c>
      <c r="C1044" s="139" t="str">
        <f>HYPERLINK("https://comptox.epa.gov/dashboard/chemical/details/DTXSID2027204","DTXSID2027204")</f>
        <v>DTXSID2027204</v>
      </c>
      <c r="D1044" s="81"/>
      <c r="E1044" s="39"/>
      <c r="F1044" s="91" t="s">
        <v>17</v>
      </c>
      <c r="G1044" s="31" t="s">
        <v>116</v>
      </c>
      <c r="H1044" s="39" t="s">
        <v>116</v>
      </c>
      <c r="I1044" s="37" t="s">
        <v>58</v>
      </c>
      <c r="J1044" s="37"/>
      <c r="K1044" s="35">
        <v>556616</v>
      </c>
      <c r="L1044" s="35" t="s">
        <v>3168</v>
      </c>
    </row>
    <row r="1045" spans="1:12" ht="14.45">
      <c r="A1045" s="145" t="s">
        <v>3169</v>
      </c>
      <c r="B1045" s="81" t="s">
        <v>3170</v>
      </c>
      <c r="C1045" s="139" t="str">
        <f>HYPERLINK("https://comptox.epa.gov/dashboard/chemical/details/DTXSID1020770","DTXSID1020770")</f>
        <v>DTXSID1020770</v>
      </c>
      <c r="D1045" s="81"/>
      <c r="E1045" s="39" t="s">
        <v>94</v>
      </c>
      <c r="F1045" s="91" t="s">
        <v>34</v>
      </c>
      <c r="G1045" s="31"/>
      <c r="H1045" s="39"/>
      <c r="I1045" s="37"/>
      <c r="J1045" s="37" t="s">
        <v>3171</v>
      </c>
      <c r="K1045" s="35">
        <v>143500</v>
      </c>
      <c r="L1045" s="35" t="s">
        <v>3172</v>
      </c>
    </row>
    <row r="1046" spans="1:12" ht="14.45">
      <c r="A1046" s="145" t="s">
        <v>3173</v>
      </c>
      <c r="B1046" s="81" t="s">
        <v>3174</v>
      </c>
      <c r="C1046" s="139" t="str">
        <f>HYPERLINK("https://comptox.epa.gov/dashboard/chemical/details/DTXSID7024160","DTXSID7024160")</f>
        <v>DTXSID7024160</v>
      </c>
      <c r="D1046" s="81"/>
      <c r="E1046" s="39"/>
      <c r="F1046" s="91" t="s">
        <v>17</v>
      </c>
      <c r="G1046" s="31"/>
      <c r="H1046" s="39"/>
      <c r="I1046" s="37" t="s">
        <v>18</v>
      </c>
      <c r="J1046" s="37"/>
      <c r="K1046" s="35">
        <v>77501634</v>
      </c>
      <c r="L1046" s="35" t="s">
        <v>3175</v>
      </c>
    </row>
    <row r="1047" spans="1:12" ht="14.45">
      <c r="A1047" s="145" t="s">
        <v>3176</v>
      </c>
      <c r="B1047" s="81" t="s">
        <v>3177</v>
      </c>
      <c r="C1047" s="139" t="str">
        <f>HYPERLINK("https://comptox.epa.gov/dashboard/chemical/details/DTXSID6025432","DTXSID6025432")</f>
        <v>DTXSID6025432</v>
      </c>
      <c r="D1047" s="81"/>
      <c r="E1047" s="39"/>
      <c r="F1047" s="91" t="s">
        <v>17</v>
      </c>
      <c r="G1047" s="31" t="s">
        <v>34</v>
      </c>
      <c r="H1047" s="39" t="s">
        <v>34</v>
      </c>
      <c r="I1047" s="37"/>
      <c r="J1047" s="37"/>
      <c r="K1047" s="35">
        <v>78977</v>
      </c>
      <c r="L1047" s="35" t="s">
        <v>3178</v>
      </c>
    </row>
    <row r="1048" spans="1:12" ht="14.45">
      <c r="A1048" s="145" t="s">
        <v>3179</v>
      </c>
      <c r="B1048" s="81" t="s">
        <v>3180</v>
      </c>
      <c r="C1048" s="139" t="str">
        <f>HYPERLINK("https://comptox.epa.gov/dashboard/chemical/details/DTXSID1020772","DTXSID1020772")</f>
        <v>DTXSID1020772</v>
      </c>
      <c r="D1048" s="81"/>
      <c r="E1048" s="39" t="s">
        <v>77</v>
      </c>
      <c r="F1048" s="91" t="s">
        <v>17</v>
      </c>
      <c r="G1048" s="31"/>
      <c r="H1048" s="39"/>
      <c r="I1048" s="37"/>
      <c r="J1048" s="37" t="s">
        <v>3181</v>
      </c>
      <c r="K1048" s="35">
        <v>303344</v>
      </c>
      <c r="L1048" s="35" t="s">
        <v>3182</v>
      </c>
    </row>
    <row r="1049" spans="1:12" ht="14.45">
      <c r="A1049" s="145" t="s">
        <v>3183</v>
      </c>
      <c r="B1049" s="81" t="s">
        <v>3184</v>
      </c>
      <c r="C1049" s="139" t="str">
        <f>HYPERLINK("https://comptox.epa.gov/dashboard/chemical/details/DTXSID2024161","DTXSID2024161")</f>
        <v>DTXSID2024161</v>
      </c>
      <c r="D1049" s="81"/>
      <c r="E1049" s="39" t="s">
        <v>77</v>
      </c>
      <c r="F1049" s="91" t="s">
        <v>17</v>
      </c>
      <c r="G1049" s="31"/>
      <c r="H1049" s="39"/>
      <c r="I1049" s="37">
        <v>313</v>
      </c>
      <c r="J1049" s="37"/>
      <c r="K1049" s="35">
        <v>7439921</v>
      </c>
      <c r="L1049" s="35" t="s">
        <v>3185</v>
      </c>
    </row>
    <row r="1050" spans="1:12" ht="14.45">
      <c r="A1050" s="145" t="s">
        <v>3186</v>
      </c>
      <c r="B1050" s="81" t="s">
        <v>3187</v>
      </c>
      <c r="C1050" s="139" t="str">
        <f>HYPERLINK("https://comptox.epa.gov/dashboard/chemical/details/DTXSID6020773","DTXSID6020773")</f>
        <v>DTXSID6020773</v>
      </c>
      <c r="D1050" s="81"/>
      <c r="E1050" s="39" t="s">
        <v>77</v>
      </c>
      <c r="F1050" s="91" t="s">
        <v>33</v>
      </c>
      <c r="G1050" s="31"/>
      <c r="H1050" s="39"/>
      <c r="I1050" s="37" t="s">
        <v>258</v>
      </c>
      <c r="J1050" s="37" t="s">
        <v>3188</v>
      </c>
      <c r="K1050" s="35">
        <v>301042</v>
      </c>
      <c r="L1050" s="35" t="s">
        <v>3189</v>
      </c>
    </row>
    <row r="1051" spans="1:12" ht="14.45">
      <c r="A1051" s="145" t="s">
        <v>3190</v>
      </c>
      <c r="B1051" s="81" t="s">
        <v>3191</v>
      </c>
      <c r="C1051" s="139" t="str">
        <f>HYPERLINK("https://comptox.epa.gov/dashboard/chemical/details/DTXSID80273932","DTXSID80273932")</f>
        <v>DTXSID80273932</v>
      </c>
      <c r="D1051" s="81"/>
      <c r="E1051" s="39">
        <v>1</v>
      </c>
      <c r="F1051" s="91" t="s">
        <v>34</v>
      </c>
      <c r="G1051" s="31"/>
      <c r="H1051" s="39"/>
      <c r="I1051" s="37" t="s">
        <v>258</v>
      </c>
      <c r="J1051" s="37"/>
      <c r="K1051" s="35">
        <v>7645252</v>
      </c>
      <c r="L1051" s="35" t="s">
        <v>3192</v>
      </c>
    </row>
    <row r="1052" spans="1:12" ht="14.45">
      <c r="A1052" s="145" t="s">
        <v>3190</v>
      </c>
      <c r="B1052" s="81" t="s">
        <v>3193</v>
      </c>
      <c r="C1052" s="139" t="str">
        <f>HYPERLINK("https://comptox.epa.gov/dashboard/chemical/details/DTXSID4042092","DTXSID4042092")</f>
        <v>DTXSID4042092</v>
      </c>
      <c r="D1052" s="81"/>
      <c r="E1052" s="39" t="s">
        <v>94</v>
      </c>
      <c r="F1052" s="91" t="s">
        <v>34</v>
      </c>
      <c r="G1052" s="31"/>
      <c r="H1052" s="39"/>
      <c r="I1052" s="37" t="s">
        <v>258</v>
      </c>
      <c r="J1052" s="37"/>
      <c r="K1052" s="35">
        <v>7784409</v>
      </c>
      <c r="L1052" s="35" t="s">
        <v>3192</v>
      </c>
    </row>
    <row r="1053" spans="1:12" ht="14.45">
      <c r="A1053" s="145" t="s">
        <v>3190</v>
      </c>
      <c r="B1053" s="81" t="s">
        <v>3194</v>
      </c>
      <c r="C1053" s="139" t="str">
        <f>HYPERLINK("https://comptox.epa.gov/dashboard/chemical/details/DTXSID7064944","DTXSID7064944")</f>
        <v>DTXSID7064944</v>
      </c>
      <c r="D1053" s="81"/>
      <c r="E1053" s="39">
        <v>1</v>
      </c>
      <c r="F1053" s="91" t="s">
        <v>34</v>
      </c>
      <c r="G1053" s="31"/>
      <c r="H1053" s="39"/>
      <c r="I1053" s="37" t="s">
        <v>258</v>
      </c>
      <c r="J1053" s="37"/>
      <c r="K1053" s="35">
        <v>10102484</v>
      </c>
      <c r="L1053" s="35" t="s">
        <v>3192</v>
      </c>
    </row>
    <row r="1054" spans="1:12" ht="14.45">
      <c r="A1054" s="145" t="s">
        <v>3195</v>
      </c>
      <c r="B1054" s="81" t="s">
        <v>3196</v>
      </c>
      <c r="C1054" s="139" t="str">
        <f>HYPERLINK("https://comptox.epa.gov/dashboard/chemical/details/DTXSID1041059","DTXSID1041059")</f>
        <v>DTXSID1041059</v>
      </c>
      <c r="D1054" s="81"/>
      <c r="E1054" s="39" t="s">
        <v>77</v>
      </c>
      <c r="F1054" s="91" t="s">
        <v>33</v>
      </c>
      <c r="G1054" s="31"/>
      <c r="H1054" s="39"/>
      <c r="I1054" s="37" t="s">
        <v>258</v>
      </c>
      <c r="J1054" s="37"/>
      <c r="K1054" s="35">
        <v>7758954</v>
      </c>
      <c r="L1054" s="35" t="s">
        <v>3197</v>
      </c>
    </row>
    <row r="1055" spans="1:12" ht="14.45">
      <c r="A1055" s="145" t="s">
        <v>3198</v>
      </c>
      <c r="B1055" s="81" t="s">
        <v>3199</v>
      </c>
      <c r="C1055" s="139" t="str">
        <f>HYPERLINK("https://comptox.epa.gov/dashboard/chemical/details/DTXSID601336458","DTXSID601336458")</f>
        <v>DTXSID601336458</v>
      </c>
      <c r="D1055" s="81"/>
      <c r="E1055" s="39" t="s">
        <v>374</v>
      </c>
      <c r="F1055" s="91" t="s">
        <v>17</v>
      </c>
      <c r="G1055" s="31"/>
      <c r="H1055" s="39"/>
      <c r="I1055" s="37">
        <v>313</v>
      </c>
      <c r="J1055" s="37"/>
      <c r="K1055" s="31">
        <v>1</v>
      </c>
      <c r="L1055" s="35" t="s">
        <v>3200</v>
      </c>
    </row>
    <row r="1056" spans="1:12" ht="14.45">
      <c r="A1056" s="145" t="s">
        <v>3201</v>
      </c>
      <c r="B1056" s="81" t="s">
        <v>3202</v>
      </c>
      <c r="C1056" s="139" t="str">
        <f>HYPERLINK("https://comptox.epa.gov/dashboard/chemical/details/DTXSID9065651","DTXSID9065651")</f>
        <v>DTXSID9065651</v>
      </c>
      <c r="D1056" s="81"/>
      <c r="E1056" s="39" t="s">
        <v>77</v>
      </c>
      <c r="F1056" s="91" t="s">
        <v>33</v>
      </c>
      <c r="G1056" s="31"/>
      <c r="H1056" s="39"/>
      <c r="I1056" s="37" t="s">
        <v>258</v>
      </c>
      <c r="J1056" s="37"/>
      <c r="K1056" s="35">
        <v>13814965</v>
      </c>
      <c r="L1056" s="35" t="s">
        <v>3203</v>
      </c>
    </row>
    <row r="1057" spans="1:12" ht="14.45">
      <c r="A1057" s="145" t="s">
        <v>3204</v>
      </c>
      <c r="B1057" s="81" t="s">
        <v>3205</v>
      </c>
      <c r="C1057" s="139" t="str">
        <f>HYPERLINK("https://comptox.epa.gov/dashboard/chemical/details/DTXSID901014471","DTXSID901014471")</f>
        <v>DTXSID901014471</v>
      </c>
      <c r="D1057" s="81"/>
      <c r="E1057" s="39" t="s">
        <v>77</v>
      </c>
      <c r="F1057" s="91" t="s">
        <v>33</v>
      </c>
      <c r="G1057" s="31"/>
      <c r="H1057" s="39"/>
      <c r="I1057" s="37" t="s">
        <v>258</v>
      </c>
      <c r="J1057" s="37"/>
      <c r="K1057" s="35">
        <v>7783462</v>
      </c>
      <c r="L1057" s="35" t="s">
        <v>3206</v>
      </c>
    </row>
    <row r="1058" spans="1:12" ht="14.45">
      <c r="A1058" s="145" t="s">
        <v>3207</v>
      </c>
      <c r="B1058" s="81" t="s">
        <v>3208</v>
      </c>
      <c r="C1058" s="139" t="str">
        <f>HYPERLINK("https://comptox.epa.gov/dashboard/chemical/details/DTXSID101014310","DTXSID101014310")</f>
        <v>DTXSID101014310</v>
      </c>
      <c r="D1058" s="81"/>
      <c r="E1058" s="39" t="s">
        <v>77</v>
      </c>
      <c r="F1058" s="91" t="s">
        <v>33</v>
      </c>
      <c r="G1058" s="31"/>
      <c r="H1058" s="39"/>
      <c r="I1058" s="37" t="s">
        <v>258</v>
      </c>
      <c r="J1058" s="37"/>
      <c r="K1058" s="35">
        <v>10101630</v>
      </c>
      <c r="L1058" s="35" t="s">
        <v>3209</v>
      </c>
    </row>
    <row r="1059" spans="1:12" ht="14.45">
      <c r="A1059" s="145" t="s">
        <v>3210</v>
      </c>
      <c r="B1059" s="81" t="s">
        <v>3211</v>
      </c>
      <c r="C1059" s="139" t="str">
        <f>HYPERLINK("https://comptox.epa.gov/dashboard/chemical/details/DTXSID2035069","DTXSID2035069")</f>
        <v>DTXSID2035069</v>
      </c>
      <c r="D1059" s="81"/>
      <c r="E1059" s="39" t="s">
        <v>77</v>
      </c>
      <c r="F1059" s="91" t="s">
        <v>33</v>
      </c>
      <c r="G1059" s="31"/>
      <c r="H1059" s="39"/>
      <c r="I1059" s="37" t="s">
        <v>258</v>
      </c>
      <c r="J1059" s="37"/>
      <c r="K1059" s="35">
        <v>10099748</v>
      </c>
      <c r="L1059" s="35" t="s">
        <v>3212</v>
      </c>
    </row>
    <row r="1060" spans="1:12" ht="14.45">
      <c r="A1060" s="145" t="s">
        <v>3213</v>
      </c>
      <c r="B1060" s="81" t="s">
        <v>3214</v>
      </c>
      <c r="C1060" s="139" t="str">
        <f>HYPERLINK("https://comptox.epa.gov/dashboard/chemical/details/DTXSID5064706","DTXSID5064706")</f>
        <v>DTXSID5064706</v>
      </c>
      <c r="D1060" s="81"/>
      <c r="E1060" s="39" t="s">
        <v>77</v>
      </c>
      <c r="F1060" s="91" t="s">
        <v>17</v>
      </c>
      <c r="G1060" s="31"/>
      <c r="H1060" s="39"/>
      <c r="I1060" s="37" t="s">
        <v>258</v>
      </c>
      <c r="J1060" s="37" t="s">
        <v>3215</v>
      </c>
      <c r="K1060" s="35">
        <v>7446277</v>
      </c>
      <c r="L1060" s="35" t="s">
        <v>3216</v>
      </c>
    </row>
    <row r="1061" spans="1:12" ht="14.45">
      <c r="A1061" s="145" t="s">
        <v>3217</v>
      </c>
      <c r="B1061" s="81" t="s">
        <v>3218</v>
      </c>
      <c r="C1061" s="139" t="str">
        <f>HYPERLINK("https://comptox.epa.gov/dashboard/chemical/details/DTXSID501014962","DTXSID501014962")</f>
        <v>DTXSID501014962</v>
      </c>
      <c r="D1061" s="81"/>
      <c r="E1061" s="39" t="s">
        <v>77</v>
      </c>
      <c r="F1061" s="91" t="s">
        <v>17</v>
      </c>
      <c r="G1061" s="31"/>
      <c r="H1061" s="39"/>
      <c r="I1061" s="37" t="s">
        <v>258</v>
      </c>
      <c r="J1061" s="37"/>
      <c r="K1061" s="35">
        <v>56189094</v>
      </c>
      <c r="L1061" s="35" t="s">
        <v>3219</v>
      </c>
    </row>
    <row r="1062" spans="1:12" ht="14.45">
      <c r="A1062" s="145" t="s">
        <v>3217</v>
      </c>
      <c r="B1062" s="81" t="s">
        <v>3220</v>
      </c>
      <c r="C1062" s="139" t="str">
        <f>HYPERLINK("https://comptox.epa.gov/dashboard/chemical/details/DTXSID101011011","DTXSID101011011")</f>
        <v>DTXSID101011011</v>
      </c>
      <c r="D1062" s="81"/>
      <c r="E1062" s="39" t="s">
        <v>77</v>
      </c>
      <c r="F1062" s="91" t="s">
        <v>33</v>
      </c>
      <c r="G1062" s="31"/>
      <c r="H1062" s="39"/>
      <c r="I1062" s="37" t="s">
        <v>258</v>
      </c>
      <c r="J1062" s="37"/>
      <c r="K1062" s="35">
        <v>7428480</v>
      </c>
      <c r="L1062" s="35" t="s">
        <v>3219</v>
      </c>
    </row>
    <row r="1063" spans="1:12" ht="14.45">
      <c r="A1063" s="145" t="s">
        <v>3217</v>
      </c>
      <c r="B1063" s="81" t="s">
        <v>3221</v>
      </c>
      <c r="C1063" s="139" t="str">
        <f>HYPERLINK("https://comptox.epa.gov/dashboard/chemical/details/DTXSID0029630","DTXSID0029630")</f>
        <v>DTXSID0029630</v>
      </c>
      <c r="D1063" s="81"/>
      <c r="E1063" s="39">
        <v>10</v>
      </c>
      <c r="F1063" s="91" t="s">
        <v>33</v>
      </c>
      <c r="G1063" s="31"/>
      <c r="H1063" s="39"/>
      <c r="I1063" s="37" t="s">
        <v>258</v>
      </c>
      <c r="J1063" s="37"/>
      <c r="K1063" s="35">
        <v>1072351</v>
      </c>
      <c r="L1063" s="35" t="s">
        <v>3219</v>
      </c>
    </row>
    <row r="1064" spans="1:12" ht="14.45">
      <c r="A1064" s="145" t="s">
        <v>3222</v>
      </c>
      <c r="B1064" s="81" t="s">
        <v>3223</v>
      </c>
      <c r="C1064" s="139" t="str">
        <f>HYPERLINK("https://comptox.epa.gov/dashboard/chemical/details/DTXSID1020774","DTXSID1020774")</f>
        <v>DTXSID1020774</v>
      </c>
      <c r="D1064" s="81"/>
      <c r="E1064" s="39" t="s">
        <v>77</v>
      </c>
      <c r="F1064" s="91" t="s">
        <v>17</v>
      </c>
      <c r="G1064" s="31"/>
      <c r="H1064" s="39"/>
      <c r="I1064" s="37" t="s">
        <v>258</v>
      </c>
      <c r="J1064" s="37" t="s">
        <v>3224</v>
      </c>
      <c r="K1064" s="35">
        <v>1335326</v>
      </c>
      <c r="L1064" s="35" t="s">
        <v>3225</v>
      </c>
    </row>
    <row r="1065" spans="1:12" ht="14.45">
      <c r="A1065" s="145" t="s">
        <v>3226</v>
      </c>
      <c r="B1065" s="81" t="s">
        <v>3227</v>
      </c>
      <c r="C1065" s="139" t="str">
        <f>HYPERLINK("https://comptox.epa.gov/dashboard/chemical/details/DTXSID801010971","DTXSID801010971")</f>
        <v>DTXSID801010971</v>
      </c>
      <c r="D1065" s="81"/>
      <c r="E1065" s="39" t="s">
        <v>77</v>
      </c>
      <c r="F1065" s="91" t="s">
        <v>17</v>
      </c>
      <c r="G1065" s="31"/>
      <c r="H1065" s="39"/>
      <c r="I1065" s="37" t="s">
        <v>258</v>
      </c>
      <c r="J1065" s="37"/>
      <c r="K1065" s="35">
        <v>15739807</v>
      </c>
      <c r="L1065" s="35" t="s">
        <v>3228</v>
      </c>
    </row>
    <row r="1066" spans="1:12" ht="14.45">
      <c r="A1066" s="145" t="s">
        <v>3226</v>
      </c>
      <c r="B1066" s="81" t="s">
        <v>3229</v>
      </c>
      <c r="C1066" s="139" t="str">
        <f>HYPERLINK("https://comptox.epa.gov/dashboard/chemical/details/DTXSID50883502","DTXSID50883502")</f>
        <v>DTXSID50883502</v>
      </c>
      <c r="D1066" s="81"/>
      <c r="E1066" s="39" t="s">
        <v>77</v>
      </c>
      <c r="F1066" s="91" t="s">
        <v>33</v>
      </c>
      <c r="G1066" s="31"/>
      <c r="H1066" s="39"/>
      <c r="I1066" s="37" t="s">
        <v>258</v>
      </c>
      <c r="J1066" s="37"/>
      <c r="K1066" s="35">
        <v>7446142</v>
      </c>
      <c r="L1066" s="35" t="s">
        <v>3228</v>
      </c>
    </row>
    <row r="1067" spans="1:12" ht="14.45">
      <c r="A1067" s="145" t="s">
        <v>3230</v>
      </c>
      <c r="B1067" s="81" t="s">
        <v>3231</v>
      </c>
      <c r="C1067" s="139" t="str">
        <f>HYPERLINK("https://comptox.epa.gov/dashboard/chemical/details/DTXSID0025498","DTXSID0025498")</f>
        <v>DTXSID0025498</v>
      </c>
      <c r="D1067" s="81"/>
      <c r="E1067" s="39" t="s">
        <v>77</v>
      </c>
      <c r="F1067" s="91" t="s">
        <v>33</v>
      </c>
      <c r="G1067" s="31"/>
      <c r="H1067" s="39"/>
      <c r="I1067" s="37" t="s">
        <v>258</v>
      </c>
      <c r="J1067" s="37"/>
      <c r="K1067" s="35">
        <v>1314870</v>
      </c>
      <c r="L1067" s="35" t="s">
        <v>3232</v>
      </c>
    </row>
    <row r="1068" spans="1:12" ht="14.45">
      <c r="A1068" s="145" t="s">
        <v>3233</v>
      </c>
      <c r="B1068" s="81" t="s">
        <v>3234</v>
      </c>
      <c r="C1068" s="139" t="str">
        <f>HYPERLINK("https://comptox.epa.gov/dashboard/chemical/details/DTXSID90890513","DTXSID90890513")</f>
        <v>DTXSID90890513</v>
      </c>
      <c r="D1068" s="81"/>
      <c r="E1068" s="39" t="s">
        <v>77</v>
      </c>
      <c r="F1068" s="91" t="s">
        <v>33</v>
      </c>
      <c r="G1068" s="31"/>
      <c r="H1068" s="39"/>
      <c r="I1068" s="37" t="s">
        <v>258</v>
      </c>
      <c r="J1068" s="37"/>
      <c r="K1068" s="35">
        <v>592870</v>
      </c>
      <c r="L1068" s="35" t="s">
        <v>3235</v>
      </c>
    </row>
    <row r="1069" spans="1:12" ht="14.45">
      <c r="A1069" s="145" t="s">
        <v>3236</v>
      </c>
      <c r="B1069" s="81" t="s">
        <v>3237</v>
      </c>
      <c r="C1069" s="139" t="str">
        <f>HYPERLINK("https://comptox.epa.gov/dashboard/chemical/details/DTXSID3040279","DTXSID3040279")</f>
        <v>DTXSID3040279</v>
      </c>
      <c r="D1069" s="81"/>
      <c r="E1069" s="39"/>
      <c r="F1069" s="91" t="s">
        <v>17</v>
      </c>
      <c r="G1069" s="31" t="s">
        <v>161</v>
      </c>
      <c r="H1069" s="39" t="s">
        <v>116</v>
      </c>
      <c r="I1069" s="37"/>
      <c r="J1069" s="37"/>
      <c r="K1069" s="35">
        <v>21609905</v>
      </c>
      <c r="L1069" s="35" t="s">
        <v>3238</v>
      </c>
    </row>
    <row r="1070" spans="1:12" ht="14.45">
      <c r="A1070" s="145" t="s">
        <v>3239</v>
      </c>
      <c r="B1070" s="81" t="s">
        <v>3240</v>
      </c>
      <c r="C1070" s="139" t="str">
        <f>HYPERLINK("https://comptox.epa.gov/dashboard/chemical/details/DTXSID3060245","DTXSID3060245")</f>
        <v>DTXSID3060245</v>
      </c>
      <c r="D1070" s="81"/>
      <c r="E1070" s="39"/>
      <c r="F1070" s="91" t="s">
        <v>17</v>
      </c>
      <c r="G1070" s="31" t="s">
        <v>77</v>
      </c>
      <c r="H1070" s="39" t="s">
        <v>77</v>
      </c>
      <c r="I1070" s="37"/>
      <c r="J1070" s="37"/>
      <c r="K1070" s="35">
        <v>541253</v>
      </c>
      <c r="L1070" s="35" t="s">
        <v>3241</v>
      </c>
    </row>
    <row r="1071" spans="1:12" ht="14.45">
      <c r="A1071" s="145" t="s">
        <v>3242</v>
      </c>
      <c r="B1071" s="81" t="s">
        <v>1530</v>
      </c>
      <c r="C1071" s="139" t="str">
        <f>HYPERLINK("https://comptox.epa.gov/dashboard/chemical/details/DTXSID2020686","DTXSID2020686")</f>
        <v>DTXSID2020686</v>
      </c>
      <c r="D1071" s="81"/>
      <c r="E1071" s="39" t="s">
        <v>94</v>
      </c>
      <c r="F1071" s="91" t="s">
        <v>34</v>
      </c>
      <c r="G1071" s="31" t="s">
        <v>82</v>
      </c>
      <c r="H1071" s="39" t="s">
        <v>94</v>
      </c>
      <c r="I1071" s="37" t="s">
        <v>18</v>
      </c>
      <c r="J1071" s="37" t="s">
        <v>1531</v>
      </c>
      <c r="K1071" s="35">
        <v>58899</v>
      </c>
      <c r="L1071" s="35" t="s">
        <v>3243</v>
      </c>
    </row>
    <row r="1072" spans="1:12" ht="14.45">
      <c r="A1072" s="145" t="s">
        <v>3244</v>
      </c>
      <c r="B1072" s="81" t="s">
        <v>3245</v>
      </c>
      <c r="C1072" s="139" t="str">
        <f>HYPERLINK("https://comptox.epa.gov/dashboard/chemical/details/DTXSID2024163","DTXSID2024163")</f>
        <v>DTXSID2024163</v>
      </c>
      <c r="D1072" s="81"/>
      <c r="E1072" s="39"/>
      <c r="F1072" s="91" t="s">
        <v>17</v>
      </c>
      <c r="G1072" s="31"/>
      <c r="H1072" s="39"/>
      <c r="I1072" s="37" t="s">
        <v>18</v>
      </c>
      <c r="J1072" s="37"/>
      <c r="K1072" s="35">
        <v>330552</v>
      </c>
      <c r="L1072" s="35" t="s">
        <v>3246</v>
      </c>
    </row>
    <row r="1073" spans="1:12" ht="14.45">
      <c r="A1073" s="145" t="s">
        <v>3247</v>
      </c>
      <c r="B1073" s="81" t="s">
        <v>3248</v>
      </c>
      <c r="C1073" s="139" t="str">
        <f>HYPERLINK("https://comptox.epa.gov/dashboard/chemical/details/DTXSID8044468","DTXSID8044468")</f>
        <v>DTXSID8044468</v>
      </c>
      <c r="D1073" s="81"/>
      <c r="E1073" s="39"/>
      <c r="F1073" s="91" t="s">
        <v>17</v>
      </c>
      <c r="G1073" s="31"/>
      <c r="H1073" s="39"/>
      <c r="I1073" s="37">
        <v>313</v>
      </c>
      <c r="J1073" s="37"/>
      <c r="K1073" s="31">
        <v>90076656</v>
      </c>
      <c r="L1073" s="35" t="s">
        <v>3249</v>
      </c>
    </row>
    <row r="1074" spans="1:12" ht="14.45">
      <c r="A1074" s="145" t="s">
        <v>3250</v>
      </c>
      <c r="B1074" s="81" t="s">
        <v>3251</v>
      </c>
      <c r="C1074" s="139" t="str">
        <f>HYPERLINK("https://comptox.epa.gov/dashboard/chemical/details/DTXSID1023784","DTXSID1023784")</f>
        <v>DTXSID1023784</v>
      </c>
      <c r="D1074" s="81"/>
      <c r="E1074" s="39"/>
      <c r="F1074" s="91" t="s">
        <v>17</v>
      </c>
      <c r="G1074" s="31"/>
      <c r="H1074" s="39"/>
      <c r="I1074" s="37" t="s">
        <v>18</v>
      </c>
      <c r="J1074" s="37"/>
      <c r="K1074" s="35">
        <v>554132</v>
      </c>
      <c r="L1074" s="35" t="s">
        <v>3252</v>
      </c>
    </row>
    <row r="1075" spans="1:12" ht="14.45">
      <c r="A1075" s="145" t="s">
        <v>3253</v>
      </c>
      <c r="B1075" s="81" t="s">
        <v>3254</v>
      </c>
      <c r="C1075" s="139" t="str">
        <f>HYPERLINK("https://comptox.epa.gov/dashboard/chemical/details/DTXSID8065749","DTXSID8065749")</f>
        <v>DTXSID8065749</v>
      </c>
      <c r="D1075" s="81"/>
      <c r="E1075" s="39" t="s">
        <v>77</v>
      </c>
      <c r="F1075" s="91" t="s">
        <v>33</v>
      </c>
      <c r="G1075" s="31"/>
      <c r="H1075" s="39"/>
      <c r="I1075" s="37" t="s">
        <v>258</v>
      </c>
      <c r="J1075" s="37"/>
      <c r="K1075" s="35">
        <v>14307358</v>
      </c>
      <c r="L1075" s="35" t="s">
        <v>3255</v>
      </c>
    </row>
    <row r="1076" spans="1:12" ht="14.45">
      <c r="A1076" s="145" t="s">
        <v>3256</v>
      </c>
      <c r="B1076" s="81" t="s">
        <v>3257</v>
      </c>
      <c r="C1076" s="139" t="str">
        <f>HYPERLINK("https://comptox.epa.gov/dashboard/chemical/details/DTXSID80893078","DTXSID80893078")</f>
        <v>DTXSID80893078</v>
      </c>
      <c r="D1076" s="81"/>
      <c r="E1076" s="39"/>
      <c r="F1076" s="91" t="s">
        <v>17</v>
      </c>
      <c r="G1076" s="31" t="s">
        <v>22</v>
      </c>
      <c r="H1076" s="39" t="s">
        <v>22</v>
      </c>
      <c r="I1076" s="37"/>
      <c r="J1076" s="37"/>
      <c r="K1076" s="35">
        <v>7580678</v>
      </c>
      <c r="L1076" s="35" t="s">
        <v>3258</v>
      </c>
    </row>
    <row r="1077" spans="1:12" ht="14.45">
      <c r="A1077" s="145" t="s">
        <v>3259</v>
      </c>
      <c r="B1077" s="141" t="s">
        <v>3260</v>
      </c>
      <c r="C1077" s="139" t="str">
        <f>HYPERLINK("https://comptox.epa.gov/dashboard/chemical/details/DTXSID2032421","DTXSID2032421")</f>
        <v>DTXSID2032421</v>
      </c>
      <c r="D1077" s="81"/>
      <c r="E1077" s="39"/>
      <c r="F1077" s="91" t="s">
        <v>17</v>
      </c>
      <c r="G1077" s="31"/>
      <c r="H1077" s="39"/>
      <c r="I1077" s="37">
        <v>313</v>
      </c>
      <c r="J1077" s="37"/>
      <c r="K1077" s="65">
        <v>29457725</v>
      </c>
      <c r="L1077" s="35" t="s">
        <v>3261</v>
      </c>
    </row>
    <row r="1078" spans="1:12" ht="14.45">
      <c r="A1078" s="145" t="s">
        <v>3262</v>
      </c>
      <c r="B1078" s="81" t="s">
        <v>3263</v>
      </c>
      <c r="C1078" s="139" t="str">
        <f>HYPERLINK("https://comptox.epa.gov/dashboard/chemical/details/DTXSID4020791","DTXSID4020791")</f>
        <v>DTXSID4020791</v>
      </c>
      <c r="D1078" s="81"/>
      <c r="E1078" s="39" t="s">
        <v>22</v>
      </c>
      <c r="F1078" s="91" t="s">
        <v>57</v>
      </c>
      <c r="G1078" s="31"/>
      <c r="H1078" s="39"/>
      <c r="I1078" s="37" t="s">
        <v>18</v>
      </c>
      <c r="J1078" s="37"/>
      <c r="K1078" s="35">
        <v>121755</v>
      </c>
      <c r="L1078" s="35" t="s">
        <v>3264</v>
      </c>
    </row>
    <row r="1079" spans="1:12" ht="14.45">
      <c r="A1079" s="145" t="s">
        <v>3265</v>
      </c>
      <c r="B1079" s="81" t="s">
        <v>3266</v>
      </c>
      <c r="C1079" s="139" t="str">
        <f>HYPERLINK("https://comptox.epa.gov/dashboard/chemical/details/DTXSID8021517","DTXSID8021517")</f>
        <v>DTXSID8021517</v>
      </c>
      <c r="D1079" s="81"/>
      <c r="E1079" s="39" t="s">
        <v>26</v>
      </c>
      <c r="F1079" s="91" t="s">
        <v>53</v>
      </c>
      <c r="G1079" s="31"/>
      <c r="H1079" s="39"/>
      <c r="I1079" s="37"/>
      <c r="J1079" s="37"/>
      <c r="K1079" s="35">
        <v>110167</v>
      </c>
      <c r="L1079" s="35" t="s">
        <v>3267</v>
      </c>
    </row>
    <row r="1080" spans="1:12" ht="14.45">
      <c r="A1080" s="145" t="s">
        <v>3268</v>
      </c>
      <c r="B1080" s="81" t="s">
        <v>3269</v>
      </c>
      <c r="C1080" s="139" t="str">
        <f>HYPERLINK("https://comptox.epa.gov/dashboard/chemical/details/DTXSID7024166","DTXSID7024166")</f>
        <v>DTXSID7024166</v>
      </c>
      <c r="D1080" s="81"/>
      <c r="E1080" s="39" t="s">
        <v>26</v>
      </c>
      <c r="F1080" s="91" t="s">
        <v>53</v>
      </c>
      <c r="G1080" s="31"/>
      <c r="H1080" s="39"/>
      <c r="I1080" s="37" t="s">
        <v>18</v>
      </c>
      <c r="J1080" s="37" t="s">
        <v>3270</v>
      </c>
      <c r="K1080" s="35">
        <v>108316</v>
      </c>
      <c r="L1080" s="35" t="s">
        <v>3271</v>
      </c>
    </row>
    <row r="1081" spans="1:12" ht="14.45">
      <c r="A1081" s="145" t="s">
        <v>3272</v>
      </c>
      <c r="B1081" s="141" t="s">
        <v>3273</v>
      </c>
      <c r="C1081" s="139" t="str">
        <f>HYPERLINK("https://comptox.epa.gov/dashboard/chemical/details/DTXSID9020792","DTXSID9020792")</f>
        <v>DTXSID9020792</v>
      </c>
      <c r="D1081" s="81"/>
      <c r="E1081" s="39" t="s">
        <v>26</v>
      </c>
      <c r="F1081" s="91" t="s">
        <v>17</v>
      </c>
      <c r="G1081" s="31"/>
      <c r="H1081" s="39"/>
      <c r="I1081" s="37"/>
      <c r="J1081" s="37" t="s">
        <v>3274</v>
      </c>
      <c r="K1081" s="35">
        <v>123331</v>
      </c>
      <c r="L1081" s="35" t="s">
        <v>3275</v>
      </c>
    </row>
    <row r="1082" spans="1:12" ht="14.45">
      <c r="A1082" s="145" t="s">
        <v>3276</v>
      </c>
      <c r="B1082" s="81" t="s">
        <v>3277</v>
      </c>
      <c r="C1082" s="139" t="str">
        <f>HYPERLINK("https://comptox.epa.gov/dashboard/chemical/details/DTXSID6021907","DTXSID6021907")</f>
        <v>DTXSID6021907</v>
      </c>
      <c r="D1082" s="81"/>
      <c r="E1082" s="39" t="s">
        <v>34</v>
      </c>
      <c r="F1082" s="91" t="s">
        <v>17</v>
      </c>
      <c r="G1082" s="31" t="s">
        <v>161</v>
      </c>
      <c r="H1082" s="39" t="s">
        <v>34</v>
      </c>
      <c r="I1082" s="37" t="s">
        <v>18</v>
      </c>
      <c r="J1082" s="37" t="s">
        <v>3278</v>
      </c>
      <c r="K1082" s="35">
        <v>109773</v>
      </c>
      <c r="L1082" s="35" t="s">
        <v>3279</v>
      </c>
    </row>
    <row r="1083" spans="1:12" ht="14.45">
      <c r="A1083" s="145" t="s">
        <v>3280</v>
      </c>
      <c r="B1083" s="81" t="s">
        <v>3281</v>
      </c>
      <c r="C1083" s="139" t="str">
        <f>HYPERLINK("https://comptox.epa.gov/dashboard/chemical/details/DTXSID9020794","DTXSID9020794")</f>
        <v>DTXSID9020794</v>
      </c>
      <c r="D1083" s="81"/>
      <c r="E1083" s="39"/>
      <c r="F1083" s="91" t="s">
        <v>17</v>
      </c>
      <c r="G1083" s="31"/>
      <c r="H1083" s="39"/>
      <c r="I1083" s="37" t="s">
        <v>18</v>
      </c>
      <c r="J1083" s="37"/>
      <c r="K1083" s="35">
        <v>12427382</v>
      </c>
      <c r="L1083" s="35" t="s">
        <v>3282</v>
      </c>
    </row>
    <row r="1084" spans="1:12" ht="14.45">
      <c r="A1084" s="145" t="s">
        <v>3283</v>
      </c>
      <c r="B1084" s="81" t="s">
        <v>3284</v>
      </c>
      <c r="C1084" s="139" t="str">
        <f>HYPERLINK("https://comptox.epa.gov/dashboard/chemical/details/DTXSID2024169","DTXSID2024169")</f>
        <v>DTXSID2024169</v>
      </c>
      <c r="D1084" s="81"/>
      <c r="E1084" s="39"/>
      <c r="F1084" s="91" t="s">
        <v>17</v>
      </c>
      <c r="G1084" s="31"/>
      <c r="H1084" s="39"/>
      <c r="I1084" s="37" t="s">
        <v>18</v>
      </c>
      <c r="J1084" s="37"/>
      <c r="K1084" s="35">
        <v>7439965</v>
      </c>
      <c r="L1084" s="35" t="s">
        <v>3285</v>
      </c>
    </row>
    <row r="1085" spans="1:12" ht="14.45">
      <c r="A1085" s="145" t="s">
        <v>3286</v>
      </c>
      <c r="B1085" s="81" t="s">
        <v>3287</v>
      </c>
      <c r="C1085" s="139" t="str">
        <f>HYPERLINK("https://comptox.epa.gov/dashboard/chemical/details/DTXSID4058316","DTXSID4058316")</f>
        <v>DTXSID4058316</v>
      </c>
      <c r="D1085" s="81"/>
      <c r="E1085" s="39">
        <v>10</v>
      </c>
      <c r="F1085" s="91" t="s">
        <v>17</v>
      </c>
      <c r="G1085" s="31"/>
      <c r="H1085" s="39"/>
      <c r="I1085" s="37" t="s">
        <v>258</v>
      </c>
      <c r="J1085" s="37" t="s">
        <v>3288</v>
      </c>
      <c r="K1085" s="35">
        <v>15339363</v>
      </c>
      <c r="L1085" s="35" t="s">
        <v>3289</v>
      </c>
    </row>
    <row r="1086" spans="1:12" ht="14.45">
      <c r="A1086" s="145" t="s">
        <v>3290</v>
      </c>
      <c r="B1086" s="81" t="s">
        <v>3291</v>
      </c>
      <c r="C1086" s="139" t="str">
        <f>HYPERLINK("https://comptox.epa.gov/dashboard/chemical/details/DTXSID301336459","DTXSID301336459")</f>
        <v>DTXSID301336459</v>
      </c>
      <c r="D1086" s="81"/>
      <c r="E1086" s="39" t="s">
        <v>374</v>
      </c>
      <c r="F1086" s="91" t="s">
        <v>17</v>
      </c>
      <c r="G1086" s="31"/>
      <c r="H1086" s="39"/>
      <c r="I1086" s="37">
        <v>313</v>
      </c>
      <c r="J1086" s="37"/>
      <c r="K1086" s="31">
        <v>1</v>
      </c>
      <c r="L1086" s="35" t="s">
        <v>3292</v>
      </c>
    </row>
    <row r="1087" spans="1:12" ht="14.45">
      <c r="A1087" s="145" t="s">
        <v>3293</v>
      </c>
      <c r="B1087" s="81" t="s">
        <v>3294</v>
      </c>
      <c r="C1087" s="139" t="str">
        <f>HYPERLINK("https://comptox.epa.gov/dashboard/chemical/details/DTXSID9027738","DTXSID9027738")</f>
        <v>DTXSID9027738</v>
      </c>
      <c r="D1087" s="81"/>
      <c r="E1087" s="39"/>
      <c r="F1087" s="91" t="s">
        <v>17</v>
      </c>
      <c r="G1087" s="31" t="s">
        <v>22</v>
      </c>
      <c r="H1087" s="39" t="s">
        <v>22</v>
      </c>
      <c r="I1087" s="37" t="s">
        <v>258</v>
      </c>
      <c r="J1087" s="37"/>
      <c r="K1087" s="35">
        <v>12108133</v>
      </c>
      <c r="L1087" s="35" t="s">
        <v>3295</v>
      </c>
    </row>
    <row r="1088" spans="1:12" ht="14.45">
      <c r="A1088" s="145" t="s">
        <v>3296</v>
      </c>
      <c r="B1088" s="81" t="s">
        <v>3297</v>
      </c>
      <c r="C1088" s="139" t="str">
        <f>HYPERLINK("https://comptox.epa.gov/dashboard/chemical/details/DTXSID5020865","DTXSID5020865")</f>
        <v>DTXSID5020865</v>
      </c>
      <c r="D1088" s="81"/>
      <c r="E1088" s="39" t="s">
        <v>77</v>
      </c>
      <c r="F1088" s="91" t="s">
        <v>17</v>
      </c>
      <c r="G1088" s="31"/>
      <c r="H1088" s="39"/>
      <c r="I1088" s="37" t="s">
        <v>58</v>
      </c>
      <c r="J1088" s="37" t="s">
        <v>3298</v>
      </c>
      <c r="K1088" s="35">
        <v>101144</v>
      </c>
      <c r="L1088" s="35" t="s">
        <v>3296</v>
      </c>
    </row>
    <row r="1089" spans="1:12" ht="14.45">
      <c r="A1089" s="145" t="s">
        <v>3299</v>
      </c>
      <c r="B1089" s="81" t="s">
        <v>3300</v>
      </c>
      <c r="C1089" s="139" t="str">
        <f>HYPERLINK("https://comptox.epa.gov/dashboard/chemical/details/DTXSID4024195","DTXSID4024195")</f>
        <v>DTXSID4024195</v>
      </c>
      <c r="D1089" s="81"/>
      <c r="E1089" s="39"/>
      <c r="F1089" s="91" t="s">
        <v>17</v>
      </c>
      <c r="G1089" s="31"/>
      <c r="H1089" s="39"/>
      <c r="I1089" s="37" t="s">
        <v>58</v>
      </c>
      <c r="J1089" s="37"/>
      <c r="K1089" s="35">
        <v>94746</v>
      </c>
      <c r="L1089" s="35" t="s">
        <v>3299</v>
      </c>
    </row>
    <row r="1090" spans="1:12" ht="14.45">
      <c r="A1090" s="145" t="s">
        <v>3301</v>
      </c>
      <c r="B1090" s="81" t="s">
        <v>3302</v>
      </c>
      <c r="C1090" s="139" t="str">
        <f>HYPERLINK("https://comptox.epa.gov/dashboard/chemical/details/DTXSID7025180","DTXSID7025180")</f>
        <v>DTXSID7025180</v>
      </c>
      <c r="D1090" s="81"/>
      <c r="E1090" s="39" t="s">
        <v>26</v>
      </c>
      <c r="F1090" s="91" t="s">
        <v>17</v>
      </c>
      <c r="G1090" s="31"/>
      <c r="H1090" s="39"/>
      <c r="I1090" s="37" t="s">
        <v>58</v>
      </c>
      <c r="J1090" s="37"/>
      <c r="K1090" s="35">
        <v>101688</v>
      </c>
      <c r="L1090" s="35" t="s">
        <v>3301</v>
      </c>
    </row>
    <row r="1091" spans="1:12" ht="14.45">
      <c r="A1091" s="145" t="s">
        <v>3303</v>
      </c>
      <c r="B1091" s="81" t="s">
        <v>1180</v>
      </c>
      <c r="C1091" s="139" t="str">
        <f>HYPERLINK("https://comptox.epa.gov/dashboard/chemical/details/DTXSID2020975","DTXSID2020975")</f>
        <v>DTXSID2020975</v>
      </c>
      <c r="D1091" s="81"/>
      <c r="E1091" s="39"/>
      <c r="F1091" s="91" t="s">
        <v>17</v>
      </c>
      <c r="G1091" s="31" t="s">
        <v>77</v>
      </c>
      <c r="H1091" s="39" t="s">
        <v>77</v>
      </c>
      <c r="I1091" s="37" t="s">
        <v>58</v>
      </c>
      <c r="J1091" s="37"/>
      <c r="K1091" s="35">
        <v>51752</v>
      </c>
      <c r="L1091" s="35" t="s">
        <v>3304</v>
      </c>
    </row>
    <row r="1092" spans="1:12" ht="14.45">
      <c r="A1092" s="145" t="s">
        <v>3305</v>
      </c>
      <c r="B1092" s="81" t="s">
        <v>3306</v>
      </c>
      <c r="C1092" s="139" t="str">
        <f>HYPERLINK("https://comptox.epa.gov/dashboard/chemical/details/DTXSID9024194","DTXSID9024194")</f>
        <v>DTXSID9024194</v>
      </c>
      <c r="D1092" s="81"/>
      <c r="E1092" s="39"/>
      <c r="F1092" s="91" t="s">
        <v>17</v>
      </c>
      <c r="G1092" s="31"/>
      <c r="H1092" s="39"/>
      <c r="I1092" s="37" t="s">
        <v>18</v>
      </c>
      <c r="J1092" s="37"/>
      <c r="K1092" s="35">
        <v>93652</v>
      </c>
      <c r="L1092" s="35" t="s">
        <v>3307</v>
      </c>
    </row>
    <row r="1093" spans="1:12" ht="14.45">
      <c r="A1093" s="145" t="s">
        <v>3308</v>
      </c>
      <c r="B1093" s="81" t="s">
        <v>3309</v>
      </c>
      <c r="C1093" s="139" t="str">
        <f>HYPERLINK("https://comptox.epa.gov/dashboard/chemical/details/DTXSID6020804","DTXSID6020804")</f>
        <v>DTXSID6020804</v>
      </c>
      <c r="D1093" s="81"/>
      <c r="E1093" s="39" t="s">
        <v>94</v>
      </c>
      <c r="F1093" s="91" t="s">
        <v>17</v>
      </c>
      <c r="G1093" s="31"/>
      <c r="H1093" s="39"/>
      <c r="I1093" s="37"/>
      <c r="J1093" s="37" t="s">
        <v>3310</v>
      </c>
      <c r="K1093" s="35">
        <v>148823</v>
      </c>
      <c r="L1093" s="35" t="s">
        <v>3311</v>
      </c>
    </row>
    <row r="1094" spans="1:12" ht="14.45">
      <c r="A1094" s="145" t="s">
        <v>3312</v>
      </c>
      <c r="B1094" s="81" t="s">
        <v>3313</v>
      </c>
      <c r="C1094" s="139" t="str">
        <f>HYPERLINK("https://comptox.epa.gov/dashboard/chemical/details/DTXSID0058221","DTXSID0058221")</f>
        <v>DTXSID0058221</v>
      </c>
      <c r="D1094" s="81"/>
      <c r="E1094" s="39"/>
      <c r="F1094" s="91" t="s">
        <v>17</v>
      </c>
      <c r="G1094" s="31" t="s">
        <v>116</v>
      </c>
      <c r="H1094" s="39" t="s">
        <v>116</v>
      </c>
      <c r="I1094" s="37"/>
      <c r="J1094" s="37"/>
      <c r="K1094" s="35">
        <v>950107</v>
      </c>
      <c r="L1094" s="35" t="s">
        <v>3314</v>
      </c>
    </row>
    <row r="1095" spans="1:12" ht="14.45">
      <c r="A1095" s="145" t="s">
        <v>3315</v>
      </c>
      <c r="B1095" s="81" t="s">
        <v>3316</v>
      </c>
      <c r="C1095" s="139" t="str">
        <f>HYPERLINK("https://comptox.epa.gov/dashboard/chemical/details/DTXSID1020807","DTXSID1020807")</f>
        <v>DTXSID1020807</v>
      </c>
      <c r="D1095" s="81"/>
      <c r="E1095" s="39"/>
      <c r="F1095" s="91" t="s">
        <v>17</v>
      </c>
      <c r="G1095" s="31"/>
      <c r="H1095" s="39"/>
      <c r="I1095" s="37" t="s">
        <v>18</v>
      </c>
      <c r="J1095" s="37"/>
      <c r="K1095" s="35">
        <v>149304</v>
      </c>
      <c r="L1095" s="35" t="s">
        <v>3317</v>
      </c>
    </row>
    <row r="1096" spans="1:12" ht="16.149999999999999">
      <c r="A1096" s="145" t="s">
        <v>3318</v>
      </c>
      <c r="B1096" s="81" t="s">
        <v>3319</v>
      </c>
      <c r="C1096" s="139" t="str">
        <f>HYPERLINK("https://comptox.epa.gov/dashboard/chemical/details/DTXSID3032626","DTXSID3032626")</f>
        <v>DTXSID3032626</v>
      </c>
      <c r="D1096" s="81"/>
      <c r="E1096" s="39" t="s">
        <v>77</v>
      </c>
      <c r="F1096" s="91" t="s">
        <v>33</v>
      </c>
      <c r="G1096" s="31" t="s">
        <v>161</v>
      </c>
      <c r="H1096" s="39" t="s">
        <v>77</v>
      </c>
      <c r="I1096" s="37" t="s">
        <v>58</v>
      </c>
      <c r="J1096" s="37" t="s">
        <v>3320</v>
      </c>
      <c r="K1096" s="35">
        <v>2032657</v>
      </c>
      <c r="L1096" s="35" t="s">
        <v>3321</v>
      </c>
    </row>
    <row r="1097" spans="1:12" ht="14.45">
      <c r="A1097" s="145" t="s">
        <v>3322</v>
      </c>
      <c r="B1097" s="81" t="s">
        <v>3323</v>
      </c>
      <c r="C1097" s="139" t="str">
        <f>HYPERLINK("https://comptox.epa.gov/dashboard/chemical/details/DTXSID4042123","DTXSID4042123")</f>
        <v>DTXSID4042123</v>
      </c>
      <c r="D1097" s="81"/>
      <c r="E1097" s="39"/>
      <c r="F1097" s="91" t="s">
        <v>17</v>
      </c>
      <c r="G1097" s="31" t="s">
        <v>161</v>
      </c>
      <c r="H1097" s="39" t="s">
        <v>116</v>
      </c>
      <c r="I1097" s="37" t="s">
        <v>258</v>
      </c>
      <c r="J1097" s="37"/>
      <c r="K1097" s="35">
        <v>1600277</v>
      </c>
      <c r="L1097" s="35" t="s">
        <v>3324</v>
      </c>
    </row>
    <row r="1098" spans="1:12" ht="14.45">
      <c r="A1098" s="145" t="s">
        <v>3325</v>
      </c>
      <c r="B1098" s="81" t="s">
        <v>3326</v>
      </c>
      <c r="C1098" s="139" t="str">
        <f>HYPERLINK("https://comptox.epa.gov/dashboard/chemical/details/DTXSID5020811","DTXSID5020811")</f>
        <v>DTXSID5020811</v>
      </c>
      <c r="D1098" s="81"/>
      <c r="E1098" s="39"/>
      <c r="F1098" s="91" t="s">
        <v>17</v>
      </c>
      <c r="G1098" s="31" t="s">
        <v>161</v>
      </c>
      <c r="H1098" s="39" t="s">
        <v>116</v>
      </c>
      <c r="I1098" s="37" t="s">
        <v>258</v>
      </c>
      <c r="J1098" s="37"/>
      <c r="K1098" s="35">
        <v>7487947</v>
      </c>
      <c r="L1098" s="35" t="s">
        <v>3327</v>
      </c>
    </row>
    <row r="1099" spans="1:12" ht="14.45">
      <c r="A1099" s="145" t="s">
        <v>3328</v>
      </c>
      <c r="B1099" s="81" t="s">
        <v>3329</v>
      </c>
      <c r="C1099" s="139" t="str">
        <f>HYPERLINK("https://comptox.epa.gov/dashboard/chemical/details/DTXSID3060457","DTXSID3060457")</f>
        <v>DTXSID3060457</v>
      </c>
      <c r="D1099" s="81"/>
      <c r="E1099" s="39" t="s">
        <v>94</v>
      </c>
      <c r="F1099" s="91" t="s">
        <v>34</v>
      </c>
      <c r="G1099" s="31"/>
      <c r="H1099" s="39"/>
      <c r="I1099" s="37" t="s">
        <v>258</v>
      </c>
      <c r="J1099" s="37"/>
      <c r="K1099" s="35">
        <v>592041</v>
      </c>
      <c r="L1099" s="35" t="s">
        <v>3330</v>
      </c>
    </row>
    <row r="1100" spans="1:12" ht="14.45">
      <c r="A1100" s="145" t="s">
        <v>3331</v>
      </c>
      <c r="B1100" s="81" t="s">
        <v>3332</v>
      </c>
      <c r="C1100" s="139" t="str">
        <f>HYPERLINK("https://comptox.epa.gov/dashboard/chemical/details/DTXSID9044162","DTXSID9044162")</f>
        <v>DTXSID9044162</v>
      </c>
      <c r="D1100" s="81"/>
      <c r="E1100" s="39" t="s">
        <v>77</v>
      </c>
      <c r="F1100" s="91" t="s">
        <v>33</v>
      </c>
      <c r="G1100" s="31"/>
      <c r="H1100" s="39"/>
      <c r="I1100" s="37" t="s">
        <v>258</v>
      </c>
      <c r="J1100" s="37"/>
      <c r="K1100" s="35">
        <v>10045940</v>
      </c>
      <c r="L1100" s="35" t="s">
        <v>3333</v>
      </c>
    </row>
    <row r="1101" spans="1:12" ht="14.45">
      <c r="A1101" s="145" t="s">
        <v>3334</v>
      </c>
      <c r="B1101" s="81" t="s">
        <v>3335</v>
      </c>
      <c r="C1101" s="139" t="str">
        <f>HYPERLINK("https://comptox.epa.gov/dashboard/chemical/details/DTXSID4042125","DTXSID4042125")</f>
        <v>DTXSID4042125</v>
      </c>
      <c r="D1101" s="81"/>
      <c r="E1101" s="39"/>
      <c r="F1101" s="91" t="s">
        <v>17</v>
      </c>
      <c r="G1101" s="31" t="s">
        <v>161</v>
      </c>
      <c r="H1101" s="39" t="s">
        <v>116</v>
      </c>
      <c r="I1101" s="37" t="s">
        <v>258</v>
      </c>
      <c r="J1101" s="37"/>
      <c r="K1101" s="35">
        <v>21908532</v>
      </c>
      <c r="L1101" s="35" t="s">
        <v>3336</v>
      </c>
    </row>
    <row r="1102" spans="1:12" ht="14.45">
      <c r="A1102" s="145" t="s">
        <v>3337</v>
      </c>
      <c r="B1102" s="81" t="s">
        <v>3338</v>
      </c>
      <c r="C1102" s="139" t="str">
        <f>HYPERLINK("https://comptox.epa.gov/dashboard/chemical/details/DTXSID7064819","DTXSID7064819")</f>
        <v>DTXSID7064819</v>
      </c>
      <c r="D1102" s="81"/>
      <c r="E1102" s="39" t="s">
        <v>77</v>
      </c>
      <c r="F1102" s="91" t="s">
        <v>33</v>
      </c>
      <c r="G1102" s="31"/>
      <c r="H1102" s="39"/>
      <c r="I1102" s="37" t="s">
        <v>258</v>
      </c>
      <c r="J1102" s="37"/>
      <c r="K1102" s="35">
        <v>7783359</v>
      </c>
      <c r="L1102" s="35" t="s">
        <v>3339</v>
      </c>
    </row>
    <row r="1103" spans="1:12" ht="14.45">
      <c r="A1103" s="145" t="s">
        <v>3340</v>
      </c>
      <c r="B1103" s="81" t="s">
        <v>3341</v>
      </c>
      <c r="C1103" s="139" t="str">
        <f>HYPERLINK("https://comptox.epa.gov/dashboard/chemical/details/DTXSID7060469","DTXSID7060469")</f>
        <v>DTXSID7060469</v>
      </c>
      <c r="D1103" s="81"/>
      <c r="E1103" s="39" t="s">
        <v>77</v>
      </c>
      <c r="F1103" s="91" t="s">
        <v>33</v>
      </c>
      <c r="G1103" s="31"/>
      <c r="H1103" s="39"/>
      <c r="I1103" s="37" t="s">
        <v>258</v>
      </c>
      <c r="J1103" s="37"/>
      <c r="K1103" s="35">
        <v>592858</v>
      </c>
      <c r="L1103" s="35" t="s">
        <v>3342</v>
      </c>
    </row>
    <row r="1104" spans="1:12" ht="14.45">
      <c r="A1104" s="145" t="s">
        <v>3343</v>
      </c>
      <c r="B1104" s="81" t="s">
        <v>3344</v>
      </c>
      <c r="C1104" s="139" t="str">
        <f>HYPERLINK("https://comptox.epa.gov/dashboard/chemical/details/DTXSID30872515","DTXSID30872515")</f>
        <v>DTXSID30872515</v>
      </c>
      <c r="D1104" s="81"/>
      <c r="E1104" s="39" t="s">
        <v>77</v>
      </c>
      <c r="F1104" s="91" t="s">
        <v>33</v>
      </c>
      <c r="G1104" s="31"/>
      <c r="H1104" s="39"/>
      <c r="I1104" s="37" t="s">
        <v>258</v>
      </c>
      <c r="J1104" s="37"/>
      <c r="K1104" s="35">
        <v>7782867</v>
      </c>
      <c r="L1104" s="35" t="s">
        <v>3345</v>
      </c>
    </row>
    <row r="1105" spans="1:12" ht="14.45">
      <c r="A1105" s="145" t="s">
        <v>3343</v>
      </c>
      <c r="B1105" s="81" t="s">
        <v>3346</v>
      </c>
      <c r="C1105" s="139" t="str">
        <f>HYPERLINK("https://comptox.epa.gov/dashboard/chemical/details/DTXSID0065066","DTXSID0065066")</f>
        <v>DTXSID0065066</v>
      </c>
      <c r="D1105" s="81"/>
      <c r="E1105" s="39" t="s">
        <v>77</v>
      </c>
      <c r="F1105" s="91" t="s">
        <v>33</v>
      </c>
      <c r="G1105" s="31"/>
      <c r="H1105" s="39"/>
      <c r="I1105" s="37" t="s">
        <v>258</v>
      </c>
      <c r="J1105" s="37"/>
      <c r="K1105" s="35">
        <v>10415755</v>
      </c>
      <c r="L1105" s="35" t="s">
        <v>3345</v>
      </c>
    </row>
    <row r="1106" spans="1:12" ht="14.45">
      <c r="A1106" s="145" t="s">
        <v>3347</v>
      </c>
      <c r="B1106" s="81" t="s">
        <v>3348</v>
      </c>
      <c r="C1106" s="139" t="str">
        <f>HYPERLINK("https://comptox.epa.gov/dashboard/chemical/details/DTXSID1024172","DTXSID1024172")</f>
        <v>DTXSID1024172</v>
      </c>
      <c r="D1106" s="81"/>
      <c r="E1106" s="39" t="s">
        <v>94</v>
      </c>
      <c r="F1106" s="91" t="s">
        <v>17</v>
      </c>
      <c r="G1106" s="31"/>
      <c r="H1106" s="39"/>
      <c r="I1106" s="37">
        <v>313</v>
      </c>
      <c r="J1106" s="37" t="s">
        <v>3349</v>
      </c>
      <c r="K1106" s="35">
        <v>7439976</v>
      </c>
      <c r="L1106" s="35" t="s">
        <v>3350</v>
      </c>
    </row>
    <row r="1107" spans="1:12" ht="14.45">
      <c r="A1107" s="145" t="s">
        <v>3351</v>
      </c>
      <c r="B1107" s="81" t="s">
        <v>3352</v>
      </c>
      <c r="C1107" s="139" t="str">
        <f>HYPERLINK("https://comptox.epa.gov/dashboard/chemical/details/DTXSID601336460","DTXSID601336460")</f>
        <v>DTXSID601336460</v>
      </c>
      <c r="D1107" s="81"/>
      <c r="E1107" s="39" t="s">
        <v>374</v>
      </c>
      <c r="F1107" s="91" t="s">
        <v>17</v>
      </c>
      <c r="G1107" s="31"/>
      <c r="H1107" s="39"/>
      <c r="I1107" s="37">
        <v>313</v>
      </c>
      <c r="J1107" s="37"/>
      <c r="K1107" s="31">
        <v>1</v>
      </c>
      <c r="L1107" s="35" t="s">
        <v>3353</v>
      </c>
    </row>
    <row r="1108" spans="1:12" ht="14.45">
      <c r="A1108" s="145" t="s">
        <v>3354</v>
      </c>
      <c r="B1108" s="81" t="s">
        <v>3355</v>
      </c>
      <c r="C1108" s="139" t="str">
        <f>HYPERLINK("https://comptox.epa.gov/dashboard/chemical/details/DTXSID40893599","DTXSID40893599")</f>
        <v>DTXSID40893599</v>
      </c>
      <c r="D1108" s="81"/>
      <c r="E1108" s="39" t="s">
        <v>77</v>
      </c>
      <c r="F1108" s="91" t="s">
        <v>17</v>
      </c>
      <c r="G1108" s="31"/>
      <c r="H1108" s="39"/>
      <c r="I1108" s="37" t="s">
        <v>258</v>
      </c>
      <c r="J1108" s="37" t="s">
        <v>3356</v>
      </c>
      <c r="K1108" s="35">
        <v>628864</v>
      </c>
      <c r="L1108" s="35" t="s">
        <v>3357</v>
      </c>
    </row>
    <row r="1109" spans="1:12" ht="14.45">
      <c r="A1109" s="145" t="s">
        <v>3358</v>
      </c>
      <c r="B1109" s="81" t="s">
        <v>3359</v>
      </c>
      <c r="C1109" s="139" t="str">
        <f>HYPERLINK("https://comptox.epa.gov/dashboard/chemical/details/DTXSID6024173","DTXSID6024173")</f>
        <v>DTXSID6024173</v>
      </c>
      <c r="D1109" s="81"/>
      <c r="E1109" s="39"/>
      <c r="F1109" s="91" t="s">
        <v>17</v>
      </c>
      <c r="G1109" s="31"/>
      <c r="H1109" s="39"/>
      <c r="I1109" s="37" t="s">
        <v>18</v>
      </c>
      <c r="J1109" s="37"/>
      <c r="K1109" s="35">
        <v>150505</v>
      </c>
      <c r="L1109" s="35" t="s">
        <v>3360</v>
      </c>
    </row>
    <row r="1110" spans="1:12" ht="14.45">
      <c r="A1110" s="145" t="s">
        <v>3361</v>
      </c>
      <c r="B1110" s="81" t="s">
        <v>3362</v>
      </c>
      <c r="C1110" s="139" t="str">
        <f>HYPERLINK("https://comptox.epa.gov/dashboard/chemical/details/DTXSID70864277","DTXSID70864277")</f>
        <v>DTXSID70864277</v>
      </c>
      <c r="D1110" s="81"/>
      <c r="E1110" s="39"/>
      <c r="F1110" s="91" t="s">
        <v>17</v>
      </c>
      <c r="G1110" s="31" t="s">
        <v>34</v>
      </c>
      <c r="H1110" s="39" t="s">
        <v>34</v>
      </c>
      <c r="I1110" s="37"/>
      <c r="J1110" s="37"/>
      <c r="K1110" s="35">
        <v>10476956</v>
      </c>
      <c r="L1110" s="35" t="s">
        <v>3363</v>
      </c>
    </row>
    <row r="1111" spans="1:12" ht="14.45">
      <c r="A1111" s="145" t="s">
        <v>3364</v>
      </c>
      <c r="B1111" s="81" t="s">
        <v>3365</v>
      </c>
      <c r="C1111" s="139" t="str">
        <f>HYPERLINK("https://comptox.epa.gov/dashboard/chemical/details/DTXSID60862404","DTXSID60862404")</f>
        <v>DTXSID60862404</v>
      </c>
      <c r="D1111" s="81"/>
      <c r="E1111" s="39"/>
      <c r="F1111" s="91" t="s">
        <v>17</v>
      </c>
      <c r="G1111" s="31" t="s">
        <v>116</v>
      </c>
      <c r="H1111" s="39" t="s">
        <v>116</v>
      </c>
      <c r="I1111" s="37"/>
      <c r="J1111" s="37"/>
      <c r="K1111" s="35">
        <v>760930</v>
      </c>
      <c r="L1111" s="35" t="s">
        <v>3366</v>
      </c>
    </row>
    <row r="1112" spans="1:12" ht="14.45">
      <c r="A1112" s="145" t="s">
        <v>3367</v>
      </c>
      <c r="B1112" s="141" t="s">
        <v>3368</v>
      </c>
      <c r="C1112" s="139" t="str">
        <f>HYPERLINK("https://comptox.epa.gov/dashboard/chemical/details/DTXSID1024176","DTXSID1024176")</f>
        <v>DTXSID1024176</v>
      </c>
      <c r="D1112" s="81" t="s">
        <v>33</v>
      </c>
      <c r="E1112" s="39" t="s">
        <v>34</v>
      </c>
      <c r="F1112" s="91" t="s">
        <v>17</v>
      </c>
      <c r="G1112" s="31" t="s">
        <v>116</v>
      </c>
      <c r="H1112" s="39" t="s">
        <v>34</v>
      </c>
      <c r="I1112" s="37" t="s">
        <v>18</v>
      </c>
      <c r="J1112" s="37" t="s">
        <v>3369</v>
      </c>
      <c r="K1112" s="35">
        <v>126987</v>
      </c>
      <c r="L1112" s="35" t="s">
        <v>3370</v>
      </c>
    </row>
    <row r="1113" spans="1:12" ht="14.45">
      <c r="A1113" s="145" t="s">
        <v>3371</v>
      </c>
      <c r="B1113" s="81" t="s">
        <v>3372</v>
      </c>
      <c r="C1113" s="139" t="str">
        <f>HYPERLINK("https://comptox.epa.gov/dashboard/chemical/details/DTXSID6061280","DTXSID6061280")</f>
        <v>DTXSID6061280</v>
      </c>
      <c r="D1113" s="81"/>
      <c r="E1113" s="39"/>
      <c r="F1113" s="91" t="s">
        <v>17</v>
      </c>
      <c r="G1113" s="31" t="s">
        <v>22</v>
      </c>
      <c r="H1113" s="39" t="s">
        <v>22</v>
      </c>
      <c r="I1113" s="37"/>
      <c r="J1113" s="37"/>
      <c r="K1113" s="35">
        <v>920467</v>
      </c>
      <c r="L1113" s="35" t="s">
        <v>3373</v>
      </c>
    </row>
    <row r="1114" spans="1:12" ht="14.45">
      <c r="A1114" s="145" t="s">
        <v>3374</v>
      </c>
      <c r="B1114" s="81" t="s">
        <v>3375</v>
      </c>
      <c r="C1114" s="139" t="str">
        <f>HYPERLINK("https://comptox.epa.gov/dashboard/chemical/details/DTXSID6051986","DTXSID6051986")</f>
        <v>DTXSID6051986</v>
      </c>
      <c r="D1114" s="81"/>
      <c r="E1114" s="39"/>
      <c r="F1114" s="91" t="s">
        <v>17</v>
      </c>
      <c r="G1114" s="31" t="s">
        <v>22</v>
      </c>
      <c r="H1114" s="39" t="s">
        <v>22</v>
      </c>
      <c r="I1114" s="37"/>
      <c r="J1114" s="37"/>
      <c r="K1114" s="35">
        <v>30674807</v>
      </c>
      <c r="L1114" s="35" t="s">
        <v>3376</v>
      </c>
    </row>
    <row r="1115" spans="1:12" ht="14.45">
      <c r="A1115" s="145" t="s">
        <v>3377</v>
      </c>
      <c r="B1115" s="81" t="s">
        <v>3378</v>
      </c>
      <c r="C1115" s="139" t="str">
        <f>HYPERLINK("https://comptox.epa.gov/dashboard/chemical/details/DTXSID6024177","DTXSID6024177")</f>
        <v>DTXSID6024177</v>
      </c>
      <c r="D1115" s="81"/>
      <c r="E1115" s="39"/>
      <c r="F1115" s="91" t="s">
        <v>17</v>
      </c>
      <c r="G1115" s="31" t="s">
        <v>152</v>
      </c>
      <c r="H1115" s="39" t="s">
        <v>22</v>
      </c>
      <c r="I1115" s="37"/>
      <c r="J1115" s="37"/>
      <c r="K1115" s="35">
        <v>10265926</v>
      </c>
      <c r="L1115" s="35" t="s">
        <v>3379</v>
      </c>
    </row>
    <row r="1116" spans="1:12" ht="14.45">
      <c r="A1116" s="145" t="s">
        <v>3380</v>
      </c>
      <c r="B1116" s="81" t="s">
        <v>3381</v>
      </c>
      <c r="C1116" s="139" t="str">
        <f>HYPERLINK("https://comptox.epa.gov/dashboard/chemical/details/DTXSID2029167","DTXSID2029167")</f>
        <v>DTXSID2029167</v>
      </c>
      <c r="D1116" s="81"/>
      <c r="E1116" s="39"/>
      <c r="F1116" s="91" t="s">
        <v>17</v>
      </c>
      <c r="G1116" s="31"/>
      <c r="H1116" s="39"/>
      <c r="I1116" s="37" t="s">
        <v>18</v>
      </c>
      <c r="J1116" s="37"/>
      <c r="K1116" s="35">
        <v>137428</v>
      </c>
      <c r="L1116" s="35" t="s">
        <v>3382</v>
      </c>
    </row>
    <row r="1117" spans="1:12" ht="14.45">
      <c r="A1117" s="145" t="s">
        <v>3383</v>
      </c>
      <c r="B1117" s="81" t="s">
        <v>3384</v>
      </c>
      <c r="C1117" s="139" t="str">
        <f>HYPERLINK("https://comptox.epa.gov/dashboard/chemical/details/DTXSID7025683","DTXSID7025683")</f>
        <v>DTXSID7025683</v>
      </c>
      <c r="D1117" s="81" t="s">
        <v>33</v>
      </c>
      <c r="E1117" s="39" t="s">
        <v>22</v>
      </c>
      <c r="F1117" s="91" t="s">
        <v>57</v>
      </c>
      <c r="G1117" s="31"/>
      <c r="H1117" s="39"/>
      <c r="I1117" s="37"/>
      <c r="J1117" s="37"/>
      <c r="K1117" s="35">
        <v>74895</v>
      </c>
      <c r="L1117" s="35" t="s">
        <v>3385</v>
      </c>
    </row>
    <row r="1118" spans="1:12" ht="14.45">
      <c r="A1118" s="145" t="s">
        <v>3386</v>
      </c>
      <c r="B1118" s="81" t="s">
        <v>3387</v>
      </c>
      <c r="C1118" s="139" t="str">
        <f>HYPERLINK("https://comptox.epa.gov/dashboard/chemical/details/DTXSID2026238","DTXSID2026238")</f>
        <v>DTXSID2026238</v>
      </c>
      <c r="D1118" s="81" t="s">
        <v>33</v>
      </c>
      <c r="E1118" s="39" t="s">
        <v>22</v>
      </c>
      <c r="F1118" s="91" t="s">
        <v>57</v>
      </c>
      <c r="G1118" s="31"/>
      <c r="H1118" s="39"/>
      <c r="I1118" s="37"/>
      <c r="J1118" s="37"/>
      <c r="K1118" s="35">
        <v>75503</v>
      </c>
      <c r="L1118" s="35" t="s">
        <v>3388</v>
      </c>
    </row>
    <row r="1119" spans="1:12" ht="14.45">
      <c r="A1119" s="145" t="s">
        <v>3389</v>
      </c>
      <c r="B1119" s="141" t="s">
        <v>2071</v>
      </c>
      <c r="C1119" s="139" t="str">
        <f>HYPERLINK("https://comptox.epa.gov/dashboard/chemical/details/DTXSID5024057","DTXSID5024057")</f>
        <v>DTXSID5024057</v>
      </c>
      <c r="D1119" s="81" t="s">
        <v>33</v>
      </c>
      <c r="E1119" s="39" t="s">
        <v>34</v>
      </c>
      <c r="F1119" s="91" t="s">
        <v>35</v>
      </c>
      <c r="G1119" s="31"/>
      <c r="H1119" s="39"/>
      <c r="I1119" s="37" t="s">
        <v>58</v>
      </c>
      <c r="J1119" s="37" t="s">
        <v>2072</v>
      </c>
      <c r="K1119" s="35">
        <v>124403</v>
      </c>
      <c r="L1119" s="35" t="s">
        <v>3390</v>
      </c>
    </row>
    <row r="1120" spans="1:12" ht="14.45">
      <c r="A1120" s="145" t="s">
        <v>3391</v>
      </c>
      <c r="B1120" s="81" t="s">
        <v>3392</v>
      </c>
      <c r="C1120" s="139" t="str">
        <f>HYPERLINK("https://comptox.epa.gov/dashboard/chemical/details/DTXSID7021029","DTXSID7021029")</f>
        <v>DTXSID7021029</v>
      </c>
      <c r="D1120" s="81"/>
      <c r="E1120" s="39" t="s">
        <v>77</v>
      </c>
      <c r="F1120" s="91" t="s">
        <v>17</v>
      </c>
      <c r="G1120" s="31" t="s">
        <v>34</v>
      </c>
      <c r="H1120" s="39" t="s">
        <v>77</v>
      </c>
      <c r="I1120" s="37" t="s">
        <v>58</v>
      </c>
      <c r="J1120" s="37" t="s">
        <v>3393</v>
      </c>
      <c r="K1120" s="35">
        <v>62759</v>
      </c>
      <c r="L1120" s="35" t="s">
        <v>3394</v>
      </c>
    </row>
    <row r="1121" spans="1:12" ht="14.45">
      <c r="A1121" s="145" t="s">
        <v>3395</v>
      </c>
      <c r="B1121" s="81" t="s">
        <v>3396</v>
      </c>
      <c r="C1121" s="139" t="str">
        <f>HYPERLINK("https://comptox.epa.gov/dashboard/chemical/details/DTXSID8025545","DTXSID8025545")</f>
        <v>DTXSID8025545</v>
      </c>
      <c r="D1121" s="81" t="s">
        <v>33</v>
      </c>
      <c r="E1121" s="39"/>
      <c r="F1121" s="91" t="s">
        <v>17</v>
      </c>
      <c r="G1121" s="31"/>
      <c r="H1121" s="39"/>
      <c r="I1121" s="37"/>
      <c r="J1121" s="37"/>
      <c r="K1121" s="35">
        <v>74828</v>
      </c>
      <c r="L1121" s="35" t="s">
        <v>3397</v>
      </c>
    </row>
    <row r="1122" spans="1:12" ht="14.45">
      <c r="A1122" s="145" t="s">
        <v>3398</v>
      </c>
      <c r="B1122" s="81" t="s">
        <v>1216</v>
      </c>
      <c r="C1122" s="139" t="str">
        <f>HYPERLINK("https://comptox.epa.gov/dashboard/chemical/details/DTXSID0021541","DTXSID0021541")</f>
        <v>DTXSID0021541</v>
      </c>
      <c r="D1122" s="81" t="s">
        <v>33</v>
      </c>
      <c r="E1122" s="39" t="s">
        <v>22</v>
      </c>
      <c r="F1122" s="91" t="s">
        <v>17</v>
      </c>
      <c r="G1122" s="31"/>
      <c r="H1122" s="39"/>
      <c r="I1122" s="37" t="s">
        <v>58</v>
      </c>
      <c r="J1122" s="37" t="s">
        <v>1217</v>
      </c>
      <c r="K1122" s="35">
        <v>74873</v>
      </c>
      <c r="L1122" s="35" t="s">
        <v>3399</v>
      </c>
    </row>
    <row r="1123" spans="1:12" ht="14.45">
      <c r="A1123" s="145" t="s">
        <v>3400</v>
      </c>
      <c r="B1123" s="81" t="s">
        <v>1222</v>
      </c>
      <c r="C1123" s="139" t="str">
        <f>HYPERLINK("https://comptox.epa.gov/dashboard/chemical/details/DTXSID6020307","DTXSID6020307")</f>
        <v>DTXSID6020307</v>
      </c>
      <c r="D1123" s="81" t="s">
        <v>26</v>
      </c>
      <c r="E1123" s="39" t="s">
        <v>77</v>
      </c>
      <c r="F1123" s="91" t="s">
        <v>17</v>
      </c>
      <c r="G1123" s="31" t="s">
        <v>22</v>
      </c>
      <c r="H1123" s="39" t="s">
        <v>77</v>
      </c>
      <c r="I1123" s="37" t="s">
        <v>58</v>
      </c>
      <c r="J1123" s="37" t="s">
        <v>1223</v>
      </c>
      <c r="K1123" s="35">
        <v>107302</v>
      </c>
      <c r="L1123" s="35" t="s">
        <v>3401</v>
      </c>
    </row>
    <row r="1124" spans="1:12" ht="14.45">
      <c r="A1124" s="145" t="s">
        <v>3402</v>
      </c>
      <c r="B1124" s="81" t="s">
        <v>3403</v>
      </c>
      <c r="C1124" s="139" t="str">
        <f>HYPERLINK("https://comptox.epa.gov/dashboard/chemical/details/DTXSID1023786","DTXSID1023786")</f>
        <v>DTXSID1023786</v>
      </c>
      <c r="D1124" s="81" t="s">
        <v>33</v>
      </c>
      <c r="E1124" s="39" t="s">
        <v>77</v>
      </c>
      <c r="F1124" s="91" t="s">
        <v>17</v>
      </c>
      <c r="G1124" s="31" t="s">
        <v>116</v>
      </c>
      <c r="H1124" s="39" t="s">
        <v>77</v>
      </c>
      <c r="I1124" s="37" t="s">
        <v>58</v>
      </c>
      <c r="J1124" s="37" t="s">
        <v>3404</v>
      </c>
      <c r="K1124" s="35">
        <v>624839</v>
      </c>
      <c r="L1124" s="35" t="s">
        <v>3405</v>
      </c>
    </row>
    <row r="1125" spans="1:12" ht="14.45">
      <c r="A1125" s="145" t="s">
        <v>3406</v>
      </c>
      <c r="B1125" s="81" t="s">
        <v>3407</v>
      </c>
      <c r="C1125" s="139" t="str">
        <f>HYPERLINK("https://comptox.epa.gov/dashboard/chemical/details/DTXSID8026937","DTXSID8026937")</f>
        <v>DTXSID8026937</v>
      </c>
      <c r="D1125" s="81" t="s">
        <v>33</v>
      </c>
      <c r="E1125" s="39"/>
      <c r="F1125" s="91" t="s">
        <v>17</v>
      </c>
      <c r="G1125" s="31"/>
      <c r="H1125" s="39"/>
      <c r="I1125" s="37"/>
      <c r="J1125" s="37"/>
      <c r="K1125" s="35">
        <v>115106</v>
      </c>
      <c r="L1125" s="35" t="s">
        <v>3408</v>
      </c>
    </row>
    <row r="1126" spans="1:12" ht="14.45">
      <c r="A1126" s="145" t="s">
        <v>3409</v>
      </c>
      <c r="B1126" s="81" t="s">
        <v>718</v>
      </c>
      <c r="C1126" s="139" t="str">
        <f>HYPERLINK("https://comptox.epa.gov/dashboard/chemical/details/DTXSID8020173","DTXSID8020173")</f>
        <v>DTXSID8020173</v>
      </c>
      <c r="D1126" s="81" t="s">
        <v>34</v>
      </c>
      <c r="E1126" s="39" t="s">
        <v>77</v>
      </c>
      <c r="F1126" s="91" t="s">
        <v>17</v>
      </c>
      <c r="G1126" s="31" t="s">
        <v>22</v>
      </c>
      <c r="H1126" s="39" t="s">
        <v>77</v>
      </c>
      <c r="I1126" s="37" t="s">
        <v>58</v>
      </c>
      <c r="J1126" s="37" t="s">
        <v>719</v>
      </c>
      <c r="K1126" s="35">
        <v>542881</v>
      </c>
      <c r="L1126" s="35" t="s">
        <v>3410</v>
      </c>
    </row>
    <row r="1127" spans="1:12" ht="14.45">
      <c r="A1127" s="145" t="s">
        <v>3411</v>
      </c>
      <c r="B1127" s="81" t="s">
        <v>3412</v>
      </c>
      <c r="C1127" s="139" t="str">
        <f>HYPERLINK("https://comptox.epa.gov/dashboard/chemical/details/DTXSID6025854","DTXSID6025854")</f>
        <v>DTXSID6025854</v>
      </c>
      <c r="D1127" s="81" t="s">
        <v>33</v>
      </c>
      <c r="E1127" s="39" t="s">
        <v>22</v>
      </c>
      <c r="F1127" s="91" t="s">
        <v>17</v>
      </c>
      <c r="G1127" s="31" t="s">
        <v>116</v>
      </c>
      <c r="H1127" s="39" t="s">
        <v>22</v>
      </c>
      <c r="I1127" s="37" t="s">
        <v>58</v>
      </c>
      <c r="J1127" s="37"/>
      <c r="K1127" s="35">
        <v>594423</v>
      </c>
      <c r="L1127" s="35" t="s">
        <v>3413</v>
      </c>
    </row>
    <row r="1128" spans="1:12" ht="14.45">
      <c r="A1128" s="66" t="s">
        <v>3414</v>
      </c>
      <c r="B1128" s="141" t="s">
        <v>3415</v>
      </c>
      <c r="C1128" s="139" t="str">
        <f>HYPERLINK("https://comptox.epa.gov/dashboard/chemical/details/DTXSID2045026","DTXSID2045026")</f>
        <v>DTXSID2045026</v>
      </c>
      <c r="D1128" s="84"/>
      <c r="E1128" s="32"/>
      <c r="F1128" s="91" t="s">
        <v>17</v>
      </c>
      <c r="G1128" s="32"/>
      <c r="H1128" s="32"/>
      <c r="I1128" s="37">
        <v>313</v>
      </c>
      <c r="J1128" s="133"/>
      <c r="K1128" s="67">
        <v>82113653</v>
      </c>
      <c r="L1128" s="32" t="s">
        <v>3416</v>
      </c>
    </row>
    <row r="1129" spans="1:12" ht="14.45">
      <c r="A1129" s="145" t="s">
        <v>3417</v>
      </c>
      <c r="B1129" s="81" t="s">
        <v>3418</v>
      </c>
      <c r="C1129" s="139" t="str">
        <f>HYPERLINK("https://comptox.epa.gov/dashboard/chemical/details/DTXSID8060329","DTXSID8060329")</f>
        <v>DTXSID8060329</v>
      </c>
      <c r="D1129" s="81"/>
      <c r="E1129" s="39"/>
      <c r="F1129" s="91" t="s">
        <v>17</v>
      </c>
      <c r="G1129" s="31" t="s">
        <v>34</v>
      </c>
      <c r="H1129" s="39" t="s">
        <v>34</v>
      </c>
      <c r="I1129" s="37"/>
      <c r="J1129" s="37"/>
      <c r="K1129" s="35">
        <v>558258</v>
      </c>
      <c r="L1129" s="35" t="s">
        <v>3419</v>
      </c>
    </row>
    <row r="1130" spans="1:12" ht="14.45">
      <c r="A1130" s="145" t="s">
        <v>3420</v>
      </c>
      <c r="B1130" s="81" t="s">
        <v>3421</v>
      </c>
      <c r="C1130" s="139" t="str">
        <f>HYPERLINK("https://comptox.epa.gov/dashboard/chemical/details/DTXSID5021334","DTXSID5021334")</f>
        <v>DTXSID5021334</v>
      </c>
      <c r="D1130" s="81" t="s">
        <v>33</v>
      </c>
      <c r="E1130" s="39" t="s">
        <v>77</v>
      </c>
      <c r="F1130" s="91" t="s">
        <v>17</v>
      </c>
      <c r="G1130" s="31" t="s">
        <v>116</v>
      </c>
      <c r="H1130" s="39" t="s">
        <v>77</v>
      </c>
      <c r="I1130" s="37"/>
      <c r="J1130" s="37" t="s">
        <v>3422</v>
      </c>
      <c r="K1130" s="35">
        <v>509148</v>
      </c>
      <c r="L1130" s="35" t="s">
        <v>3423</v>
      </c>
    </row>
    <row r="1131" spans="1:12" ht="14.45">
      <c r="A1131" s="145" t="s">
        <v>3424</v>
      </c>
      <c r="B1131" s="81" t="s">
        <v>3425</v>
      </c>
      <c r="C1131" s="139" t="str">
        <f>HYPERLINK("https://comptox.epa.gov/dashboard/chemical/details/DTXSID5026382","DTXSID5026382")</f>
        <v>DTXSID5026382</v>
      </c>
      <c r="D1131" s="81" t="s">
        <v>33</v>
      </c>
      <c r="E1131" s="39" t="s">
        <v>22</v>
      </c>
      <c r="F1131" s="91" t="s">
        <v>57</v>
      </c>
      <c r="G1131" s="31" t="s">
        <v>116</v>
      </c>
      <c r="H1131" s="39" t="s">
        <v>22</v>
      </c>
      <c r="I1131" s="37" t="s">
        <v>58</v>
      </c>
      <c r="J1131" s="37" t="s">
        <v>3426</v>
      </c>
      <c r="K1131" s="35">
        <v>74931</v>
      </c>
      <c r="L1131" s="35" t="s">
        <v>3427</v>
      </c>
    </row>
    <row r="1132" spans="1:12" ht="14.45">
      <c r="A1132" s="145" t="s">
        <v>3428</v>
      </c>
      <c r="B1132" s="81" t="s">
        <v>1212</v>
      </c>
      <c r="C1132" s="139" t="str">
        <f>HYPERLINK("https://comptox.epa.gov/dashboard/chemical/details/DTXSID1020306","DTXSID1020306")</f>
        <v>DTXSID1020306</v>
      </c>
      <c r="D1132" s="81" t="s">
        <v>129</v>
      </c>
      <c r="E1132" s="39" t="s">
        <v>77</v>
      </c>
      <c r="F1132" s="91" t="s">
        <v>33</v>
      </c>
      <c r="G1132" s="31" t="s">
        <v>33</v>
      </c>
      <c r="H1132" s="39" t="s">
        <v>77</v>
      </c>
      <c r="I1132" s="37" t="s">
        <v>58</v>
      </c>
      <c r="J1132" s="37" t="s">
        <v>1213</v>
      </c>
      <c r="K1132" s="35">
        <v>67663</v>
      </c>
      <c r="L1132" s="35" t="s">
        <v>3429</v>
      </c>
    </row>
    <row r="1133" spans="1:12" ht="27">
      <c r="A1133" s="145" t="s">
        <v>3430</v>
      </c>
      <c r="B1133" s="81" t="s">
        <v>1100</v>
      </c>
      <c r="C1133" s="139" t="str">
        <f>HYPERLINK("https://comptox.epa.gov/dashboard/chemical/details/DTXSID7020267","DTXSID7020267")</f>
        <v>DTXSID7020267</v>
      </c>
      <c r="D1133" s="81"/>
      <c r="E1133" s="39" t="s">
        <v>94</v>
      </c>
      <c r="F1133" s="91" t="s">
        <v>34</v>
      </c>
      <c r="G1133" s="31" t="s">
        <v>34</v>
      </c>
      <c r="H1133" s="39" t="s">
        <v>94</v>
      </c>
      <c r="I1133" s="37" t="s">
        <v>58</v>
      </c>
      <c r="J1133" s="37" t="s">
        <v>1101</v>
      </c>
      <c r="K1133" s="35">
        <v>57749</v>
      </c>
      <c r="L1133" s="35" t="s">
        <v>3431</v>
      </c>
    </row>
    <row r="1134" spans="1:12" ht="14.45">
      <c r="A1134" s="145" t="s">
        <v>3432</v>
      </c>
      <c r="B1134" s="81" t="s">
        <v>3433</v>
      </c>
      <c r="C1134" s="139" t="str">
        <f>HYPERLINK("https://comptox.epa.gov/dashboard/chemical/details/DTXSID2021731","DTXSID2021731")</f>
        <v>DTXSID2021731</v>
      </c>
      <c r="D1134" s="81"/>
      <c r="E1134" s="39" t="s">
        <v>26</v>
      </c>
      <c r="F1134" s="91" t="s">
        <v>17</v>
      </c>
      <c r="G1134" s="31"/>
      <c r="H1134" s="39"/>
      <c r="I1134" s="37" t="s">
        <v>18</v>
      </c>
      <c r="J1134" s="37" t="s">
        <v>3434</v>
      </c>
      <c r="K1134" s="35">
        <v>67561</v>
      </c>
      <c r="L1134" s="35" t="s">
        <v>3435</v>
      </c>
    </row>
    <row r="1135" spans="1:12" ht="14.45">
      <c r="A1135" s="145" t="s">
        <v>3436</v>
      </c>
      <c r="B1135" s="81" t="s">
        <v>3437</v>
      </c>
      <c r="C1135" s="139" t="str">
        <f>HYPERLINK("https://comptox.epa.gov/dashboard/chemical/details/DTXSID2023278","DTXSID2023278")</f>
        <v>DTXSID2023278</v>
      </c>
      <c r="D1135" s="81"/>
      <c r="E1135" s="39" t="s">
        <v>26</v>
      </c>
      <c r="F1135" s="91" t="s">
        <v>17</v>
      </c>
      <c r="G1135" s="31"/>
      <c r="H1135" s="39"/>
      <c r="I1135" s="37"/>
      <c r="J1135" s="37" t="s">
        <v>3438</v>
      </c>
      <c r="K1135" s="35">
        <v>91805</v>
      </c>
      <c r="L1135" s="35" t="s">
        <v>3439</v>
      </c>
    </row>
    <row r="1136" spans="1:12" ht="14.45">
      <c r="A1136" s="145" t="s">
        <v>3440</v>
      </c>
      <c r="B1136" s="81" t="s">
        <v>3441</v>
      </c>
      <c r="C1136" s="139" t="str">
        <f>HYPERLINK("https://comptox.epa.gov/dashboard/chemical/details/DTXSID1040293","DTXSID1040293")</f>
        <v>DTXSID1040293</v>
      </c>
      <c r="D1136" s="81"/>
      <c r="E1136" s="39"/>
      <c r="F1136" s="91" t="s">
        <v>17</v>
      </c>
      <c r="G1136" s="31"/>
      <c r="H1136" s="39"/>
      <c r="I1136" s="37" t="s">
        <v>18</v>
      </c>
      <c r="J1136" s="37"/>
      <c r="K1136" s="35">
        <v>20354261</v>
      </c>
      <c r="L1136" s="35" t="s">
        <v>3442</v>
      </c>
    </row>
    <row r="1137" spans="1:12" ht="14.45">
      <c r="A1137" s="145" t="s">
        <v>3443</v>
      </c>
      <c r="B1137" s="81" t="s">
        <v>3444</v>
      </c>
      <c r="C1137" s="139" t="str">
        <f>HYPERLINK("https://comptox.epa.gov/dashboard/chemical/details/DTXSID5020819","DTXSID5020819")</f>
        <v>DTXSID5020819</v>
      </c>
      <c r="D1137" s="81"/>
      <c r="E1137" s="39"/>
      <c r="F1137" s="91" t="s">
        <v>17</v>
      </c>
      <c r="G1137" s="31" t="s">
        <v>161</v>
      </c>
      <c r="H1137" s="39" t="s">
        <v>116</v>
      </c>
      <c r="I1137" s="37"/>
      <c r="J1137" s="37"/>
      <c r="K1137" s="35">
        <v>950378</v>
      </c>
      <c r="L1137" s="35" t="s">
        <v>3445</v>
      </c>
    </row>
    <row r="1138" spans="1:12" ht="14.45">
      <c r="A1138" s="145" t="s">
        <v>3446</v>
      </c>
      <c r="B1138" s="81" t="s">
        <v>3319</v>
      </c>
      <c r="C1138" s="139" t="str">
        <f>HYPERLINK("https://comptox.epa.gov/dashboard/chemical/details/DTXSID3032626","DTXSID3032626")</f>
        <v>DTXSID3032626</v>
      </c>
      <c r="D1138" s="81"/>
      <c r="E1138" s="39" t="s">
        <v>77</v>
      </c>
      <c r="F1138" s="91" t="s">
        <v>33</v>
      </c>
      <c r="G1138" s="31" t="s">
        <v>161</v>
      </c>
      <c r="H1138" s="39" t="s">
        <v>77</v>
      </c>
      <c r="I1138" s="37" t="s">
        <v>18</v>
      </c>
      <c r="J1138" s="37" t="s">
        <v>3320</v>
      </c>
      <c r="K1138" s="35">
        <v>2032657</v>
      </c>
      <c r="L1138" s="35" t="s">
        <v>3447</v>
      </c>
    </row>
    <row r="1139" spans="1:12" ht="14.45">
      <c r="A1139" s="145" t="s">
        <v>3448</v>
      </c>
      <c r="B1139" s="81" t="s">
        <v>2405</v>
      </c>
      <c r="C1139" s="139" t="str">
        <f>HYPERLINK("https://comptox.epa.gov/dashboard/chemical/details/DTXSID1022267","DTXSID1022267")</f>
        <v>DTXSID1022267</v>
      </c>
      <c r="D1139" s="81"/>
      <c r="E1139" s="39" t="s">
        <v>22</v>
      </c>
      <c r="F1139" s="91" t="s">
        <v>17</v>
      </c>
      <c r="G1139" s="31" t="s">
        <v>161</v>
      </c>
      <c r="H1139" s="39" t="s">
        <v>22</v>
      </c>
      <c r="I1139" s="37"/>
      <c r="J1139" s="37" t="s">
        <v>2406</v>
      </c>
      <c r="K1139" s="35">
        <v>16752775</v>
      </c>
      <c r="L1139" s="35" t="s">
        <v>3449</v>
      </c>
    </row>
    <row r="1140" spans="1:12" ht="14.45">
      <c r="A1140" s="145" t="s">
        <v>3450</v>
      </c>
      <c r="B1140" s="81" t="s">
        <v>3300</v>
      </c>
      <c r="C1140" s="139" t="str">
        <f>HYPERLINK("https://comptox.epa.gov/dashboard/chemical/details/DTXSID4024195","DTXSID4024195")</f>
        <v>DTXSID4024195</v>
      </c>
      <c r="D1140" s="81"/>
      <c r="E1140" s="39"/>
      <c r="F1140" s="91" t="s">
        <v>17</v>
      </c>
      <c r="G1140" s="31"/>
      <c r="H1140" s="39"/>
      <c r="I1140" s="37" t="s">
        <v>18</v>
      </c>
      <c r="J1140" s="37"/>
      <c r="K1140" s="35">
        <v>94746</v>
      </c>
      <c r="L1140" s="35" t="s">
        <v>3451</v>
      </c>
    </row>
    <row r="1141" spans="1:12" ht="14.45">
      <c r="A1141" s="145" t="s">
        <v>3452</v>
      </c>
      <c r="B1141" s="81" t="s">
        <v>3453</v>
      </c>
      <c r="C1141" s="139" t="str">
        <f>HYPERLINK("https://comptox.epa.gov/dashboard/chemical/details/DTXSID2034700","DTXSID2034700")</f>
        <v>DTXSID2034700</v>
      </c>
      <c r="D1141" s="81"/>
      <c r="E1141" s="39"/>
      <c r="F1141" s="91" t="s">
        <v>17</v>
      </c>
      <c r="G1141" s="31"/>
      <c r="H1141" s="39"/>
      <c r="I1141" s="37" t="s">
        <v>18</v>
      </c>
      <c r="J1141" s="37"/>
      <c r="K1141" s="35">
        <v>3653483</v>
      </c>
      <c r="L1141" s="35" t="s">
        <v>3454</v>
      </c>
    </row>
    <row r="1142" spans="1:12" ht="14.45">
      <c r="A1142" s="145" t="s">
        <v>3455</v>
      </c>
      <c r="B1142" s="81" t="s">
        <v>594</v>
      </c>
      <c r="C1142" s="139" t="str">
        <f>HYPERLINK("https://comptox.epa.gov/dashboard/chemical/details/DTXSID9020827","DTXSID9020827")</f>
        <v>DTXSID9020827</v>
      </c>
      <c r="D1142" s="81"/>
      <c r="E1142" s="39" t="s">
        <v>94</v>
      </c>
      <c r="F1142" s="91" t="s">
        <v>34</v>
      </c>
      <c r="G1142" s="31"/>
      <c r="H1142" s="39"/>
      <c r="I1142" s="37">
        <v>313</v>
      </c>
      <c r="J1142" s="37" t="s">
        <v>595</v>
      </c>
      <c r="K1142" s="35">
        <v>72435</v>
      </c>
      <c r="L1142" s="35" t="s">
        <v>3456</v>
      </c>
    </row>
    <row r="1143" spans="1:12" ht="14.45">
      <c r="A1143" s="145" t="s">
        <v>3457</v>
      </c>
      <c r="B1143" s="81" t="s">
        <v>3458</v>
      </c>
      <c r="C1143" s="139" t="str">
        <f>HYPERLINK("https://comptox.epa.gov/dashboard/chemical/details/DTXSID5024182","DTXSID5024182")</f>
        <v>DTXSID5024182</v>
      </c>
      <c r="D1143" s="81"/>
      <c r="E1143" s="39"/>
      <c r="F1143" s="91" t="s">
        <v>17</v>
      </c>
      <c r="G1143" s="31"/>
      <c r="H1143" s="39"/>
      <c r="I1143" s="37" t="s">
        <v>18</v>
      </c>
      <c r="J1143" s="37"/>
      <c r="K1143" s="35">
        <v>109864</v>
      </c>
      <c r="L1143" s="35" t="s">
        <v>3459</v>
      </c>
    </row>
    <row r="1144" spans="1:12" ht="14.45">
      <c r="A1144" s="145" t="s">
        <v>3460</v>
      </c>
      <c r="B1144" s="81" t="s">
        <v>3461</v>
      </c>
      <c r="C1144" s="139" t="str">
        <f>HYPERLINK("https://comptox.epa.gov/dashboard/chemical/details/DTXSID4058314","DTXSID4058314")</f>
        <v>DTXSID4058314</v>
      </c>
      <c r="D1144" s="81"/>
      <c r="E1144" s="39"/>
      <c r="F1144" s="91" t="s">
        <v>17</v>
      </c>
      <c r="G1144" s="31" t="s">
        <v>161</v>
      </c>
      <c r="H1144" s="39" t="s">
        <v>116</v>
      </c>
      <c r="I1144" s="37" t="s">
        <v>258</v>
      </c>
      <c r="J1144" s="37"/>
      <c r="K1144" s="35">
        <v>151382</v>
      </c>
      <c r="L1144" s="35" t="s">
        <v>3462</v>
      </c>
    </row>
    <row r="1145" spans="1:12" ht="14.45">
      <c r="A1145" s="145" t="s">
        <v>3463</v>
      </c>
      <c r="B1145" s="81" t="s">
        <v>3464</v>
      </c>
      <c r="C1145" s="139" t="str">
        <f>HYPERLINK("https://comptox.epa.gov/dashboard/chemical/details/DTXSID0024183","DTXSID0024183")</f>
        <v>DTXSID0024183</v>
      </c>
      <c r="D1145" s="81"/>
      <c r="E1145" s="39"/>
      <c r="F1145" s="91" t="s">
        <v>17</v>
      </c>
      <c r="G1145" s="31"/>
      <c r="H1145" s="39"/>
      <c r="I1145" s="37" t="s">
        <v>18</v>
      </c>
      <c r="J1145" s="37"/>
      <c r="K1145" s="35">
        <v>96333</v>
      </c>
      <c r="L1145" s="35" t="s">
        <v>3465</v>
      </c>
    </row>
    <row r="1146" spans="1:12" ht="14.45">
      <c r="A1146" s="145" t="s">
        <v>3466</v>
      </c>
      <c r="B1146" s="81" t="s">
        <v>799</v>
      </c>
      <c r="C1146" s="139" t="str">
        <f>HYPERLINK("https://comptox.epa.gov/dashboard/chemical/details/DTXSID8020832","DTXSID8020832")</f>
        <v>DTXSID8020832</v>
      </c>
      <c r="D1146" s="81"/>
      <c r="E1146" s="39" t="s">
        <v>34</v>
      </c>
      <c r="F1146" s="91" t="s">
        <v>17</v>
      </c>
      <c r="G1146" s="31" t="s">
        <v>34</v>
      </c>
      <c r="H1146" s="39" t="s">
        <v>34</v>
      </c>
      <c r="I1146" s="37" t="s">
        <v>58</v>
      </c>
      <c r="J1146" s="37" t="s">
        <v>800</v>
      </c>
      <c r="K1146" s="35">
        <v>74839</v>
      </c>
      <c r="L1146" s="35" t="s">
        <v>3467</v>
      </c>
    </row>
    <row r="1147" spans="1:12" ht="14.45">
      <c r="A1147" s="145" t="s">
        <v>3468</v>
      </c>
      <c r="B1147" s="81" t="s">
        <v>3469</v>
      </c>
      <c r="C1147" s="139" t="str">
        <f>HYPERLINK("https://comptox.epa.gov/dashboard/chemical/details/DTXSID3052224","DTXSID3052224")</f>
        <v>DTXSID3052224</v>
      </c>
      <c r="D1147" s="81" t="s">
        <v>33</v>
      </c>
      <c r="E1147" s="39"/>
      <c r="F1147" s="91" t="s">
        <v>17</v>
      </c>
      <c r="G1147" s="31"/>
      <c r="H1147" s="39"/>
      <c r="I1147" s="37"/>
      <c r="J1147" s="37"/>
      <c r="K1147" s="35">
        <v>563462</v>
      </c>
      <c r="L1147" s="35" t="s">
        <v>3470</v>
      </c>
    </row>
    <row r="1148" spans="1:12" ht="14.45">
      <c r="A1148" s="145" t="s">
        <v>3471</v>
      </c>
      <c r="B1148" s="81" t="s">
        <v>3472</v>
      </c>
      <c r="C1148" s="139" t="str">
        <f>HYPERLINK("https://comptox.epa.gov/dashboard/chemical/details/DTXSID7060336","DTXSID7060336")</f>
        <v>DTXSID7060336</v>
      </c>
      <c r="D1148" s="81" t="s">
        <v>33</v>
      </c>
      <c r="E1148" s="39"/>
      <c r="F1148" s="91" t="s">
        <v>17</v>
      </c>
      <c r="G1148" s="31"/>
      <c r="H1148" s="39"/>
      <c r="I1148" s="37"/>
      <c r="J1148" s="37"/>
      <c r="K1148" s="35">
        <v>563451</v>
      </c>
      <c r="L1148" s="35" t="s">
        <v>3473</v>
      </c>
    </row>
    <row r="1149" spans="1:12" ht="14.45">
      <c r="A1149" s="145" t="s">
        <v>3474</v>
      </c>
      <c r="B1149" s="81" t="s">
        <v>1216</v>
      </c>
      <c r="C1149" s="139" t="str">
        <f>HYPERLINK("https://comptox.epa.gov/dashboard/chemical/details/DTXSID0021541","DTXSID0021541")</f>
        <v>DTXSID0021541</v>
      </c>
      <c r="D1149" s="81" t="s">
        <v>33</v>
      </c>
      <c r="E1149" s="39" t="s">
        <v>22</v>
      </c>
      <c r="F1149" s="91" t="s">
        <v>17</v>
      </c>
      <c r="G1149" s="31"/>
      <c r="H1149" s="39"/>
      <c r="I1149" s="37" t="s">
        <v>58</v>
      </c>
      <c r="J1149" s="37" t="s">
        <v>1217</v>
      </c>
      <c r="K1149" s="35">
        <v>74873</v>
      </c>
      <c r="L1149" s="35" t="s">
        <v>3475</v>
      </c>
    </row>
    <row r="1150" spans="1:12" ht="14.45">
      <c r="A1150" s="145" t="s">
        <v>3476</v>
      </c>
      <c r="B1150" s="81" t="s">
        <v>3477</v>
      </c>
      <c r="C1150" s="139" t="str">
        <f>HYPERLINK("https://comptox.epa.gov/dashboard/chemical/details/DTXSID4025585","DTXSID4025585")</f>
        <v>DTXSID4025585</v>
      </c>
      <c r="D1150" s="81"/>
      <c r="E1150" s="39"/>
      <c r="F1150" s="91" t="s">
        <v>17</v>
      </c>
      <c r="G1150" s="31" t="s">
        <v>116</v>
      </c>
      <c r="H1150" s="39" t="s">
        <v>116</v>
      </c>
      <c r="I1150" s="37"/>
      <c r="J1150" s="37"/>
      <c r="K1150" s="35">
        <v>80637</v>
      </c>
      <c r="L1150" s="35" t="s">
        <v>3478</v>
      </c>
    </row>
    <row r="1151" spans="1:12" ht="14.45">
      <c r="A1151" s="145" t="s">
        <v>3479</v>
      </c>
      <c r="B1151" s="81" t="s">
        <v>1046</v>
      </c>
      <c r="C1151" s="139" t="str">
        <f>HYPERLINK("https://comptox.epa.gov/dashboard/chemical/details/DTXSID0024185","DTXSID0024185")</f>
        <v>DTXSID0024185</v>
      </c>
      <c r="D1151" s="81" t="s">
        <v>26</v>
      </c>
      <c r="E1151" s="39" t="s">
        <v>34</v>
      </c>
      <c r="F1151" s="91" t="s">
        <v>17</v>
      </c>
      <c r="G1151" s="31" t="s">
        <v>116</v>
      </c>
      <c r="H1151" s="39" t="s">
        <v>34</v>
      </c>
      <c r="I1151" s="37" t="s">
        <v>18</v>
      </c>
      <c r="J1151" s="37" t="s">
        <v>1047</v>
      </c>
      <c r="K1151" s="35">
        <v>79221</v>
      </c>
      <c r="L1151" s="35" t="s">
        <v>3480</v>
      </c>
    </row>
    <row r="1152" spans="1:12" ht="14.45">
      <c r="A1152" s="145" t="s">
        <v>3481</v>
      </c>
      <c r="B1152" s="81" t="s">
        <v>3482</v>
      </c>
      <c r="C1152" s="139" t="str">
        <f>HYPERLINK("https://comptox.epa.gov/dashboard/chemical/details/DTXSID0021381","DTXSID0021381")</f>
        <v>DTXSID0021381</v>
      </c>
      <c r="D1152" s="81"/>
      <c r="E1152" s="39" t="s">
        <v>34</v>
      </c>
      <c r="F1152" s="91" t="s">
        <v>17</v>
      </c>
      <c r="G1152" s="31"/>
      <c r="H1152" s="39"/>
      <c r="I1152" s="37" t="s">
        <v>58</v>
      </c>
      <c r="J1152" s="37" t="s">
        <v>3483</v>
      </c>
      <c r="K1152" s="35">
        <v>71556</v>
      </c>
      <c r="L1152" s="35" t="s">
        <v>3484</v>
      </c>
    </row>
    <row r="1153" spans="1:12" ht="14.45">
      <c r="A1153" s="145" t="s">
        <v>3485</v>
      </c>
      <c r="B1153" s="81" t="s">
        <v>1046</v>
      </c>
      <c r="C1153" s="139" t="str">
        <f>HYPERLINK("https://comptox.epa.gov/dashboard/chemical/details/DTXSID0024185","DTXSID0024185")</f>
        <v>DTXSID0024185</v>
      </c>
      <c r="D1153" s="81" t="s">
        <v>26</v>
      </c>
      <c r="E1153" s="39" t="s">
        <v>34</v>
      </c>
      <c r="F1153" s="91" t="s">
        <v>17</v>
      </c>
      <c r="G1153" s="31" t="s">
        <v>116</v>
      </c>
      <c r="H1153" s="39" t="s">
        <v>34</v>
      </c>
      <c r="I1153" s="37" t="s">
        <v>58</v>
      </c>
      <c r="J1153" s="37" t="s">
        <v>1047</v>
      </c>
      <c r="K1153" s="35">
        <v>79221</v>
      </c>
      <c r="L1153" s="35" t="s">
        <v>3486</v>
      </c>
    </row>
    <row r="1154" spans="1:12" ht="14.45">
      <c r="A1154" s="145" t="s">
        <v>3487</v>
      </c>
      <c r="B1154" s="81" t="s">
        <v>3488</v>
      </c>
      <c r="C1154" s="139" t="str">
        <f>HYPERLINK("https://comptox.epa.gov/dashboard/chemical/details/DTXSID0020862","DTXSID0020862")</f>
        <v>DTXSID0020862</v>
      </c>
      <c r="D1154" s="81"/>
      <c r="E1154" s="39" t="s">
        <v>77</v>
      </c>
      <c r="F1154" s="91" t="s">
        <v>17</v>
      </c>
      <c r="G1154" s="31"/>
      <c r="H1154" s="39"/>
      <c r="I1154" s="37" t="s">
        <v>534</v>
      </c>
      <c r="J1154" s="37" t="s">
        <v>3489</v>
      </c>
      <c r="K1154" s="35">
        <v>56495</v>
      </c>
      <c r="L1154" s="35" t="s">
        <v>3490</v>
      </c>
    </row>
    <row r="1155" spans="1:12" ht="14.45">
      <c r="A1155" s="145" t="s">
        <v>3491</v>
      </c>
      <c r="B1155" s="81" t="s">
        <v>3492</v>
      </c>
      <c r="C1155" s="139" t="str">
        <f>HYPERLINK("https://comptox.epa.gov/dashboard/chemical/details/DTXSID6063143","DTXSID6063143")</f>
        <v>DTXSID6063143</v>
      </c>
      <c r="D1155" s="81"/>
      <c r="E1155" s="39"/>
      <c r="F1155" s="91" t="s">
        <v>17</v>
      </c>
      <c r="G1155" s="31"/>
      <c r="H1155" s="39"/>
      <c r="I1155" s="37" t="s">
        <v>534</v>
      </c>
      <c r="J1155" s="37"/>
      <c r="K1155" s="35">
        <v>3697243</v>
      </c>
      <c r="L1155" s="35" t="s">
        <v>3493</v>
      </c>
    </row>
    <row r="1156" spans="1:12" ht="14.45">
      <c r="A1156" s="145" t="s">
        <v>3494</v>
      </c>
      <c r="B1156" s="81" t="s">
        <v>3495</v>
      </c>
      <c r="C1156" s="139" t="str">
        <f>HYPERLINK("https://comptox.epa.gov/dashboard/chemical/details/DTXSID7072830","DTXSID7072830")</f>
        <v>DTXSID7072830</v>
      </c>
      <c r="D1156" s="81"/>
      <c r="E1156" s="39"/>
      <c r="F1156" s="91" t="s">
        <v>17</v>
      </c>
      <c r="G1156" s="31"/>
      <c r="H1156" s="39"/>
      <c r="I1156" s="37" t="s">
        <v>738</v>
      </c>
      <c r="J1156" s="37"/>
      <c r="K1156" s="35">
        <v>75790840</v>
      </c>
      <c r="L1156" s="35" t="s">
        <v>3496</v>
      </c>
    </row>
    <row r="1157" spans="1:12" ht="14.45">
      <c r="A1157" s="145" t="s">
        <v>3497</v>
      </c>
      <c r="B1157" s="81" t="s">
        <v>3297</v>
      </c>
      <c r="C1157" s="139" t="str">
        <f>HYPERLINK("https://comptox.epa.gov/dashboard/chemical/details/DTXSID5020865","DTXSID5020865")</f>
        <v>DTXSID5020865</v>
      </c>
      <c r="D1157" s="81"/>
      <c r="E1157" s="39" t="s">
        <v>77</v>
      </c>
      <c r="F1157" s="91" t="s">
        <v>17</v>
      </c>
      <c r="G1157" s="31"/>
      <c r="H1157" s="39"/>
      <c r="I1157" s="37" t="s">
        <v>18</v>
      </c>
      <c r="J1157" s="37" t="s">
        <v>3298</v>
      </c>
      <c r="K1157" s="35">
        <v>101144</v>
      </c>
      <c r="L1157" s="35" t="s">
        <v>3498</v>
      </c>
    </row>
    <row r="1158" spans="1:12" ht="14.45">
      <c r="A1158" s="145" t="s">
        <v>3499</v>
      </c>
      <c r="B1158" s="81" t="s">
        <v>3500</v>
      </c>
      <c r="C1158" s="139" t="str">
        <f>HYPERLINK("https://comptox.epa.gov/dashboard/chemical/details/DTXSID5020869","DTXSID5020869")</f>
        <v>DTXSID5020869</v>
      </c>
      <c r="D1158" s="81"/>
      <c r="E1158" s="39"/>
      <c r="F1158" s="91" t="s">
        <v>17</v>
      </c>
      <c r="G1158" s="31"/>
      <c r="H1158" s="39"/>
      <c r="I1158" s="37" t="s">
        <v>18</v>
      </c>
      <c r="J1158" s="37"/>
      <c r="K1158" s="35">
        <v>101611</v>
      </c>
      <c r="L1158" s="35" t="s">
        <v>3501</v>
      </c>
    </row>
    <row r="1159" spans="1:12" ht="14.45">
      <c r="A1159" s="145" t="s">
        <v>3502</v>
      </c>
      <c r="B1159" s="81" t="s">
        <v>3503</v>
      </c>
      <c r="C1159" s="139" t="str">
        <f>HYPERLINK("https://comptox.epa.gov/dashboard/chemical/details/DTXSID3027588","DTXSID3027588")</f>
        <v>DTXSID3027588</v>
      </c>
      <c r="D1159" s="81"/>
      <c r="E1159" s="39"/>
      <c r="F1159" s="91" t="s">
        <v>17</v>
      </c>
      <c r="G1159" s="31"/>
      <c r="H1159" s="39"/>
      <c r="I1159" s="37" t="s">
        <v>738</v>
      </c>
      <c r="J1159" s="37"/>
      <c r="K1159" s="35">
        <v>5124301</v>
      </c>
      <c r="L1159" s="35" t="s">
        <v>3504</v>
      </c>
    </row>
    <row r="1160" spans="1:12" ht="14.45">
      <c r="A1160" s="145" t="s">
        <v>3505</v>
      </c>
      <c r="B1160" s="81" t="s">
        <v>3302</v>
      </c>
      <c r="C1160" s="139" t="str">
        <f>HYPERLINK("https://comptox.epa.gov/dashboard/chemical/details/DTXSID7025180","DTXSID7025180")</f>
        <v>DTXSID7025180</v>
      </c>
      <c r="D1160" s="81"/>
      <c r="E1160" s="39" t="s">
        <v>26</v>
      </c>
      <c r="F1160" s="91" t="s">
        <v>17</v>
      </c>
      <c r="G1160" s="31"/>
      <c r="H1160" s="39"/>
      <c r="I1160" s="37" t="s">
        <v>58</v>
      </c>
      <c r="J1160" s="37"/>
      <c r="K1160" s="35">
        <v>101688</v>
      </c>
      <c r="L1160" s="35" t="s">
        <v>3506</v>
      </c>
    </row>
    <row r="1161" spans="1:12" ht="14.45">
      <c r="A1161" s="145" t="s">
        <v>3507</v>
      </c>
      <c r="B1161" s="81" t="s">
        <v>3508</v>
      </c>
      <c r="C1161" s="139" t="str">
        <f>HYPERLINK("https://comptox.epa.gov/dashboard/chemical/details/DTXSID4021557","DTXSID4021557")</f>
        <v>DTXSID4021557</v>
      </c>
      <c r="D1161" s="81"/>
      <c r="E1161" s="39" t="s">
        <v>34</v>
      </c>
      <c r="F1161" s="91" t="s">
        <v>17</v>
      </c>
      <c r="G1161" s="31"/>
      <c r="H1161" s="39"/>
      <c r="I1161" s="37" t="s">
        <v>18</v>
      </c>
      <c r="J1161" s="37" t="s">
        <v>3509</v>
      </c>
      <c r="K1161" s="35">
        <v>74953</v>
      </c>
      <c r="L1161" s="35" t="s">
        <v>3510</v>
      </c>
    </row>
    <row r="1162" spans="1:12" ht="14.45">
      <c r="A1162" s="145" t="s">
        <v>3511</v>
      </c>
      <c r="B1162" s="81" t="s">
        <v>1827</v>
      </c>
      <c r="C1162" s="139" t="str">
        <f>HYPERLINK("https://comptox.epa.gov/dashboard/chemical/details/DTXSID0020868","DTXSID0020868")</f>
        <v>DTXSID0020868</v>
      </c>
      <c r="D1162" s="81"/>
      <c r="E1162" s="39" t="s">
        <v>34</v>
      </c>
      <c r="F1162" s="91" t="s">
        <v>17</v>
      </c>
      <c r="G1162" s="31"/>
      <c r="H1162" s="39"/>
      <c r="I1162" s="37" t="s">
        <v>58</v>
      </c>
      <c r="J1162" s="37" t="s">
        <v>1828</v>
      </c>
      <c r="K1162" s="35">
        <v>75092</v>
      </c>
      <c r="L1162" s="35" t="s">
        <v>3512</v>
      </c>
    </row>
    <row r="1163" spans="1:12" ht="14.45">
      <c r="A1163" s="145" t="s">
        <v>3513</v>
      </c>
      <c r="B1163" s="81" t="s">
        <v>3514</v>
      </c>
      <c r="C1163" s="139" t="str">
        <f>HYPERLINK("https://comptox.epa.gov/dashboard/chemical/details/DTXSID6022422","DTXSID6022422")</f>
        <v>DTXSID6022422</v>
      </c>
      <c r="D1163" s="81"/>
      <c r="E1163" s="39" t="s">
        <v>77</v>
      </c>
      <c r="F1163" s="91" t="s">
        <v>17</v>
      </c>
      <c r="G1163" s="31"/>
      <c r="H1163" s="39"/>
      <c r="I1163" s="37" t="s">
        <v>18</v>
      </c>
      <c r="J1163" s="37"/>
      <c r="K1163" s="35">
        <v>101779</v>
      </c>
      <c r="L1163" s="35" t="s">
        <v>3515</v>
      </c>
    </row>
    <row r="1164" spans="1:12" ht="14.45">
      <c r="A1164" s="145" t="s">
        <v>3516</v>
      </c>
      <c r="B1164" s="81" t="s">
        <v>3302</v>
      </c>
      <c r="C1164" s="139" t="str">
        <f>HYPERLINK("https://comptox.epa.gov/dashboard/chemical/details/DTXSID7025180","DTXSID7025180")</f>
        <v>DTXSID7025180</v>
      </c>
      <c r="D1164" s="81"/>
      <c r="E1164" s="39">
        <v>5000</v>
      </c>
      <c r="F1164" s="91" t="s">
        <v>17</v>
      </c>
      <c r="G1164" s="31"/>
      <c r="H1164" s="39"/>
      <c r="I1164" s="37" t="s">
        <v>738</v>
      </c>
      <c r="J1164" s="37"/>
      <c r="K1164" s="35">
        <v>101688</v>
      </c>
      <c r="L1164" s="35" t="s">
        <v>3517</v>
      </c>
    </row>
    <row r="1165" spans="1:12" ht="14.45">
      <c r="A1165" s="145" t="s">
        <v>3518</v>
      </c>
      <c r="B1165" s="81" t="s">
        <v>3407</v>
      </c>
      <c r="C1165" s="139" t="str">
        <f>HYPERLINK("https://comptox.epa.gov/dashboard/chemical/details/DTXSID8026937","DTXSID8026937")</f>
        <v>DTXSID8026937</v>
      </c>
      <c r="D1165" s="81" t="s">
        <v>33</v>
      </c>
      <c r="E1165" s="39"/>
      <c r="F1165" s="91" t="s">
        <v>17</v>
      </c>
      <c r="G1165" s="31"/>
      <c r="H1165" s="39"/>
      <c r="I1165" s="37"/>
      <c r="J1165" s="37"/>
      <c r="K1165" s="35">
        <v>115106</v>
      </c>
      <c r="L1165" s="35" t="s">
        <v>3519</v>
      </c>
    </row>
    <row r="1166" spans="1:12" ht="14.45">
      <c r="A1166" s="145" t="s">
        <v>3520</v>
      </c>
      <c r="B1166" s="81" t="s">
        <v>3521</v>
      </c>
      <c r="C1166" s="139" t="str">
        <f>HYPERLINK("https://comptox.epa.gov/dashboard/chemical/details/DTXSID3021516","DTXSID3021516")</f>
        <v>DTXSID3021516</v>
      </c>
      <c r="D1166" s="81"/>
      <c r="E1166" s="39" t="s">
        <v>26</v>
      </c>
      <c r="F1166" s="91" t="s">
        <v>17</v>
      </c>
      <c r="G1166" s="31"/>
      <c r="H1166" s="39"/>
      <c r="I1166" s="37"/>
      <c r="J1166" s="37" t="s">
        <v>3522</v>
      </c>
      <c r="K1166" s="35">
        <v>78933</v>
      </c>
      <c r="L1166" s="35" t="s">
        <v>3523</v>
      </c>
    </row>
    <row r="1167" spans="1:12" ht="14.45">
      <c r="A1167" s="145" t="s">
        <v>3524</v>
      </c>
      <c r="B1167" s="81" t="s">
        <v>3525</v>
      </c>
      <c r="C1167" s="139" t="str">
        <f>HYPERLINK("https://comptox.epa.gov/dashboard/chemical/details/DTXSID1024671","DTXSID1024671")</f>
        <v>DTXSID1024671</v>
      </c>
      <c r="D1167" s="81"/>
      <c r="E1167" s="39" t="s">
        <v>77</v>
      </c>
      <c r="F1167" s="91" t="s">
        <v>17</v>
      </c>
      <c r="G1167" s="31"/>
      <c r="H1167" s="39"/>
      <c r="I1167" s="37"/>
      <c r="J1167" s="37" t="s">
        <v>3526</v>
      </c>
      <c r="K1167" s="35">
        <v>1338234</v>
      </c>
      <c r="L1167" s="35" t="s">
        <v>3527</v>
      </c>
    </row>
    <row r="1168" spans="1:12" ht="14.45">
      <c r="A1168" s="66" t="s">
        <v>3528</v>
      </c>
      <c r="B1168" s="82" t="s">
        <v>3529</v>
      </c>
      <c r="C1168" s="139" t="str">
        <f>HYPERLINK("https://comptox.epa.gov/dashboard/chemical/details/DTXSID5025607","DTXSID5025607")</f>
        <v>DTXSID5025607</v>
      </c>
      <c r="D1168" s="82"/>
      <c r="E1168" s="17"/>
      <c r="F1168" s="91" t="s">
        <v>17</v>
      </c>
      <c r="G1168" s="33"/>
      <c r="H1168" s="17"/>
      <c r="I1168" s="34" t="s">
        <v>18</v>
      </c>
      <c r="J1168" s="132"/>
      <c r="K1168" s="32">
        <v>93152</v>
      </c>
      <c r="L1168" s="32" t="s">
        <v>3530</v>
      </c>
    </row>
    <row r="1169" spans="1:12" ht="14.45">
      <c r="A1169" s="145" t="s">
        <v>3531</v>
      </c>
      <c r="B1169" s="81" t="s">
        <v>2726</v>
      </c>
      <c r="C1169" s="139" t="str">
        <f>HYPERLINK("https://comptox.epa.gov/dashboard/chemical/details/DTXSID5025609","DTXSID5025609")</f>
        <v>DTXSID5025609</v>
      </c>
      <c r="D1169" s="81" t="s">
        <v>33</v>
      </c>
      <c r="E1169" s="39"/>
      <c r="F1169" s="91" t="s">
        <v>17</v>
      </c>
      <c r="G1169" s="31"/>
      <c r="H1169" s="39"/>
      <c r="I1169" s="37"/>
      <c r="J1169" s="37"/>
      <c r="K1169" s="35">
        <v>107313</v>
      </c>
      <c r="L1169" s="35" t="s">
        <v>3532</v>
      </c>
    </row>
    <row r="1170" spans="1:12" ht="14.45">
      <c r="A1170" s="145" t="s">
        <v>3533</v>
      </c>
      <c r="B1170" s="81" t="s">
        <v>3024</v>
      </c>
      <c r="C1170" s="139" t="str">
        <f>HYPERLINK("https://comptox.epa.gov/dashboard/chemical/details/DTXSID4020874","DTXSID4020874")</f>
        <v>DTXSID4020874</v>
      </c>
      <c r="D1170" s="81" t="s">
        <v>63</v>
      </c>
      <c r="E1170" s="39" t="s">
        <v>77</v>
      </c>
      <c r="F1170" s="91" t="s">
        <v>17</v>
      </c>
      <c r="G1170" s="31" t="s">
        <v>116</v>
      </c>
      <c r="H1170" s="39" t="s">
        <v>77</v>
      </c>
      <c r="I1170" s="37" t="s">
        <v>18</v>
      </c>
      <c r="J1170" s="37" t="s">
        <v>3025</v>
      </c>
      <c r="K1170" s="35">
        <v>60344</v>
      </c>
      <c r="L1170" s="35" t="s">
        <v>3534</v>
      </c>
    </row>
    <row r="1171" spans="1:12" ht="14.45">
      <c r="A1171" s="145" t="s">
        <v>3535</v>
      </c>
      <c r="B1171" s="81" t="s">
        <v>3536</v>
      </c>
      <c r="C1171" s="139" t="str">
        <f>HYPERLINK("https://comptox.epa.gov/dashboard/chemical/details/DTXSID0024187","DTXSID0024187")</f>
        <v>DTXSID0024187</v>
      </c>
      <c r="D1171" s="81"/>
      <c r="E1171" s="39" t="s">
        <v>22</v>
      </c>
      <c r="F1171" s="91" t="s">
        <v>17</v>
      </c>
      <c r="G1171" s="31"/>
      <c r="H1171" s="39"/>
      <c r="I1171" s="37" t="s">
        <v>18</v>
      </c>
      <c r="J1171" s="37" t="s">
        <v>3537</v>
      </c>
      <c r="K1171" s="35">
        <v>74884</v>
      </c>
      <c r="L1171" s="35" t="s">
        <v>3538</v>
      </c>
    </row>
    <row r="1172" spans="1:12" ht="14.45">
      <c r="A1172" s="145" t="s">
        <v>3539</v>
      </c>
      <c r="B1172" s="81" t="s">
        <v>3540</v>
      </c>
      <c r="C1172" s="139" t="str">
        <f>HYPERLINK("https://comptox.epa.gov/dashboard/chemical/details/DTXSID5021889","DTXSID5021889")</f>
        <v>DTXSID5021889</v>
      </c>
      <c r="D1172" s="81"/>
      <c r="E1172" s="39" t="s">
        <v>26</v>
      </c>
      <c r="F1172" s="91" t="s">
        <v>17</v>
      </c>
      <c r="G1172" s="31"/>
      <c r="H1172" s="39"/>
      <c r="I1172" s="37" t="s">
        <v>18</v>
      </c>
      <c r="J1172" s="37" t="s">
        <v>3541</v>
      </c>
      <c r="K1172" s="35">
        <v>108101</v>
      </c>
      <c r="L1172" s="35" t="s">
        <v>3542</v>
      </c>
    </row>
    <row r="1173" spans="1:12" ht="14.45">
      <c r="A1173" s="145" t="s">
        <v>3543</v>
      </c>
      <c r="B1173" s="81" t="s">
        <v>3403</v>
      </c>
      <c r="C1173" s="139" t="str">
        <f>HYPERLINK("https://comptox.epa.gov/dashboard/chemical/details/DTXSID1023786","DTXSID1023786")</f>
        <v>DTXSID1023786</v>
      </c>
      <c r="D1173" s="81" t="s">
        <v>33</v>
      </c>
      <c r="E1173" s="39" t="s">
        <v>77</v>
      </c>
      <c r="F1173" s="91" t="s">
        <v>17</v>
      </c>
      <c r="G1173" s="31" t="s">
        <v>116</v>
      </c>
      <c r="H1173" s="39" t="s">
        <v>77</v>
      </c>
      <c r="I1173" s="37" t="s">
        <v>18</v>
      </c>
      <c r="J1173" s="37" t="s">
        <v>3404</v>
      </c>
      <c r="K1173" s="35">
        <v>624839</v>
      </c>
      <c r="L1173" s="35" t="s">
        <v>3544</v>
      </c>
    </row>
    <row r="1174" spans="1:12" ht="14.45">
      <c r="A1174" s="145" t="s">
        <v>3545</v>
      </c>
      <c r="B1174" s="81" t="s">
        <v>3167</v>
      </c>
      <c r="C1174" s="139" t="str">
        <f>HYPERLINK("https://comptox.epa.gov/dashboard/chemical/details/DTXSID2027204","DTXSID2027204")</f>
        <v>DTXSID2027204</v>
      </c>
      <c r="D1174" s="81"/>
      <c r="E1174" s="39"/>
      <c r="F1174" s="91" t="s">
        <v>17</v>
      </c>
      <c r="G1174" s="31" t="s">
        <v>116</v>
      </c>
      <c r="H1174" s="39" t="s">
        <v>116</v>
      </c>
      <c r="I1174" s="37" t="s">
        <v>18</v>
      </c>
      <c r="J1174" s="37"/>
      <c r="K1174" s="35">
        <v>556616</v>
      </c>
      <c r="L1174" s="35" t="s">
        <v>3546</v>
      </c>
    </row>
    <row r="1175" spans="1:12" ht="14.45">
      <c r="A1175" s="145" t="s">
        <v>3547</v>
      </c>
      <c r="B1175" s="81" t="s">
        <v>76</v>
      </c>
      <c r="C1175" s="139" t="str">
        <f>HYPERLINK("https://comptox.epa.gov/dashboard/chemical/details/DTXSID7025427","DTXSID7025427")</f>
        <v>DTXSID7025427</v>
      </c>
      <c r="D1175" s="81"/>
      <c r="E1175" s="39" t="s">
        <v>77</v>
      </c>
      <c r="F1175" s="91" t="s">
        <v>33</v>
      </c>
      <c r="G1175" s="31" t="s">
        <v>34</v>
      </c>
      <c r="H1175" s="39" t="s">
        <v>77</v>
      </c>
      <c r="I1175" s="37" t="s">
        <v>18</v>
      </c>
      <c r="J1175" s="37" t="s">
        <v>78</v>
      </c>
      <c r="K1175" s="35">
        <v>75865</v>
      </c>
      <c r="L1175" s="35" t="s">
        <v>3548</v>
      </c>
    </row>
    <row r="1176" spans="1:12" ht="14.45">
      <c r="A1176" s="145" t="s">
        <v>3549</v>
      </c>
      <c r="B1176" s="81" t="s">
        <v>3425</v>
      </c>
      <c r="C1176" s="139" t="str">
        <f>HYPERLINK("https://comptox.epa.gov/dashboard/chemical/details/DTXSID5026382","DTXSID5026382")</f>
        <v>DTXSID5026382</v>
      </c>
      <c r="D1176" s="81" t="s">
        <v>33</v>
      </c>
      <c r="E1176" s="39" t="s">
        <v>22</v>
      </c>
      <c r="F1176" s="91" t="s">
        <v>57</v>
      </c>
      <c r="G1176" s="31" t="s">
        <v>116</v>
      </c>
      <c r="H1176" s="39" t="s">
        <v>22</v>
      </c>
      <c r="I1176" s="37" t="s">
        <v>1735</v>
      </c>
      <c r="J1176" s="37" t="s">
        <v>3426</v>
      </c>
      <c r="K1176" s="35">
        <v>74931</v>
      </c>
      <c r="L1176" s="35" t="s">
        <v>3550</v>
      </c>
    </row>
    <row r="1177" spans="1:12" ht="14.45">
      <c r="A1177" s="145" t="s">
        <v>3551</v>
      </c>
      <c r="B1177" s="81" t="s">
        <v>3552</v>
      </c>
      <c r="C1177" s="139" t="str">
        <f>HYPERLINK("https://comptox.epa.gov/dashboard/chemical/details/DTXSID8040309","DTXSID8040309")</f>
        <v>DTXSID8040309</v>
      </c>
      <c r="D1177" s="81"/>
      <c r="E1177" s="39"/>
      <c r="F1177" s="91" t="s">
        <v>17</v>
      </c>
      <c r="G1177" s="31" t="s">
        <v>161</v>
      </c>
      <c r="H1177" s="39" t="s">
        <v>116</v>
      </c>
      <c r="I1177" s="37" t="s">
        <v>258</v>
      </c>
      <c r="J1177" s="37"/>
      <c r="K1177" s="35">
        <v>502396</v>
      </c>
      <c r="L1177" s="35" t="s">
        <v>3553</v>
      </c>
    </row>
    <row r="1178" spans="1:12" ht="14.45">
      <c r="A1178" s="145" t="s">
        <v>3554</v>
      </c>
      <c r="B1178" s="81" t="s">
        <v>3555</v>
      </c>
      <c r="C1178" s="139" t="str">
        <f>HYPERLINK("https://comptox.epa.gov/dashboard/chemical/details/DTXSID2020844","DTXSID2020844")</f>
        <v>DTXSID2020844</v>
      </c>
      <c r="D1178" s="81"/>
      <c r="E1178" s="39" t="s">
        <v>34</v>
      </c>
      <c r="F1178" s="91" t="s">
        <v>35</v>
      </c>
      <c r="G1178" s="31"/>
      <c r="H1178" s="39"/>
      <c r="I1178" s="37" t="s">
        <v>18</v>
      </c>
      <c r="J1178" s="37" t="s">
        <v>3556</v>
      </c>
      <c r="K1178" s="35">
        <v>80626</v>
      </c>
      <c r="L1178" s="35" t="s">
        <v>3557</v>
      </c>
    </row>
    <row r="1179" spans="1:12" ht="14.45">
      <c r="A1179" s="145" t="s">
        <v>3558</v>
      </c>
      <c r="B1179" s="81" t="s">
        <v>3559</v>
      </c>
      <c r="C1179" s="139" t="str">
        <f>HYPERLINK("https://comptox.epa.gov/dashboard/chemical/details/DTXSID3020885","DTXSID3020885")</f>
        <v>DTXSID3020885</v>
      </c>
      <c r="D1179" s="81"/>
      <c r="E1179" s="39"/>
      <c r="F1179" s="91" t="s">
        <v>17</v>
      </c>
      <c r="G1179" s="31"/>
      <c r="H1179" s="39"/>
      <c r="I1179" s="37" t="s">
        <v>18</v>
      </c>
      <c r="J1179" s="37"/>
      <c r="K1179" s="35">
        <v>924425</v>
      </c>
      <c r="L1179" s="35" t="s">
        <v>3560</v>
      </c>
    </row>
    <row r="1180" spans="1:12" ht="14.45">
      <c r="A1180" s="145" t="s">
        <v>3561</v>
      </c>
      <c r="B1180" s="81" t="s">
        <v>3562</v>
      </c>
      <c r="C1180" s="139" t="str">
        <f>HYPERLINK("https://comptox.epa.gov/dashboard/chemical/details/DTXSID1020855","DTXSID1020855")</f>
        <v>DTXSID1020855</v>
      </c>
      <c r="D1180" s="81"/>
      <c r="E1180" s="39" t="s">
        <v>22</v>
      </c>
      <c r="F1180" s="91" t="s">
        <v>57</v>
      </c>
      <c r="G1180" s="31" t="s">
        <v>152</v>
      </c>
      <c r="H1180" s="39" t="s">
        <v>22</v>
      </c>
      <c r="I1180" s="37" t="s">
        <v>18</v>
      </c>
      <c r="J1180" s="37" t="s">
        <v>3563</v>
      </c>
      <c r="K1180" s="35">
        <v>298000</v>
      </c>
      <c r="L1180" s="35" t="s">
        <v>3564</v>
      </c>
    </row>
    <row r="1181" spans="1:12" ht="14.45">
      <c r="A1181" s="145" t="s">
        <v>3565</v>
      </c>
      <c r="B1181" s="141" t="s">
        <v>3566</v>
      </c>
      <c r="C1181" s="139" t="str">
        <f>HYPERLINK("https://comptox.epa.gov/dashboard/chemical/details/DTXSID8059924","DTXSID8059924")</f>
        <v>DTXSID8059924</v>
      </c>
      <c r="D1181" s="81"/>
      <c r="E1181" s="39"/>
      <c r="F1181" s="91" t="s">
        <v>17</v>
      </c>
      <c r="G1181" s="31"/>
      <c r="H1181" s="39"/>
      <c r="I1181" s="37">
        <v>313</v>
      </c>
      <c r="J1181" s="37"/>
      <c r="K1181" s="65">
        <v>376272</v>
      </c>
      <c r="L1181" s="35" t="s">
        <v>3567</v>
      </c>
    </row>
    <row r="1182" spans="1:12" ht="14.45">
      <c r="A1182" s="145" t="s">
        <v>3568</v>
      </c>
      <c r="B1182" s="81" t="s">
        <v>3569</v>
      </c>
      <c r="C1182" s="139" t="str">
        <f>HYPERLINK("https://comptox.epa.gov/dashboard/chemical/details/DTXSID6042153","DTXSID6042153")</f>
        <v>DTXSID6042153</v>
      </c>
      <c r="D1182" s="81"/>
      <c r="E1182" s="39"/>
      <c r="F1182" s="91" t="s">
        <v>17</v>
      </c>
      <c r="G1182" s="31" t="s">
        <v>116</v>
      </c>
      <c r="H1182" s="39" t="s">
        <v>116</v>
      </c>
      <c r="I1182" s="37"/>
      <c r="J1182" s="37"/>
      <c r="K1182" s="35">
        <v>3735237</v>
      </c>
      <c r="L1182" s="35" t="s">
        <v>3570</v>
      </c>
    </row>
    <row r="1183" spans="1:12" ht="14.45">
      <c r="A1183" s="145" t="s">
        <v>3571</v>
      </c>
      <c r="B1183" s="81" t="s">
        <v>3572</v>
      </c>
      <c r="C1183" s="139" t="str">
        <f>HYPERLINK("https://comptox.epa.gov/dashboard/chemical/details/DTXSID6060979","DTXSID6060979")</f>
        <v>DTXSID6060979</v>
      </c>
      <c r="D1183" s="81"/>
      <c r="E1183" s="39"/>
      <c r="F1183" s="91" t="s">
        <v>17</v>
      </c>
      <c r="G1183" s="31" t="s">
        <v>22</v>
      </c>
      <c r="H1183" s="39" t="s">
        <v>22</v>
      </c>
      <c r="I1183" s="37"/>
      <c r="J1183" s="37"/>
      <c r="K1183" s="35">
        <v>676971</v>
      </c>
      <c r="L1183" s="35" t="s">
        <v>3573</v>
      </c>
    </row>
    <row r="1184" spans="1:12" ht="14.45">
      <c r="A1184" s="145" t="s">
        <v>3574</v>
      </c>
      <c r="B1184" s="81" t="s">
        <v>3575</v>
      </c>
      <c r="C1184" s="139" t="str">
        <f>HYPERLINK("https://comptox.epa.gov/dashboard/chemical/details/DTXSID9020748","DTXSID9020748")</f>
        <v>DTXSID9020748</v>
      </c>
      <c r="D1184" s="81" t="s">
        <v>33</v>
      </c>
      <c r="E1184" s="39"/>
      <c r="F1184" s="91" t="s">
        <v>17</v>
      </c>
      <c r="G1184" s="31"/>
      <c r="H1184" s="39"/>
      <c r="I1184" s="37"/>
      <c r="J1184" s="37"/>
      <c r="K1184" s="35">
        <v>115117</v>
      </c>
      <c r="L1184" s="35" t="s">
        <v>3576</v>
      </c>
    </row>
    <row r="1185" spans="1:12" ht="14.45">
      <c r="A1185" s="145" t="s">
        <v>3577</v>
      </c>
      <c r="B1185" s="81" t="s">
        <v>3578</v>
      </c>
      <c r="C1185" s="139" t="str">
        <f>HYPERLINK("https://comptox.epa.gov/dashboard/chemical/details/DTXSID9021899","DTXSID9021899")</f>
        <v>DTXSID9021899</v>
      </c>
      <c r="D1185" s="81"/>
      <c r="E1185" s="39" t="s">
        <v>26</v>
      </c>
      <c r="F1185" s="91" t="s">
        <v>17</v>
      </c>
      <c r="G1185" s="31"/>
      <c r="H1185" s="39"/>
      <c r="I1185" s="37" t="s">
        <v>18</v>
      </c>
      <c r="J1185" s="37" t="s">
        <v>3579</v>
      </c>
      <c r="K1185" s="35">
        <v>109068</v>
      </c>
      <c r="L1185" s="35" t="s">
        <v>3580</v>
      </c>
    </row>
    <row r="1186" spans="1:12" ht="14.45">
      <c r="A1186" s="145" t="s">
        <v>3581</v>
      </c>
      <c r="B1186" s="81" t="s">
        <v>3582</v>
      </c>
      <c r="C1186" s="139" t="str">
        <f>HYPERLINK("https://comptox.epa.gov/dashboard/chemical/details/DTXSID6020856","DTXSID6020856")</f>
        <v>DTXSID6020856</v>
      </c>
      <c r="D1186" s="81"/>
      <c r="E1186" s="39"/>
      <c r="F1186" s="91" t="s">
        <v>17</v>
      </c>
      <c r="G1186" s="31"/>
      <c r="H1186" s="39"/>
      <c r="I1186" s="37" t="s">
        <v>18</v>
      </c>
      <c r="J1186" s="37"/>
      <c r="K1186" s="35">
        <v>872504</v>
      </c>
      <c r="L1186" s="35" t="s">
        <v>3583</v>
      </c>
    </row>
    <row r="1187" spans="1:12" ht="14.45">
      <c r="A1187" s="145" t="s">
        <v>3584</v>
      </c>
      <c r="B1187" s="81" t="s">
        <v>3585</v>
      </c>
      <c r="C1187" s="139" t="str">
        <f>HYPERLINK("https://comptox.epa.gov/dashboard/chemical/details/DTXSID3020833","DTXSID3020833")</f>
        <v>DTXSID3020833</v>
      </c>
      <c r="D1187" s="81"/>
      <c r="E1187" s="39" t="s">
        <v>34</v>
      </c>
      <c r="F1187" s="91" t="s">
        <v>17</v>
      </c>
      <c r="G1187" s="31"/>
      <c r="H1187" s="39"/>
      <c r="I1187" s="37" t="s">
        <v>18</v>
      </c>
      <c r="J1187" s="37"/>
      <c r="K1187" s="35">
        <v>1634044</v>
      </c>
      <c r="L1187" s="35" t="s">
        <v>3586</v>
      </c>
    </row>
    <row r="1188" spans="1:12" ht="14.45">
      <c r="A1188" s="145" t="s">
        <v>3587</v>
      </c>
      <c r="B1188" s="81" t="s">
        <v>3588</v>
      </c>
      <c r="C1188" s="139" t="str">
        <f>HYPERLINK("https://comptox.epa.gov/dashboard/chemical/details/DTXSID5060304","DTXSID5060304")</f>
        <v>DTXSID5060304</v>
      </c>
      <c r="D1188" s="81" t="s">
        <v>129</v>
      </c>
      <c r="E1188" s="39"/>
      <c r="F1188" s="91" t="s">
        <v>17</v>
      </c>
      <c r="G1188" s="31" t="s">
        <v>33</v>
      </c>
      <c r="H1188" s="39" t="s">
        <v>33</v>
      </c>
      <c r="I1188" s="37"/>
      <c r="J1188" s="37"/>
      <c r="K1188" s="35">
        <v>556649</v>
      </c>
      <c r="L1188" s="35" t="s">
        <v>3589</v>
      </c>
    </row>
    <row r="1189" spans="1:12" ht="14.45">
      <c r="A1189" s="145" t="s">
        <v>3590</v>
      </c>
      <c r="B1189" s="81" t="s">
        <v>3591</v>
      </c>
      <c r="C1189" s="139" t="str">
        <f>HYPERLINK("https://comptox.epa.gov/dashboard/chemical/details/DTXSID2020890","DTXSID2020890")</f>
        <v>DTXSID2020890</v>
      </c>
      <c r="D1189" s="81"/>
      <c r="E1189" s="39" t="s">
        <v>77</v>
      </c>
      <c r="F1189" s="91" t="s">
        <v>17</v>
      </c>
      <c r="G1189" s="31"/>
      <c r="H1189" s="39"/>
      <c r="I1189" s="37"/>
      <c r="J1189" s="37" t="s">
        <v>3592</v>
      </c>
      <c r="K1189" s="35">
        <v>56042</v>
      </c>
      <c r="L1189" s="35" t="s">
        <v>3593</v>
      </c>
    </row>
    <row r="1190" spans="1:12" ht="14.45">
      <c r="A1190" s="145" t="s">
        <v>3594</v>
      </c>
      <c r="B1190" s="81" t="s">
        <v>3595</v>
      </c>
      <c r="C1190" s="139" t="str">
        <f>HYPERLINK("https://comptox.epa.gov/dashboard/chemical/details/DTXSID4026426","DTXSID4026426")</f>
        <v>DTXSID4026426</v>
      </c>
      <c r="D1190" s="81" t="s">
        <v>26</v>
      </c>
      <c r="E1190" s="39"/>
      <c r="F1190" s="91" t="s">
        <v>17</v>
      </c>
      <c r="G1190" s="31" t="s">
        <v>116</v>
      </c>
      <c r="H1190" s="39" t="s">
        <v>116</v>
      </c>
      <c r="I1190" s="37"/>
      <c r="J1190" s="37"/>
      <c r="K1190" s="35">
        <v>75796</v>
      </c>
      <c r="L1190" s="35" t="s">
        <v>3596</v>
      </c>
    </row>
    <row r="1191" spans="1:12" ht="14.45">
      <c r="A1191" s="145" t="s">
        <v>3597</v>
      </c>
      <c r="B1191" s="81" t="s">
        <v>3598</v>
      </c>
      <c r="C1191" s="139" t="str">
        <f>HYPERLINK("https://comptox.epa.gov/dashboard/chemical/details/DTXSID3025671","DTXSID3025671")</f>
        <v>DTXSID3025671</v>
      </c>
      <c r="D1191" s="81"/>
      <c r="E1191" s="39"/>
      <c r="F1191" s="91" t="s">
        <v>17</v>
      </c>
      <c r="G1191" s="31" t="s">
        <v>77</v>
      </c>
      <c r="H1191" s="39" t="s">
        <v>77</v>
      </c>
      <c r="I1191" s="37"/>
      <c r="J1191" s="37"/>
      <c r="K1191" s="35">
        <v>78944</v>
      </c>
      <c r="L1191" s="35" t="s">
        <v>3599</v>
      </c>
    </row>
    <row r="1192" spans="1:12" ht="14.45">
      <c r="A1192" s="145" t="s">
        <v>3600</v>
      </c>
      <c r="B1192" s="81" t="s">
        <v>3601</v>
      </c>
      <c r="C1192" s="139" t="str">
        <f>HYPERLINK("https://comptox.epa.gov/dashboard/chemical/details/DTXSID9034737","DTXSID9034737")</f>
        <v>DTXSID9034737</v>
      </c>
      <c r="D1192" s="81"/>
      <c r="E1192" s="39"/>
      <c r="F1192" s="91" t="s">
        <v>17</v>
      </c>
      <c r="G1192" s="31"/>
      <c r="H1192" s="39"/>
      <c r="I1192" s="37" t="s">
        <v>18</v>
      </c>
      <c r="J1192" s="37"/>
      <c r="K1192" s="35">
        <v>9006422</v>
      </c>
      <c r="L1192" s="35" t="s">
        <v>3602</v>
      </c>
    </row>
    <row r="1193" spans="1:12" ht="14.45">
      <c r="A1193" s="145" t="s">
        <v>3603</v>
      </c>
      <c r="B1193" s="81" t="s">
        <v>3604</v>
      </c>
      <c r="C1193" s="139" t="str">
        <f>HYPERLINK("https://comptox.epa.gov/dashboard/chemical/details/DTXSID8057938","DTXSID8057938")</f>
        <v>DTXSID8057938</v>
      </c>
      <c r="D1193" s="81"/>
      <c r="E1193" s="39">
        <v>1000</v>
      </c>
      <c r="F1193" s="91" t="s">
        <v>17</v>
      </c>
      <c r="G1193" s="31" t="s">
        <v>152</v>
      </c>
      <c r="H1193" s="39">
        <v>1000</v>
      </c>
      <c r="I1193" s="37"/>
      <c r="J1193" s="37" t="s">
        <v>3605</v>
      </c>
      <c r="K1193" s="35">
        <v>1129415</v>
      </c>
      <c r="L1193" s="35" t="s">
        <v>3606</v>
      </c>
    </row>
    <row r="1194" spans="1:12" ht="14.45">
      <c r="A1194" s="145" t="s">
        <v>3607</v>
      </c>
      <c r="B1194" s="81" t="s">
        <v>3608</v>
      </c>
      <c r="C1194" s="139" t="str">
        <f>HYPERLINK("https://comptox.epa.gov/dashboard/chemical/details/DTXSID6024204","DTXSID6024204")</f>
        <v>DTXSID6024204</v>
      </c>
      <c r="D1194" s="81"/>
      <c r="E1194" s="39"/>
      <c r="F1194" s="91" t="s">
        <v>17</v>
      </c>
      <c r="G1194" s="31"/>
      <c r="H1194" s="39"/>
      <c r="I1194" s="37" t="s">
        <v>18</v>
      </c>
      <c r="J1194" s="37"/>
      <c r="K1194" s="35">
        <v>21087649</v>
      </c>
      <c r="L1194" s="35" t="s">
        <v>3609</v>
      </c>
    </row>
    <row r="1195" spans="1:12" ht="14.45">
      <c r="A1195" s="145" t="s">
        <v>3610</v>
      </c>
      <c r="B1195" s="81" t="s">
        <v>3611</v>
      </c>
      <c r="C1195" s="139" t="str">
        <f>HYPERLINK("https://comptox.epa.gov/dashboard/chemical/details/DTXSID2032683","DTXSID2032683")</f>
        <v>DTXSID2032683</v>
      </c>
      <c r="D1195" s="81"/>
      <c r="E1195" s="39" t="s">
        <v>77</v>
      </c>
      <c r="F1195" s="91" t="s">
        <v>33</v>
      </c>
      <c r="G1195" s="31" t="s">
        <v>116</v>
      </c>
      <c r="H1195" s="39" t="s">
        <v>77</v>
      </c>
      <c r="I1195" s="37" t="s">
        <v>18</v>
      </c>
      <c r="J1195" s="37"/>
      <c r="K1195" s="35">
        <v>7786347</v>
      </c>
      <c r="L1195" s="35" t="s">
        <v>3612</v>
      </c>
    </row>
    <row r="1196" spans="1:12" ht="14.45">
      <c r="A1196" s="145" t="s">
        <v>3613</v>
      </c>
      <c r="B1196" s="81" t="s">
        <v>3614</v>
      </c>
      <c r="C1196" s="139" t="str">
        <f>HYPERLINK("https://comptox.epa.gov/dashboard/chemical/details/DTXSID7020893","DTXSID7020893")</f>
        <v>DTXSID7020893</v>
      </c>
      <c r="D1196" s="81"/>
      <c r="E1196" s="39" t="s">
        <v>34</v>
      </c>
      <c r="F1196" s="91" t="s">
        <v>35</v>
      </c>
      <c r="G1196" s="31" t="s">
        <v>161</v>
      </c>
      <c r="H1196" s="39" t="s">
        <v>34</v>
      </c>
      <c r="I1196" s="37"/>
      <c r="J1196" s="37" t="s">
        <v>3615</v>
      </c>
      <c r="K1196" s="35">
        <v>315184</v>
      </c>
      <c r="L1196" s="35" t="s">
        <v>3616</v>
      </c>
    </row>
    <row r="1197" spans="1:12" ht="14.45">
      <c r="A1197" s="145" t="s">
        <v>3617</v>
      </c>
      <c r="B1197" s="81" t="s">
        <v>3618</v>
      </c>
      <c r="C1197" s="139" t="str">
        <f>HYPERLINK("https://comptox.epa.gov/dashboard/chemical/details/DTXSID2020894","DTXSID2020894")</f>
        <v>DTXSID2020894</v>
      </c>
      <c r="D1197" s="81"/>
      <c r="E1197" s="39"/>
      <c r="F1197" s="91" t="s">
        <v>17</v>
      </c>
      <c r="G1197" s="31"/>
      <c r="H1197" s="39"/>
      <c r="I1197" s="37" t="s">
        <v>18</v>
      </c>
      <c r="J1197" s="37"/>
      <c r="K1197" s="35">
        <v>90948</v>
      </c>
      <c r="L1197" s="35" t="s">
        <v>3619</v>
      </c>
    </row>
    <row r="1198" spans="1:12" ht="14.45">
      <c r="A1198" s="145" t="s">
        <v>3620</v>
      </c>
      <c r="B1198" s="81" t="s">
        <v>3621</v>
      </c>
      <c r="C1198" s="139" t="str">
        <f>HYPERLINK("https://comptox.epa.gov/dashboard/chemical/details/DTXSID2020898","DTXSID2020898")</f>
        <v>DTXSID2020898</v>
      </c>
      <c r="D1198" s="81"/>
      <c r="E1198" s="39" t="s">
        <v>77</v>
      </c>
      <c r="F1198" s="91" t="s">
        <v>17</v>
      </c>
      <c r="G1198" s="31" t="s">
        <v>161</v>
      </c>
      <c r="H1198" s="39" t="s">
        <v>77</v>
      </c>
      <c r="I1198" s="37"/>
      <c r="J1198" s="37" t="s">
        <v>3622</v>
      </c>
      <c r="K1198" s="35">
        <v>50077</v>
      </c>
      <c r="L1198" s="35" t="s">
        <v>3623</v>
      </c>
    </row>
    <row r="1199" spans="1:12" ht="14.45">
      <c r="A1199" s="145" t="s">
        <v>3624</v>
      </c>
      <c r="B1199" s="81" t="s">
        <v>3625</v>
      </c>
      <c r="C1199" s="139" t="str">
        <f>HYPERLINK("https://comptox.epa.gov/dashboard/chemical/details/DTXSID6024206","DTXSID6024206")</f>
        <v>DTXSID6024206</v>
      </c>
      <c r="D1199" s="81"/>
      <c r="E1199" s="39"/>
      <c r="F1199" s="91" t="s">
        <v>17</v>
      </c>
      <c r="G1199" s="31"/>
      <c r="H1199" s="39"/>
      <c r="I1199" s="37" t="s">
        <v>18</v>
      </c>
      <c r="J1199" s="37"/>
      <c r="K1199" s="35">
        <v>2212671</v>
      </c>
      <c r="L1199" s="35" t="s">
        <v>3626</v>
      </c>
    </row>
    <row r="1200" spans="1:12" ht="14.45">
      <c r="A1200" s="145" t="s">
        <v>3627</v>
      </c>
      <c r="B1200" s="81" t="s">
        <v>3628</v>
      </c>
      <c r="C1200" s="139" t="str">
        <f>HYPERLINK("https://comptox.epa.gov/dashboard/chemical/details/DTXSID7020899","DTXSID7020899")</f>
        <v>DTXSID7020899</v>
      </c>
      <c r="D1200" s="81"/>
      <c r="E1200" s="39"/>
      <c r="F1200" s="91" t="s">
        <v>17</v>
      </c>
      <c r="G1200" s="31"/>
      <c r="H1200" s="39"/>
      <c r="I1200" s="37" t="s">
        <v>18</v>
      </c>
      <c r="J1200" s="37"/>
      <c r="K1200" s="35">
        <v>1313275</v>
      </c>
      <c r="L1200" s="35" t="s">
        <v>3629</v>
      </c>
    </row>
    <row r="1201" spans="1:12" ht="14.45">
      <c r="A1201" s="145" t="s">
        <v>3630</v>
      </c>
      <c r="B1201" s="81" t="s">
        <v>1087</v>
      </c>
      <c r="C1201" s="139" t="str">
        <f>HYPERLINK("https://comptox.epa.gov/dashboard/chemical/details/DTXSID3026435","DTXSID3026435")</f>
        <v>DTXSID3026435</v>
      </c>
      <c r="D1201" s="81"/>
      <c r="E1201" s="39"/>
      <c r="F1201" s="91" t="s">
        <v>17</v>
      </c>
      <c r="G1201" s="31"/>
      <c r="H1201" s="39"/>
      <c r="I1201" s="37" t="s">
        <v>18</v>
      </c>
      <c r="J1201" s="37"/>
      <c r="K1201" s="35">
        <v>76153</v>
      </c>
      <c r="L1201" s="35" t="s">
        <v>3631</v>
      </c>
    </row>
    <row r="1202" spans="1:12" ht="14.45">
      <c r="A1202" s="145" t="s">
        <v>3632</v>
      </c>
      <c r="B1202" s="81" t="s">
        <v>3633</v>
      </c>
      <c r="C1202" s="139" t="str">
        <f>HYPERLINK("https://comptox.epa.gov/dashboard/chemical/details/DTXSID9034816","DTXSID9034816")</f>
        <v>DTXSID9034816</v>
      </c>
      <c r="D1202" s="81"/>
      <c r="E1202" s="39"/>
      <c r="F1202" s="91" t="s">
        <v>17</v>
      </c>
      <c r="G1202" s="31" t="s">
        <v>475</v>
      </c>
      <c r="H1202" s="39" t="s">
        <v>77</v>
      </c>
      <c r="I1202" s="37"/>
      <c r="J1202" s="37"/>
      <c r="K1202" s="35">
        <v>6923224</v>
      </c>
      <c r="L1202" s="35" t="s">
        <v>3634</v>
      </c>
    </row>
    <row r="1203" spans="1:12" ht="14.45">
      <c r="A1203" s="145" t="s">
        <v>3635</v>
      </c>
      <c r="B1203" s="81" t="s">
        <v>2363</v>
      </c>
      <c r="C1203" s="139" t="str">
        <f>HYPERLINK("https://comptox.epa.gov/dashboard/chemical/details/DTXSID8025678","DTXSID8025678")</f>
        <v>DTXSID8025678</v>
      </c>
      <c r="D1203" s="81" t="s">
        <v>33</v>
      </c>
      <c r="E1203" s="39" t="s">
        <v>22</v>
      </c>
      <c r="F1203" s="91" t="s">
        <v>57</v>
      </c>
      <c r="G1203" s="31"/>
      <c r="H1203" s="39"/>
      <c r="I1203" s="37"/>
      <c r="J1203" s="37"/>
      <c r="K1203" s="35">
        <v>75047</v>
      </c>
      <c r="L1203" s="35" t="s">
        <v>3636</v>
      </c>
    </row>
    <row r="1204" spans="1:12" ht="14.45">
      <c r="A1204" s="145" t="s">
        <v>3637</v>
      </c>
      <c r="B1204" s="81" t="s">
        <v>3384</v>
      </c>
      <c r="C1204" s="139" t="str">
        <f>HYPERLINK("https://comptox.epa.gov/dashboard/chemical/details/DTXSID7025683","DTXSID7025683")</f>
        <v>DTXSID7025683</v>
      </c>
      <c r="D1204" s="81" t="s">
        <v>33</v>
      </c>
      <c r="E1204" s="39" t="s">
        <v>22</v>
      </c>
      <c r="F1204" s="91" t="s">
        <v>57</v>
      </c>
      <c r="G1204" s="31"/>
      <c r="H1204" s="39"/>
      <c r="I1204" s="37"/>
      <c r="J1204" s="37"/>
      <c r="K1204" s="35">
        <v>74895</v>
      </c>
      <c r="L1204" s="35" t="s">
        <v>3638</v>
      </c>
    </row>
    <row r="1205" spans="1:12" ht="14.45">
      <c r="A1205" s="145" t="s">
        <v>3639</v>
      </c>
      <c r="B1205" s="81" t="s">
        <v>3640</v>
      </c>
      <c r="C1205" s="139" t="str">
        <f>HYPERLINK("https://comptox.epa.gov/dashboard/chemical/details/DTXSID0020311","DTXSID0020311")</f>
        <v>DTXSID0020311</v>
      </c>
      <c r="D1205" s="81"/>
      <c r="E1205" s="39"/>
      <c r="F1205" s="91" t="s">
        <v>17</v>
      </c>
      <c r="G1205" s="31"/>
      <c r="H1205" s="39"/>
      <c r="I1205" s="37" t="s">
        <v>18</v>
      </c>
      <c r="J1205" s="37"/>
      <c r="K1205" s="35">
        <v>150685</v>
      </c>
      <c r="L1205" s="35" t="s">
        <v>3641</v>
      </c>
    </row>
    <row r="1206" spans="1:12" ht="14.45">
      <c r="A1206" s="145" t="s">
        <v>3642</v>
      </c>
      <c r="B1206" s="81" t="s">
        <v>215</v>
      </c>
      <c r="C1206" s="139" t="str">
        <f>HYPERLINK("https://comptox.epa.gov/dashboard/chemical/details/DTXSID5041069","DTXSID5041069")</f>
        <v>DTXSID5041069</v>
      </c>
      <c r="D1206" s="81"/>
      <c r="E1206" s="39" t="s">
        <v>34</v>
      </c>
      <c r="F1206" s="91" t="s">
        <v>17</v>
      </c>
      <c r="G1206" s="31" t="s">
        <v>161</v>
      </c>
      <c r="H1206" s="39" t="s">
        <v>34</v>
      </c>
      <c r="I1206" s="37"/>
      <c r="J1206" s="37" t="s">
        <v>216</v>
      </c>
      <c r="K1206" s="35">
        <v>2763964</v>
      </c>
      <c r="L1206" s="35" t="s">
        <v>3643</v>
      </c>
    </row>
    <row r="1207" spans="1:12" ht="14.45">
      <c r="A1207" s="145" t="s">
        <v>3644</v>
      </c>
      <c r="B1207" s="81" t="s">
        <v>2395</v>
      </c>
      <c r="C1207" s="139" t="str">
        <f>HYPERLINK("https://comptox.epa.gov/dashboard/chemical/details/DTXSID0037100","DTXSID0037100")</f>
        <v>DTXSID0037100</v>
      </c>
      <c r="D1207" s="81"/>
      <c r="E1207" s="39"/>
      <c r="F1207" s="91" t="s">
        <v>17</v>
      </c>
      <c r="G1207" s="31" t="s">
        <v>116</v>
      </c>
      <c r="H1207" s="39" t="s">
        <v>116</v>
      </c>
      <c r="I1207" s="37" t="s">
        <v>18</v>
      </c>
      <c r="J1207" s="37"/>
      <c r="K1207" s="35">
        <v>505602</v>
      </c>
      <c r="L1207" s="35" t="s">
        <v>3645</v>
      </c>
    </row>
    <row r="1208" spans="1:12" ht="14.45">
      <c r="A1208" s="145" t="s">
        <v>3646</v>
      </c>
      <c r="B1208" s="81" t="s">
        <v>3647</v>
      </c>
      <c r="C1208" s="139" t="str">
        <f>HYPERLINK("https://comptox.epa.gov/dashboard/chemical/details/DTXSID8024315","DTXSID8024315")</f>
        <v>DTXSID8024315</v>
      </c>
      <c r="D1208" s="81"/>
      <c r="E1208" s="39"/>
      <c r="F1208" s="91" t="s">
        <v>17</v>
      </c>
      <c r="G1208" s="31"/>
      <c r="H1208" s="39"/>
      <c r="I1208" s="37" t="s">
        <v>18</v>
      </c>
      <c r="J1208" s="37"/>
      <c r="K1208" s="35">
        <v>88671890</v>
      </c>
      <c r="L1208" s="35" t="s">
        <v>3648</v>
      </c>
    </row>
    <row r="1209" spans="1:12" ht="14.45">
      <c r="A1209" s="145" t="s">
        <v>3649</v>
      </c>
      <c r="B1209" s="81" t="s">
        <v>3650</v>
      </c>
      <c r="C1209" s="139" t="str">
        <f>HYPERLINK("https://comptox.epa.gov/dashboard/chemical/details/DTXSID5020603","DTXSID5020603")</f>
        <v>DTXSID5020603</v>
      </c>
      <c r="D1209" s="81"/>
      <c r="E1209" s="39"/>
      <c r="F1209" s="91" t="s">
        <v>17</v>
      </c>
      <c r="G1209" s="31"/>
      <c r="H1209" s="39"/>
      <c r="I1209" s="37" t="s">
        <v>18</v>
      </c>
      <c r="J1209" s="37"/>
      <c r="K1209" s="35">
        <v>142596</v>
      </c>
      <c r="L1209" s="35" t="s">
        <v>3651</v>
      </c>
    </row>
    <row r="1210" spans="1:12" ht="14.45">
      <c r="A1210" s="145" t="s">
        <v>3652</v>
      </c>
      <c r="B1210" s="81" t="s">
        <v>3653</v>
      </c>
      <c r="C1210" s="139" t="str">
        <f>HYPERLINK("https://comptox.epa.gov/dashboard/chemical/details/DTXSID1024209","DTXSID1024209")</f>
        <v>DTXSID1024209</v>
      </c>
      <c r="D1210" s="81"/>
      <c r="E1210" s="39" t="s">
        <v>77</v>
      </c>
      <c r="F1210" s="91" t="s">
        <v>33</v>
      </c>
      <c r="G1210" s="31"/>
      <c r="H1210" s="39"/>
      <c r="I1210" s="37" t="s">
        <v>18</v>
      </c>
      <c r="J1210" s="37"/>
      <c r="K1210" s="35">
        <v>300765</v>
      </c>
      <c r="L1210" s="35" t="s">
        <v>3654</v>
      </c>
    </row>
    <row r="1211" spans="1:12" ht="14.45">
      <c r="A1211" s="145" t="s">
        <v>3655</v>
      </c>
      <c r="B1211" s="81" t="s">
        <v>3656</v>
      </c>
      <c r="C1211" s="139" t="str">
        <f>HYPERLINK("https://comptox.epa.gov/dashboard/chemical/details/DTXSID8020913","DTXSID8020913")</f>
        <v>DTXSID8020913</v>
      </c>
      <c r="D1211" s="81"/>
      <c r="E1211" s="39" t="s">
        <v>22</v>
      </c>
      <c r="F1211" s="91" t="s">
        <v>57</v>
      </c>
      <c r="G1211" s="31"/>
      <c r="H1211" s="39"/>
      <c r="I1211" s="37" t="s">
        <v>18</v>
      </c>
      <c r="J1211" s="37" t="s">
        <v>3657</v>
      </c>
      <c r="K1211" s="35">
        <v>91203</v>
      </c>
      <c r="L1211" s="35" t="s">
        <v>3658</v>
      </c>
    </row>
    <row r="1212" spans="1:12" ht="14.45">
      <c r="A1212" s="145" t="s">
        <v>3659</v>
      </c>
      <c r="B1212" s="81" t="s">
        <v>3660</v>
      </c>
      <c r="C1212" s="139" t="str">
        <f>HYPERLINK("https://comptox.epa.gov/dashboard/chemical/details/DTXSID8040145","DTXSID8040145")</f>
        <v>DTXSID8040145</v>
      </c>
      <c r="D1212" s="81"/>
      <c r="E1212" s="39"/>
      <c r="F1212" s="91" t="s">
        <v>17</v>
      </c>
      <c r="G1212" s="31"/>
      <c r="H1212" s="39"/>
      <c r="I1212" s="37" t="s">
        <v>738</v>
      </c>
      <c r="J1212" s="37"/>
      <c r="K1212" s="35">
        <v>3173726</v>
      </c>
      <c r="L1212" s="35" t="s">
        <v>3661</v>
      </c>
    </row>
    <row r="1213" spans="1:12" ht="14.45">
      <c r="A1213" s="145" t="s">
        <v>3662</v>
      </c>
      <c r="B1213" s="81" t="s">
        <v>1018</v>
      </c>
      <c r="C1213" s="139" t="str">
        <f>HYPERLINK("https://comptox.epa.gov/dashboard/chemical/details/DTXSID9020247","DTXSID9020247")</f>
        <v>DTXSID9020247</v>
      </c>
      <c r="D1213" s="81"/>
      <c r="E1213" s="39" t="s">
        <v>22</v>
      </c>
      <c r="F1213" s="91" t="s">
        <v>57</v>
      </c>
      <c r="G1213" s="31"/>
      <c r="H1213" s="39"/>
      <c r="I1213" s="37" t="s">
        <v>58</v>
      </c>
      <c r="J1213" s="37" t="s">
        <v>1019</v>
      </c>
      <c r="K1213" s="35">
        <v>63252</v>
      </c>
      <c r="L1213" s="35" t="s">
        <v>3663</v>
      </c>
    </row>
    <row r="1214" spans="1:12" ht="14.45">
      <c r="A1214" s="145" t="s">
        <v>3664</v>
      </c>
      <c r="B1214" s="81" t="s">
        <v>3665</v>
      </c>
      <c r="C1214" s="139" t="str">
        <f>HYPERLINK("https://comptox.epa.gov/dashboard/chemical/details/DTXSID1027394","DTXSID1027394")</f>
        <v>DTXSID1027394</v>
      </c>
      <c r="D1214" s="81"/>
      <c r="E1214" s="39" t="s">
        <v>22</v>
      </c>
      <c r="F1214" s="91" t="s">
        <v>57</v>
      </c>
      <c r="G1214" s="31"/>
      <c r="H1214" s="39"/>
      <c r="I1214" s="37"/>
      <c r="J1214" s="37"/>
      <c r="K1214" s="35">
        <v>1338245</v>
      </c>
      <c r="L1214" s="35" t="s">
        <v>3666</v>
      </c>
    </row>
    <row r="1215" spans="1:12" ht="14.45">
      <c r="A1215" s="145" t="s">
        <v>3667</v>
      </c>
      <c r="B1215" s="141" t="s">
        <v>3668</v>
      </c>
      <c r="C1215" s="139" t="str">
        <f>HYPERLINK("https://comptox.epa.gov/dashboard/chemical/details/DTXSID5040704","DTXSID5040704")</f>
        <v>DTXSID5040704</v>
      </c>
      <c r="D1215" s="81"/>
      <c r="E1215" s="39" t="s">
        <v>26</v>
      </c>
      <c r="F1215" s="91" t="s">
        <v>17</v>
      </c>
      <c r="G1215" s="31"/>
      <c r="H1215" s="39"/>
      <c r="I1215" s="37"/>
      <c r="J1215" s="37" t="s">
        <v>3669</v>
      </c>
      <c r="K1215" s="35">
        <v>130154</v>
      </c>
      <c r="L1215" s="35" t="s">
        <v>3670</v>
      </c>
    </row>
    <row r="1216" spans="1:12" ht="14.45">
      <c r="A1216" s="145" t="s">
        <v>3671</v>
      </c>
      <c r="B1216" s="81" t="s">
        <v>3672</v>
      </c>
      <c r="C1216" s="139" t="str">
        <f>HYPERLINK("https://comptox.epa.gov/dashboard/chemical/details/DTXSID7020920","DTXSID7020920")</f>
        <v>DTXSID7020920</v>
      </c>
      <c r="D1216" s="81"/>
      <c r="E1216" s="39" t="s">
        <v>22</v>
      </c>
      <c r="F1216" s="91" t="s">
        <v>17</v>
      </c>
      <c r="G1216" s="31"/>
      <c r="H1216" s="39"/>
      <c r="I1216" s="37" t="s">
        <v>18</v>
      </c>
      <c r="J1216" s="37" t="s">
        <v>3673</v>
      </c>
      <c r="K1216" s="35">
        <v>134327</v>
      </c>
      <c r="L1216" s="35" t="s">
        <v>3674</v>
      </c>
    </row>
    <row r="1217" spans="1:12" ht="14.45">
      <c r="A1217" s="145" t="s">
        <v>3675</v>
      </c>
      <c r="B1217" s="81" t="s">
        <v>3676</v>
      </c>
      <c r="C1217" s="139" t="str">
        <f>HYPERLINK("https://comptox.epa.gov/dashboard/chemical/details/DTXSID2020921","DTXSID2020921")</f>
        <v>DTXSID2020921</v>
      </c>
      <c r="D1217" s="81"/>
      <c r="E1217" s="39" t="s">
        <v>77</v>
      </c>
      <c r="F1217" s="91" t="s">
        <v>17</v>
      </c>
      <c r="G1217" s="31"/>
      <c r="H1217" s="39"/>
      <c r="I1217" s="37" t="s">
        <v>18</v>
      </c>
      <c r="J1217" s="37" t="s">
        <v>3677</v>
      </c>
      <c r="K1217" s="35">
        <v>91598</v>
      </c>
      <c r="L1217" s="35" t="s">
        <v>3678</v>
      </c>
    </row>
    <row r="1218" spans="1:12" ht="14.45">
      <c r="A1218" s="145" t="s">
        <v>3679</v>
      </c>
      <c r="B1218" s="81" t="s">
        <v>3680</v>
      </c>
      <c r="C1218" s="139" t="str">
        <f>HYPERLINK("https://comptox.epa.gov/dashboard/chemical/details/DTXSID2020925","DTXSID2020925")</f>
        <v>DTXSID2020925</v>
      </c>
      <c r="D1218" s="81"/>
      <c r="E1218" s="39" t="s">
        <v>22</v>
      </c>
      <c r="F1218" s="91" t="s">
        <v>17</v>
      </c>
      <c r="G1218" s="31"/>
      <c r="H1218" s="39"/>
      <c r="I1218" s="37" t="s">
        <v>18</v>
      </c>
      <c r="J1218" s="37"/>
      <c r="K1218" s="35">
        <v>7440020</v>
      </c>
      <c r="L1218" s="35" t="s">
        <v>3681</v>
      </c>
    </row>
    <row r="1219" spans="1:12" ht="14.45">
      <c r="A1219" s="145" t="s">
        <v>3682</v>
      </c>
      <c r="B1219" s="81" t="s">
        <v>3683</v>
      </c>
      <c r="C1219" s="139" t="str">
        <f>HYPERLINK("https://comptox.epa.gov/dashboard/chemical/details/DTXSID20890763","DTXSID20890763")</f>
        <v>DTXSID20890763</v>
      </c>
      <c r="D1219" s="81"/>
      <c r="E1219" s="39" t="s">
        <v>22</v>
      </c>
      <c r="F1219" s="91" t="s">
        <v>57</v>
      </c>
      <c r="G1219" s="31"/>
      <c r="H1219" s="39"/>
      <c r="I1219" s="37" t="s">
        <v>258</v>
      </c>
      <c r="J1219" s="37"/>
      <c r="K1219" s="35">
        <v>15699180</v>
      </c>
      <c r="L1219" s="35" t="s">
        <v>3684</v>
      </c>
    </row>
    <row r="1220" spans="1:12" ht="14.45">
      <c r="A1220" s="145" t="s">
        <v>3685</v>
      </c>
      <c r="B1220" s="81" t="s">
        <v>3686</v>
      </c>
      <c r="C1220" s="139" t="str">
        <f>HYPERLINK("https://comptox.epa.gov/dashboard/chemical/details/DTXSID0024212","DTXSID0024212")</f>
        <v>DTXSID0024212</v>
      </c>
      <c r="D1220" s="81" t="s">
        <v>34</v>
      </c>
      <c r="E1220" s="39" t="s">
        <v>77</v>
      </c>
      <c r="F1220" s="91" t="s">
        <v>17</v>
      </c>
      <c r="G1220" s="31" t="s">
        <v>94</v>
      </c>
      <c r="H1220" s="39" t="s">
        <v>77</v>
      </c>
      <c r="I1220" s="37" t="s">
        <v>258</v>
      </c>
      <c r="J1220" s="37" t="s">
        <v>3687</v>
      </c>
      <c r="K1220" s="35">
        <v>13463393</v>
      </c>
      <c r="L1220" s="35" t="s">
        <v>3688</v>
      </c>
    </row>
    <row r="1221" spans="1:12" ht="14.45">
      <c r="A1221" s="145" t="s">
        <v>3689</v>
      </c>
      <c r="B1221" s="81" t="s">
        <v>3690</v>
      </c>
      <c r="C1221" s="139" t="str">
        <f>HYPERLINK("https://comptox.epa.gov/dashboard/chemical/details/DTXSID7040316","DTXSID7040316")</f>
        <v>DTXSID7040316</v>
      </c>
      <c r="D1221" s="81"/>
      <c r="E1221" s="39" t="s">
        <v>22</v>
      </c>
      <c r="F1221" s="91" t="s">
        <v>57</v>
      </c>
      <c r="G1221" s="31"/>
      <c r="H1221" s="39"/>
      <c r="I1221" s="37" t="s">
        <v>258</v>
      </c>
      <c r="J1221" s="37"/>
      <c r="K1221" s="35">
        <v>7718549</v>
      </c>
      <c r="L1221" s="35" t="s">
        <v>3691</v>
      </c>
    </row>
    <row r="1222" spans="1:12" ht="14.45">
      <c r="A1222" s="145" t="s">
        <v>3689</v>
      </c>
      <c r="B1222" s="81" t="s">
        <v>3692</v>
      </c>
      <c r="C1222" s="139" t="str">
        <f>HYPERLINK("https://comptox.epa.gov/dashboard/chemical/details/DTXSID601023225","DTXSID601023225")</f>
        <v>DTXSID601023225</v>
      </c>
      <c r="D1222" s="81"/>
      <c r="E1222" s="39">
        <v>100</v>
      </c>
      <c r="F1222" s="91" t="s">
        <v>57</v>
      </c>
      <c r="G1222" s="31"/>
      <c r="H1222" s="39"/>
      <c r="I1222" s="37" t="s">
        <v>258</v>
      </c>
      <c r="J1222" s="37"/>
      <c r="K1222" s="35">
        <v>37211055</v>
      </c>
      <c r="L1222" s="35" t="s">
        <v>3691</v>
      </c>
    </row>
    <row r="1223" spans="1:12" ht="14.45">
      <c r="A1223" s="145" t="s">
        <v>3693</v>
      </c>
      <c r="B1223" s="81" t="s">
        <v>3694</v>
      </c>
      <c r="C1223" s="139" t="str">
        <f>HYPERLINK("https://comptox.epa.gov/dashboard/chemical/details/DTXSID301336461","DTXSID301336461")</f>
        <v>DTXSID301336461</v>
      </c>
      <c r="D1223" s="81"/>
      <c r="E1223" s="39" t="s">
        <v>374</v>
      </c>
      <c r="F1223" s="91" t="s">
        <v>17</v>
      </c>
      <c r="G1223" s="31"/>
      <c r="H1223" s="39"/>
      <c r="I1223" s="37">
        <v>313</v>
      </c>
      <c r="J1223" s="37"/>
      <c r="K1223" s="31">
        <v>1</v>
      </c>
      <c r="L1223" s="35" t="s">
        <v>3695</v>
      </c>
    </row>
    <row r="1224" spans="1:12" ht="14.45">
      <c r="A1224" s="145" t="s">
        <v>3696</v>
      </c>
      <c r="B1224" s="81" t="s">
        <v>3697</v>
      </c>
      <c r="C1224" s="139" t="str">
        <f>HYPERLINK("https://comptox.epa.gov/dashboard/chemical/details/DTXSID60971065","DTXSID60971065")</f>
        <v>DTXSID60971065</v>
      </c>
      <c r="D1224" s="81"/>
      <c r="E1224" s="39" t="s">
        <v>77</v>
      </c>
      <c r="F1224" s="91" t="s">
        <v>17</v>
      </c>
      <c r="G1224" s="31"/>
      <c r="H1224" s="39"/>
      <c r="I1224" s="37" t="s">
        <v>258</v>
      </c>
      <c r="J1224" s="37" t="s">
        <v>3698</v>
      </c>
      <c r="K1224" s="35">
        <v>557197</v>
      </c>
      <c r="L1224" s="35" t="s">
        <v>3699</v>
      </c>
    </row>
    <row r="1225" spans="1:12" ht="14.45">
      <c r="A1225" s="145" t="s">
        <v>3700</v>
      </c>
      <c r="B1225" s="81" t="s">
        <v>3701</v>
      </c>
      <c r="C1225" s="139" t="str">
        <f>HYPERLINK("https://comptox.epa.gov/dashboard/chemical/details/DTXSID90274011","DTXSID90274011")</f>
        <v>DTXSID90274011</v>
      </c>
      <c r="D1225" s="81"/>
      <c r="E1225" s="39" t="s">
        <v>77</v>
      </c>
      <c r="F1225" s="91" t="s">
        <v>33</v>
      </c>
      <c r="G1225" s="31"/>
      <c r="H1225" s="39"/>
      <c r="I1225" s="37" t="s">
        <v>258</v>
      </c>
      <c r="J1225" s="37"/>
      <c r="K1225" s="35">
        <v>12054487</v>
      </c>
      <c r="L1225" s="35" t="s">
        <v>3702</v>
      </c>
    </row>
    <row r="1226" spans="1:12" ht="14.45">
      <c r="A1226" s="145" t="s">
        <v>3703</v>
      </c>
      <c r="B1226" s="81" t="s">
        <v>3704</v>
      </c>
      <c r="C1226" s="139" t="str">
        <f>HYPERLINK("https://comptox.epa.gov/dashboard/chemical/details/DTXSID101015049","DTXSID101015049")</f>
        <v>DTXSID101015049</v>
      </c>
      <c r="D1226" s="81"/>
      <c r="E1226" s="39" t="s">
        <v>22</v>
      </c>
      <c r="F1226" s="91" t="s">
        <v>57</v>
      </c>
      <c r="G1226" s="31"/>
      <c r="H1226" s="39"/>
      <c r="I1226" s="37" t="s">
        <v>258</v>
      </c>
      <c r="J1226" s="37"/>
      <c r="K1226" s="35">
        <v>14216752</v>
      </c>
      <c r="L1226" s="35" t="s">
        <v>3705</v>
      </c>
    </row>
    <row r="1227" spans="1:12" ht="14.45">
      <c r="A1227" s="145" t="s">
        <v>3706</v>
      </c>
      <c r="B1227" s="81" t="s">
        <v>3707</v>
      </c>
      <c r="C1227" s="139" t="str">
        <f>HYPERLINK("https://comptox.epa.gov/dashboard/chemical/details/DTXSID6023787","DTXSID6023787")</f>
        <v>DTXSID6023787</v>
      </c>
      <c r="D1227" s="81"/>
      <c r="E1227" s="39" t="s">
        <v>22</v>
      </c>
      <c r="F1227" s="91" t="s">
        <v>57</v>
      </c>
      <c r="G1227" s="31"/>
      <c r="H1227" s="39"/>
      <c r="I1227" s="37" t="s">
        <v>258</v>
      </c>
      <c r="J1227" s="37"/>
      <c r="K1227" s="35">
        <v>7786814</v>
      </c>
      <c r="L1227" s="35" t="s">
        <v>3708</v>
      </c>
    </row>
    <row r="1228" spans="1:12" ht="14.45">
      <c r="A1228" s="145" t="s">
        <v>3709</v>
      </c>
      <c r="B1228" s="81" t="s">
        <v>3710</v>
      </c>
      <c r="C1228" s="139" t="str">
        <f>HYPERLINK("https://comptox.epa.gov/dashboard/chemical/details/DTXSID1020930","DTXSID1020930")</f>
        <v>DTXSID1020930</v>
      </c>
      <c r="D1228" s="81"/>
      <c r="E1228" s="39" t="s">
        <v>22</v>
      </c>
      <c r="F1228" s="91" t="s">
        <v>17</v>
      </c>
      <c r="G1228" s="31" t="s">
        <v>22</v>
      </c>
      <c r="H1228" s="39" t="s">
        <v>22</v>
      </c>
      <c r="I1228" s="37" t="s">
        <v>258</v>
      </c>
      <c r="J1228" s="37" t="s">
        <v>3711</v>
      </c>
      <c r="K1228" s="35">
        <v>54115</v>
      </c>
      <c r="L1228" s="35" t="s">
        <v>3712</v>
      </c>
    </row>
    <row r="1229" spans="1:12" ht="14.45">
      <c r="A1229" s="145" t="s">
        <v>3713</v>
      </c>
      <c r="B1229" s="81" t="s">
        <v>3714</v>
      </c>
      <c r="C1229" s="139" t="str">
        <f>HYPERLINK("https://comptox.epa.gov/dashboard/chemical/details/DTXSID701336463","DTXSID701336463")</f>
        <v>DTXSID701336463</v>
      </c>
      <c r="D1229" s="81"/>
      <c r="E1229" s="39"/>
      <c r="F1229" s="91" t="s">
        <v>17</v>
      </c>
      <c r="G1229" s="31"/>
      <c r="H1229" s="39"/>
      <c r="I1229" s="37">
        <v>313</v>
      </c>
      <c r="J1229" s="37"/>
      <c r="K1229" s="31">
        <v>1</v>
      </c>
      <c r="L1229" s="35" t="s">
        <v>3715</v>
      </c>
    </row>
    <row r="1230" spans="1:12" ht="14.45">
      <c r="A1230" s="145" t="s">
        <v>3713</v>
      </c>
      <c r="B1230" s="81" t="s">
        <v>3710</v>
      </c>
      <c r="C1230" s="139" t="str">
        <f>HYPERLINK("https://comptox.epa.gov/dashboard/chemical/details/DTXSID1020930","DTXSID1020930")</f>
        <v>DTXSID1020930</v>
      </c>
      <c r="D1230" s="81"/>
      <c r="E1230" s="39" t="s">
        <v>22</v>
      </c>
      <c r="F1230" s="91" t="s">
        <v>17</v>
      </c>
      <c r="G1230" s="31"/>
      <c r="H1230" s="39"/>
      <c r="I1230" s="37" t="s">
        <v>258</v>
      </c>
      <c r="J1230" s="37" t="s">
        <v>3711</v>
      </c>
      <c r="K1230" s="35">
        <v>54115</v>
      </c>
      <c r="L1230" s="35" t="s">
        <v>3715</v>
      </c>
    </row>
    <row r="1231" spans="1:12" ht="14.45">
      <c r="A1231" s="145" t="s">
        <v>3716</v>
      </c>
      <c r="B1231" s="81" t="s">
        <v>3717</v>
      </c>
      <c r="C1231" s="139" t="str">
        <f>HYPERLINK("https://comptox.epa.gov/dashboard/chemical/details/DTXSID8021725","DTXSID8021725")</f>
        <v>DTXSID8021725</v>
      </c>
      <c r="D1231" s="81"/>
      <c r="E1231" s="39" t="s">
        <v>22</v>
      </c>
      <c r="F1231" s="91" t="s">
        <v>17</v>
      </c>
      <c r="G1231" s="31" t="s">
        <v>152</v>
      </c>
      <c r="H1231" s="39" t="s">
        <v>22</v>
      </c>
      <c r="I1231" s="37" t="s">
        <v>258</v>
      </c>
      <c r="J1231" s="37"/>
      <c r="K1231" s="35">
        <v>65305</v>
      </c>
      <c r="L1231" s="35" t="s">
        <v>3718</v>
      </c>
    </row>
    <row r="1232" spans="1:12" ht="14.45">
      <c r="A1232" s="145" t="s">
        <v>3719</v>
      </c>
      <c r="B1232" s="81" t="s">
        <v>3720</v>
      </c>
      <c r="C1232" s="139" t="str">
        <f>HYPERLINK("https://comptox.epa.gov/dashboard/chemical/details/DTXSID0024216","DTXSID0024216")</f>
        <v>DTXSID0024216</v>
      </c>
      <c r="D1232" s="81"/>
      <c r="E1232" s="39"/>
      <c r="F1232" s="91" t="s">
        <v>17</v>
      </c>
      <c r="G1232" s="31"/>
      <c r="H1232" s="39"/>
      <c r="I1232" s="37" t="s">
        <v>18</v>
      </c>
      <c r="J1232" s="37"/>
      <c r="K1232" s="35">
        <v>1929824</v>
      </c>
      <c r="L1232" s="35" t="s">
        <v>3721</v>
      </c>
    </row>
    <row r="1233" spans="1:12" ht="14.45">
      <c r="A1233" s="145" t="s">
        <v>3722</v>
      </c>
      <c r="B1233" s="81" t="s">
        <v>3723</v>
      </c>
      <c r="C1233" s="139" t="str">
        <f>HYPERLINK("https://comptox.epa.gov/dashboard/chemical/details/DTXSID001336505","DTXSID001336505")</f>
        <v>DTXSID001336505</v>
      </c>
      <c r="D1233" s="81"/>
      <c r="E1233" s="39"/>
      <c r="F1233" s="91" t="s">
        <v>17</v>
      </c>
      <c r="G1233" s="31"/>
      <c r="H1233" s="39"/>
      <c r="I1233" s="37">
        <v>313</v>
      </c>
      <c r="J1233" s="37"/>
      <c r="K1233" s="31">
        <v>1</v>
      </c>
      <c r="L1233" s="35" t="s">
        <v>3724</v>
      </c>
    </row>
    <row r="1234" spans="1:12" ht="14.45">
      <c r="A1234" s="145" t="s">
        <v>3725</v>
      </c>
      <c r="B1234" s="81" t="s">
        <v>3726</v>
      </c>
      <c r="C1234" s="139" t="str">
        <f>HYPERLINK("https://comptox.epa.gov/dashboard/chemical/details/DTXSID5029685","DTXSID5029685")</f>
        <v>DTXSID5029685</v>
      </c>
      <c r="D1234" s="81" t="s">
        <v>63</v>
      </c>
      <c r="E1234" s="39" t="s">
        <v>34</v>
      </c>
      <c r="F1234" s="91" t="s">
        <v>35</v>
      </c>
      <c r="G1234" s="31" t="s">
        <v>34</v>
      </c>
      <c r="H1234" s="39" t="s">
        <v>34</v>
      </c>
      <c r="I1234" s="37" t="s">
        <v>58</v>
      </c>
      <c r="J1234" s="37"/>
      <c r="K1234" s="35">
        <v>7697372</v>
      </c>
      <c r="L1234" s="35" t="s">
        <v>3727</v>
      </c>
    </row>
    <row r="1235" spans="1:12" ht="14.45">
      <c r="A1235" s="145" t="s">
        <v>3728</v>
      </c>
      <c r="B1235" s="81" t="s">
        <v>3726</v>
      </c>
      <c r="C1235" s="139" t="str">
        <f>HYPERLINK("https://comptox.epa.gov/dashboard/chemical/details/DTXSID5029685","DTXSID5029685")</f>
        <v>DTXSID5029685</v>
      </c>
      <c r="D1235" s="81"/>
      <c r="E1235" s="39" t="s">
        <v>34</v>
      </c>
      <c r="F1235" s="91" t="s">
        <v>35</v>
      </c>
      <c r="G1235" s="31" t="s">
        <v>34</v>
      </c>
      <c r="H1235" s="39" t="s">
        <v>34</v>
      </c>
      <c r="I1235" s="37" t="s">
        <v>18</v>
      </c>
      <c r="J1235" s="37"/>
      <c r="K1235" s="35">
        <v>7697372</v>
      </c>
      <c r="L1235" s="35" t="s">
        <v>3727</v>
      </c>
    </row>
    <row r="1236" spans="1:12" ht="14.45">
      <c r="A1236" s="145" t="s">
        <v>3729</v>
      </c>
      <c r="B1236" s="81" t="s">
        <v>3730</v>
      </c>
      <c r="C1236" s="139" t="str">
        <f>HYPERLINK("https://comptox.epa.gov/dashboard/chemical/details/DTXSID1020938","DTXSID1020938")</f>
        <v>DTXSID1020938</v>
      </c>
      <c r="D1236" s="81" t="s">
        <v>33</v>
      </c>
      <c r="E1236" s="42" t="s">
        <v>3731</v>
      </c>
      <c r="F1236" s="91" t="s">
        <v>17</v>
      </c>
      <c r="G1236" s="31" t="s">
        <v>22</v>
      </c>
      <c r="H1236" s="39" t="s">
        <v>77</v>
      </c>
      <c r="I1236" s="37"/>
      <c r="J1236" s="37" t="s">
        <v>3732</v>
      </c>
      <c r="K1236" s="35">
        <v>10102439</v>
      </c>
      <c r="L1236" s="35" t="s">
        <v>3733</v>
      </c>
    </row>
    <row r="1237" spans="1:12" ht="14.45">
      <c r="A1237" s="145" t="s">
        <v>3734</v>
      </c>
      <c r="B1237" s="81" t="s">
        <v>3735</v>
      </c>
      <c r="C1237" s="139" t="str">
        <f>HYPERLINK("https://comptox.epa.gov/dashboard/chemical/details/DTXSID6020939","DTXSID6020939")</f>
        <v>DTXSID6020939</v>
      </c>
      <c r="D1237" s="81"/>
      <c r="E1237" s="39"/>
      <c r="F1237" s="91" t="s">
        <v>17</v>
      </c>
      <c r="G1237" s="31"/>
      <c r="H1237" s="39"/>
      <c r="I1237" s="37" t="s">
        <v>18</v>
      </c>
      <c r="J1237" s="37"/>
      <c r="K1237" s="35">
        <v>139139</v>
      </c>
      <c r="L1237" s="35" t="s">
        <v>3736</v>
      </c>
    </row>
    <row r="1238" spans="1:12" ht="14.45">
      <c r="A1238" s="145" t="s">
        <v>3737</v>
      </c>
      <c r="B1238" s="81" t="s">
        <v>3738</v>
      </c>
      <c r="C1238" s="139" t="str">
        <f>HYPERLINK("https://comptox.epa.gov/dashboard/chemical/details/DTXSID8027587","DTXSID8027587")</f>
        <v>DTXSID8027587</v>
      </c>
      <c r="D1238" s="81"/>
      <c r="E1238" s="39"/>
      <c r="F1238" s="91" t="s">
        <v>17</v>
      </c>
      <c r="G1238" s="31"/>
      <c r="H1238" s="39"/>
      <c r="I1238" s="37">
        <v>313</v>
      </c>
      <c r="J1238" s="37"/>
      <c r="K1238" s="35">
        <v>5064313</v>
      </c>
      <c r="L1238" s="35" t="s">
        <v>3739</v>
      </c>
    </row>
    <row r="1239" spans="1:12" ht="14.45">
      <c r="A1239" s="145" t="s">
        <v>3740</v>
      </c>
      <c r="B1239" s="81" t="s">
        <v>3741</v>
      </c>
      <c r="C1239" s="139" t="str">
        <f>HYPERLINK("https://comptox.epa.gov/dashboard/chemical/details/DTXSID8020961","DTXSID8020961")</f>
        <v>DTXSID8020961</v>
      </c>
      <c r="D1239" s="81"/>
      <c r="E1239" s="39" t="s">
        <v>26</v>
      </c>
      <c r="F1239" s="91" t="s">
        <v>17</v>
      </c>
      <c r="G1239" s="31"/>
      <c r="H1239" s="39"/>
      <c r="I1239" s="37" t="s">
        <v>18</v>
      </c>
      <c r="J1239" s="37" t="s">
        <v>3742</v>
      </c>
      <c r="K1239" s="35">
        <v>100016</v>
      </c>
      <c r="L1239" s="35" t="s">
        <v>3743</v>
      </c>
    </row>
    <row r="1240" spans="1:12" ht="14.45">
      <c r="A1240" s="145" t="s">
        <v>3744</v>
      </c>
      <c r="B1240" s="81" t="s">
        <v>3745</v>
      </c>
      <c r="C1240" s="139" t="str">
        <f>HYPERLINK("https://comptox.epa.gov/dashboard/chemical/details/DTXSID0020943","DTXSID0020943")</f>
        <v>DTXSID0020943</v>
      </c>
      <c r="D1240" s="81"/>
      <c r="E1240" s="39"/>
      <c r="F1240" s="91" t="s">
        <v>17</v>
      </c>
      <c r="G1240" s="31"/>
      <c r="H1240" s="39"/>
      <c r="I1240" s="37" t="s">
        <v>18</v>
      </c>
      <c r="J1240" s="37"/>
      <c r="K1240" s="35">
        <v>99592</v>
      </c>
      <c r="L1240" s="35" t="s">
        <v>3746</v>
      </c>
    </row>
    <row r="1241" spans="1:12" ht="14.45">
      <c r="A1241" s="145" t="s">
        <v>3747</v>
      </c>
      <c r="B1241" s="81" t="s">
        <v>3748</v>
      </c>
      <c r="C1241" s="139" t="str">
        <f>HYPERLINK("https://comptox.epa.gov/dashboard/chemical/details/DTXSID3020962","DTXSID3020962")</f>
        <v>DTXSID3020962</v>
      </c>
      <c r="D1241" s="81"/>
      <c r="E1241" s="39"/>
      <c r="F1241" s="91" t="s">
        <v>17</v>
      </c>
      <c r="G1241" s="31"/>
      <c r="H1241" s="39"/>
      <c r="I1241" s="37">
        <v>313</v>
      </c>
      <c r="J1241" s="37"/>
      <c r="K1241" s="35">
        <v>91236</v>
      </c>
      <c r="L1241" s="35" t="s">
        <v>3749</v>
      </c>
    </row>
    <row r="1242" spans="1:12" ht="14.45">
      <c r="A1242" s="145" t="s">
        <v>3750</v>
      </c>
      <c r="B1242" s="81" t="s">
        <v>3751</v>
      </c>
      <c r="C1242" s="139" t="str">
        <f>HYPERLINK("https://comptox.epa.gov/dashboard/chemical/details/DTXSID3020964","DTXSID3020964")</f>
        <v>DTXSID3020964</v>
      </c>
      <c r="D1242" s="81"/>
      <c r="E1242" s="39" t="s">
        <v>34</v>
      </c>
      <c r="F1242" s="91" t="s">
        <v>35</v>
      </c>
      <c r="G1242" s="31" t="s">
        <v>33</v>
      </c>
      <c r="H1242" s="39" t="s">
        <v>34</v>
      </c>
      <c r="I1242" s="37" t="s">
        <v>18</v>
      </c>
      <c r="J1242" s="37" t="s">
        <v>3752</v>
      </c>
      <c r="K1242" s="35">
        <v>98953</v>
      </c>
      <c r="L1242" s="35" t="s">
        <v>3753</v>
      </c>
    </row>
    <row r="1243" spans="1:12" ht="14.45">
      <c r="A1243" s="145" t="s">
        <v>3754</v>
      </c>
      <c r="B1243" s="81" t="s">
        <v>3755</v>
      </c>
      <c r="C1243" s="139" t="str">
        <f>HYPERLINK("https://comptox.epa.gov/dashboard/chemical/details/DTXSID9041522","DTXSID9041522")</f>
        <v>DTXSID9041522</v>
      </c>
      <c r="D1243" s="81"/>
      <c r="E1243" s="39" t="s">
        <v>77</v>
      </c>
      <c r="F1243" s="91" t="s">
        <v>17</v>
      </c>
      <c r="G1243" s="31"/>
      <c r="H1243" s="39"/>
      <c r="I1243" s="37" t="s">
        <v>18</v>
      </c>
      <c r="J1243" s="37"/>
      <c r="K1243" s="35">
        <v>92933</v>
      </c>
      <c r="L1243" s="35" t="s">
        <v>3756</v>
      </c>
    </row>
    <row r="1244" spans="1:12" ht="14.45">
      <c r="A1244" s="66" t="s">
        <v>3757</v>
      </c>
      <c r="B1244" s="142" t="s">
        <v>3758</v>
      </c>
      <c r="C1244" s="139" t="str">
        <f>HYPERLINK("https://comptox.epa.gov/dashboard/chemical/details/DTXSID9075454","DTXSID9075454")</f>
        <v>DTXSID9075454</v>
      </c>
      <c r="D1244" s="81"/>
      <c r="E1244" s="39"/>
      <c r="F1244" s="91" t="s">
        <v>17</v>
      </c>
      <c r="G1244" s="31"/>
      <c r="H1244" s="39"/>
      <c r="I1244" s="40" t="s">
        <v>534</v>
      </c>
      <c r="J1244" s="37"/>
      <c r="K1244" s="32">
        <v>7496028</v>
      </c>
      <c r="L1244" s="32" t="s">
        <v>3759</v>
      </c>
    </row>
    <row r="1245" spans="1:12" ht="14.45">
      <c r="A1245" s="145" t="s">
        <v>3760</v>
      </c>
      <c r="B1245" s="81" t="s">
        <v>3761</v>
      </c>
      <c r="C1245" s="139" t="str">
        <f>HYPERLINK("https://comptox.epa.gov/dashboard/chemical/details/DTXSID6061529","DTXSID6061529")</f>
        <v>DTXSID6061529</v>
      </c>
      <c r="D1245" s="81"/>
      <c r="E1245" s="39"/>
      <c r="F1245" s="91" t="s">
        <v>17</v>
      </c>
      <c r="G1245" s="31" t="s">
        <v>116</v>
      </c>
      <c r="H1245" s="39" t="s">
        <v>116</v>
      </c>
      <c r="I1245" s="37"/>
      <c r="J1245" s="37"/>
      <c r="K1245" s="35">
        <v>1122607</v>
      </c>
      <c r="L1245" s="35" t="s">
        <v>3762</v>
      </c>
    </row>
    <row r="1246" spans="1:12" ht="14.45">
      <c r="A1246" s="145" t="s">
        <v>3763</v>
      </c>
      <c r="B1246" s="81" t="s">
        <v>3764</v>
      </c>
      <c r="C1246" s="139" t="str">
        <f>HYPERLINK("https://comptox.epa.gov/dashboard/chemical/details/DTXSID7020970","DTXSID7020970")</f>
        <v>DTXSID7020970</v>
      </c>
      <c r="D1246" s="81"/>
      <c r="E1246" s="39"/>
      <c r="F1246" s="91" t="s">
        <v>17</v>
      </c>
      <c r="G1246" s="31"/>
      <c r="H1246" s="39"/>
      <c r="I1246" s="37" t="s">
        <v>18</v>
      </c>
      <c r="J1246" s="37"/>
      <c r="K1246" s="35">
        <v>1836755</v>
      </c>
      <c r="L1246" s="35" t="s">
        <v>3765</v>
      </c>
    </row>
    <row r="1247" spans="1:12" ht="14.45">
      <c r="A1247" s="145" t="s">
        <v>3766</v>
      </c>
      <c r="B1247" s="81" t="s">
        <v>3767</v>
      </c>
      <c r="C1247" s="139" t="str">
        <f>HYPERLINK("https://comptox.epa.gov/dashboard/chemical/details/DTXSID7020974","DTXSID7020974")</f>
        <v>DTXSID7020974</v>
      </c>
      <c r="D1247" s="81"/>
      <c r="E1247" s="42" t="s">
        <v>3731</v>
      </c>
      <c r="F1247" s="91" t="s">
        <v>33</v>
      </c>
      <c r="G1247" s="31" t="s">
        <v>22</v>
      </c>
      <c r="H1247" s="39" t="s">
        <v>77</v>
      </c>
      <c r="I1247" s="37"/>
      <c r="J1247" s="37" t="s">
        <v>3768</v>
      </c>
      <c r="K1247" s="35">
        <v>10102440</v>
      </c>
      <c r="L1247" s="35" t="s">
        <v>3769</v>
      </c>
    </row>
    <row r="1248" spans="1:12" ht="14.45">
      <c r="A1248" s="145" t="s">
        <v>3766</v>
      </c>
      <c r="B1248" s="81" t="s">
        <v>3770</v>
      </c>
      <c r="C1248" s="139" t="str">
        <f>HYPERLINK("https://comptox.epa.gov/dashboard/chemical/details/DTXSID00893116","DTXSID00893116")</f>
        <v>DTXSID00893116</v>
      </c>
      <c r="D1248" s="81"/>
      <c r="E1248" s="42" t="s">
        <v>3731</v>
      </c>
      <c r="F1248" s="91" t="s">
        <v>17</v>
      </c>
      <c r="G1248" s="31"/>
      <c r="H1248" s="39"/>
      <c r="I1248" s="37"/>
      <c r="J1248" s="37"/>
      <c r="K1248" s="35">
        <v>10544726</v>
      </c>
      <c r="L1248" s="35" t="s">
        <v>3769</v>
      </c>
    </row>
    <row r="1249" spans="1:12" ht="14.45">
      <c r="A1249" s="145" t="s">
        <v>3771</v>
      </c>
      <c r="B1249" s="81" t="s">
        <v>1180</v>
      </c>
      <c r="C1249" s="139" t="str">
        <f>HYPERLINK("https://comptox.epa.gov/dashboard/chemical/details/DTXSID2020975","DTXSID2020975")</f>
        <v>DTXSID2020975</v>
      </c>
      <c r="D1249" s="81"/>
      <c r="E1249" s="39"/>
      <c r="F1249" s="91" t="s">
        <v>17</v>
      </c>
      <c r="G1249" s="31" t="s">
        <v>77</v>
      </c>
      <c r="H1249" s="39" t="s">
        <v>77</v>
      </c>
      <c r="I1249" s="37" t="s">
        <v>18</v>
      </c>
      <c r="J1249" s="37"/>
      <c r="K1249" s="35">
        <v>51752</v>
      </c>
      <c r="L1249" s="35" t="s">
        <v>3772</v>
      </c>
    </row>
    <row r="1250" spans="1:12" ht="14.45">
      <c r="A1250" s="145" t="s">
        <v>3773</v>
      </c>
      <c r="B1250" s="81" t="s">
        <v>3730</v>
      </c>
      <c r="C1250" s="139" t="str">
        <f>HYPERLINK("https://comptox.epa.gov/dashboard/chemical/details/DTXSID1020938","DTXSID1020938")</f>
        <v>DTXSID1020938</v>
      </c>
      <c r="D1250" s="81" t="s">
        <v>33</v>
      </c>
      <c r="E1250" s="42" t="s">
        <v>3731</v>
      </c>
      <c r="F1250" s="91" t="s">
        <v>17</v>
      </c>
      <c r="G1250" s="31" t="s">
        <v>22</v>
      </c>
      <c r="H1250" s="39" t="s">
        <v>77</v>
      </c>
      <c r="I1250" s="37"/>
      <c r="J1250" s="37" t="s">
        <v>3732</v>
      </c>
      <c r="K1250" s="35">
        <v>10102439</v>
      </c>
      <c r="L1250" s="35" t="s">
        <v>3774</v>
      </c>
    </row>
    <row r="1251" spans="1:12" ht="14.45">
      <c r="A1251" s="145" t="s">
        <v>3775</v>
      </c>
      <c r="B1251" s="81" t="s">
        <v>3776</v>
      </c>
      <c r="C1251" s="139" t="str">
        <f>HYPERLINK("https://comptox.epa.gov/dashboard/chemical/details/DTXSID1021407","DTXSID1021407")</f>
        <v>DTXSID1021407</v>
      </c>
      <c r="D1251" s="81"/>
      <c r="E1251" s="39" t="s">
        <v>77</v>
      </c>
      <c r="F1251" s="91" t="s">
        <v>17</v>
      </c>
      <c r="G1251" s="31"/>
      <c r="H1251" s="39"/>
      <c r="I1251" s="37" t="s">
        <v>18</v>
      </c>
      <c r="J1251" s="37" t="s">
        <v>3777</v>
      </c>
      <c r="K1251" s="35">
        <v>55630</v>
      </c>
      <c r="L1251" s="35" t="s">
        <v>3778</v>
      </c>
    </row>
    <row r="1252" spans="1:12" ht="14.45">
      <c r="A1252" s="66" t="s">
        <v>3779</v>
      </c>
      <c r="B1252" s="82" t="s">
        <v>3780</v>
      </c>
      <c r="C1252" s="139" t="str">
        <f>HYPERLINK("https://comptox.epa.gov/dashboard/chemical/details/DTXSID2020977","DTXSID2020977")</f>
        <v>DTXSID2020977</v>
      </c>
      <c r="D1252" s="82"/>
      <c r="E1252" s="17"/>
      <c r="F1252" s="91" t="s">
        <v>17</v>
      </c>
      <c r="G1252" s="33"/>
      <c r="H1252" s="17"/>
      <c r="I1252" s="34" t="s">
        <v>18</v>
      </c>
      <c r="J1252" s="132"/>
      <c r="K1252" s="32">
        <v>75525</v>
      </c>
      <c r="L1252" s="32" t="s">
        <v>3781</v>
      </c>
    </row>
    <row r="1253" spans="1:12" ht="14.45">
      <c r="A1253" s="145" t="s">
        <v>3782</v>
      </c>
      <c r="B1253" s="81" t="s">
        <v>3783</v>
      </c>
      <c r="C1253" s="139" t="str">
        <f>HYPERLINK("https://comptox.epa.gov/dashboard/chemical/details/DTXSID201023223","DTXSID201023223")</f>
        <v>DTXSID201023223</v>
      </c>
      <c r="D1253" s="81"/>
      <c r="E1253" s="39" t="s">
        <v>22</v>
      </c>
      <c r="F1253" s="91" t="s">
        <v>57</v>
      </c>
      <c r="G1253" s="31"/>
      <c r="H1253" s="39"/>
      <c r="I1253" s="37"/>
      <c r="J1253" s="37"/>
      <c r="K1253" s="35">
        <v>25154556</v>
      </c>
      <c r="L1253" s="35" t="s">
        <v>3784</v>
      </c>
    </row>
    <row r="1254" spans="1:12" ht="14.45">
      <c r="A1254" s="145" t="s">
        <v>3785</v>
      </c>
      <c r="B1254" s="81" t="s">
        <v>3786</v>
      </c>
      <c r="C1254" s="139" t="str">
        <f>HYPERLINK("https://comptox.epa.gov/dashboard/chemical/details/DTXSID1021790","DTXSID1021790")</f>
        <v>DTXSID1021790</v>
      </c>
      <c r="D1254" s="81"/>
      <c r="E1254" s="39">
        <v>100</v>
      </c>
      <c r="F1254" s="91" t="s">
        <v>569</v>
      </c>
      <c r="G1254" s="31"/>
      <c r="H1254" s="39"/>
      <c r="I1254" s="37" t="s">
        <v>18</v>
      </c>
      <c r="J1254" s="37"/>
      <c r="K1254" s="35">
        <v>88755</v>
      </c>
      <c r="L1254" s="35" t="s">
        <v>3787</v>
      </c>
    </row>
    <row r="1255" spans="1:12" ht="14.45">
      <c r="A1255" s="145" t="s">
        <v>3788</v>
      </c>
      <c r="B1255" s="81" t="s">
        <v>3789</v>
      </c>
      <c r="C1255" s="139" t="str">
        <f>HYPERLINK("https://comptox.epa.gov/dashboard/chemical/details/DTXSID0021834","DTXSID0021834")</f>
        <v>DTXSID0021834</v>
      </c>
      <c r="D1255" s="81"/>
      <c r="E1255" s="39">
        <v>100</v>
      </c>
      <c r="F1255" s="91" t="s">
        <v>569</v>
      </c>
      <c r="G1255" s="31"/>
      <c r="H1255" s="39"/>
      <c r="I1255" s="37" t="s">
        <v>18</v>
      </c>
      <c r="J1255" s="37" t="s">
        <v>3790</v>
      </c>
      <c r="K1255" s="35">
        <v>100027</v>
      </c>
      <c r="L1255" s="35" t="s">
        <v>3791</v>
      </c>
    </row>
    <row r="1256" spans="1:12" ht="14.45">
      <c r="A1256" s="145" t="s">
        <v>3792</v>
      </c>
      <c r="B1256" s="81" t="s">
        <v>3793</v>
      </c>
      <c r="C1256" s="139" t="str">
        <f>HYPERLINK("https://comptox.epa.gov/dashboard/chemical/details/DTXSID2025765","DTXSID2025765")</f>
        <v>DTXSID2025765</v>
      </c>
      <c r="D1256" s="81"/>
      <c r="E1256" s="39">
        <v>100</v>
      </c>
      <c r="F1256" s="91" t="s">
        <v>569</v>
      </c>
      <c r="G1256" s="31"/>
      <c r="H1256" s="39"/>
      <c r="I1256" s="37"/>
      <c r="J1256" s="37"/>
      <c r="K1256" s="35">
        <v>554847</v>
      </c>
      <c r="L1256" s="35" t="s">
        <v>3794</v>
      </c>
    </row>
    <row r="1257" spans="1:12" ht="14.45">
      <c r="A1257" s="145" t="s">
        <v>3795</v>
      </c>
      <c r="B1257" s="81" t="s">
        <v>3789</v>
      </c>
      <c r="C1257" s="139" t="str">
        <f>HYPERLINK("https://comptox.epa.gov/dashboard/chemical/details/DTXSID0021834","DTXSID0021834")</f>
        <v>DTXSID0021834</v>
      </c>
      <c r="D1257" s="81"/>
      <c r="E1257" s="39" t="s">
        <v>22</v>
      </c>
      <c r="F1257" s="91" t="s">
        <v>569</v>
      </c>
      <c r="G1257" s="31"/>
      <c r="H1257" s="39"/>
      <c r="I1257" s="37" t="s">
        <v>58</v>
      </c>
      <c r="J1257" s="37" t="s">
        <v>3790</v>
      </c>
      <c r="K1257" s="35">
        <v>100027</v>
      </c>
      <c r="L1257" s="35" t="s">
        <v>3796</v>
      </c>
    </row>
    <row r="1258" spans="1:12" ht="14.45">
      <c r="A1258" s="145" t="s">
        <v>3797</v>
      </c>
      <c r="B1258" s="81" t="s">
        <v>3783</v>
      </c>
      <c r="C1258" s="139" t="str">
        <f>HYPERLINK("https://comptox.epa.gov/dashboard/chemical/details/DTXSID201023223","DTXSID201023223")</f>
        <v>DTXSID201023223</v>
      </c>
      <c r="D1258" s="81"/>
      <c r="E1258" s="39" t="s">
        <v>374</v>
      </c>
      <c r="F1258" s="91" t="s">
        <v>57</v>
      </c>
      <c r="G1258" s="31"/>
      <c r="H1258" s="39"/>
      <c r="I1258" s="37"/>
      <c r="J1258" s="37"/>
      <c r="K1258" s="31">
        <v>25154556</v>
      </c>
      <c r="L1258" s="35" t="s">
        <v>3798</v>
      </c>
    </row>
    <row r="1259" spans="1:12" ht="14.45">
      <c r="A1259" s="145" t="s">
        <v>3799</v>
      </c>
      <c r="B1259" s="81" t="s">
        <v>3800</v>
      </c>
      <c r="C1259" s="139" t="str">
        <f>HYPERLINK("https://comptox.epa.gov/dashboard/chemical/details/DTXSID6020981","DTXSID6020981")</f>
        <v>DTXSID6020981</v>
      </c>
      <c r="D1259" s="81"/>
      <c r="E1259" s="39" t="s">
        <v>77</v>
      </c>
      <c r="F1259" s="91" t="s">
        <v>17</v>
      </c>
      <c r="G1259" s="31"/>
      <c r="H1259" s="39"/>
      <c r="I1259" s="37" t="s">
        <v>18</v>
      </c>
      <c r="J1259" s="37" t="s">
        <v>3801</v>
      </c>
      <c r="K1259" s="35">
        <v>79469</v>
      </c>
      <c r="L1259" s="35" t="s">
        <v>3802</v>
      </c>
    </row>
    <row r="1260" spans="1:12" ht="14.45">
      <c r="A1260" s="145" t="s">
        <v>3803</v>
      </c>
      <c r="B1260" s="81" t="s">
        <v>3804</v>
      </c>
      <c r="C1260" s="139" t="str">
        <f>HYPERLINK("https://comptox.epa.gov/dashboard/chemical/details/DTXSID6020983","DTXSID6020983")</f>
        <v>DTXSID6020983</v>
      </c>
      <c r="D1260" s="81"/>
      <c r="E1260" s="39"/>
      <c r="F1260" s="91" t="s">
        <v>17</v>
      </c>
      <c r="G1260" s="31"/>
      <c r="H1260" s="39"/>
      <c r="I1260" s="37" t="s">
        <v>534</v>
      </c>
      <c r="J1260" s="37"/>
      <c r="K1260" s="35">
        <v>5522430</v>
      </c>
      <c r="L1260" s="35" t="s">
        <v>3805</v>
      </c>
    </row>
    <row r="1261" spans="1:12" ht="14.45">
      <c r="A1261" s="66" t="s">
        <v>3806</v>
      </c>
      <c r="B1261" s="82" t="s">
        <v>3807</v>
      </c>
      <c r="C1261" s="139" t="str">
        <f>HYPERLINK("https://comptox.epa.gov/dashboard/chemical/details/DTXSID5074844","DTXSID5074844")</f>
        <v>DTXSID5074844</v>
      </c>
      <c r="D1261" s="81"/>
      <c r="E1261" s="39"/>
      <c r="F1261" s="91" t="s">
        <v>17</v>
      </c>
      <c r="G1261" s="31"/>
      <c r="H1261" s="39"/>
      <c r="I1261" s="40" t="s">
        <v>534</v>
      </c>
      <c r="J1261" s="37"/>
      <c r="K1261" s="32">
        <v>57835924</v>
      </c>
      <c r="L1261" s="32" t="s">
        <v>3805</v>
      </c>
    </row>
    <row r="1262" spans="1:12" ht="14.45">
      <c r="A1262" s="145" t="s">
        <v>3808</v>
      </c>
      <c r="B1262" s="81" t="s">
        <v>1121</v>
      </c>
      <c r="C1262" s="139" t="str">
        <f>HYPERLINK("https://comptox.epa.gov/dashboard/chemical/details/DTXSID2074037","DTXSID2074037")</f>
        <v>DTXSID2074037</v>
      </c>
      <c r="D1262" s="81"/>
      <c r="E1262" s="39" t="s">
        <v>374</v>
      </c>
      <c r="F1262" s="91" t="s">
        <v>17</v>
      </c>
      <c r="G1262" s="31"/>
      <c r="H1262" s="39"/>
      <c r="I1262" s="37"/>
      <c r="J1262" s="37"/>
      <c r="K1262" s="31">
        <v>0</v>
      </c>
      <c r="L1262" s="35" t="s">
        <v>3809</v>
      </c>
    </row>
    <row r="1263" spans="1:12" ht="14.45">
      <c r="A1263" s="145" t="s">
        <v>3810</v>
      </c>
      <c r="B1263" s="81" t="s">
        <v>3811</v>
      </c>
      <c r="C1263" s="139" t="str">
        <f>HYPERLINK("https://comptox.epa.gov/dashboard/chemical/details/DTXSID2021026","DTXSID2021026")</f>
        <v>DTXSID2021026</v>
      </c>
      <c r="D1263" s="81"/>
      <c r="E1263" s="39" t="s">
        <v>77</v>
      </c>
      <c r="F1263" s="91" t="s">
        <v>17</v>
      </c>
      <c r="G1263" s="31"/>
      <c r="H1263" s="39"/>
      <c r="I1263" s="37" t="s">
        <v>18</v>
      </c>
      <c r="J1263" s="37" t="s">
        <v>3812</v>
      </c>
      <c r="K1263" s="35">
        <v>924163</v>
      </c>
      <c r="L1263" s="35" t="s">
        <v>3813</v>
      </c>
    </row>
    <row r="1264" spans="1:12" ht="14.45">
      <c r="A1264" s="145" t="s">
        <v>3814</v>
      </c>
      <c r="B1264" s="81" t="s">
        <v>3815</v>
      </c>
      <c r="C1264" s="139" t="str">
        <f>HYPERLINK("https://comptox.epa.gov/dashboard/chemical/details/DTXSID7021027","DTXSID7021027")</f>
        <v>DTXSID7021027</v>
      </c>
      <c r="D1264" s="81"/>
      <c r="E1264" s="39" t="s">
        <v>94</v>
      </c>
      <c r="F1264" s="91" t="s">
        <v>17</v>
      </c>
      <c r="G1264" s="31"/>
      <c r="H1264" s="39"/>
      <c r="I1264" s="37"/>
      <c r="J1264" s="37" t="s">
        <v>3816</v>
      </c>
      <c r="K1264" s="35">
        <v>1116547</v>
      </c>
      <c r="L1264" s="35" t="s">
        <v>3817</v>
      </c>
    </row>
    <row r="1265" spans="1:12" ht="14.45">
      <c r="A1265" s="145" t="s">
        <v>3818</v>
      </c>
      <c r="B1265" s="81" t="s">
        <v>3819</v>
      </c>
      <c r="C1265" s="139" t="str">
        <f>HYPERLINK("https://comptox.epa.gov/dashboard/chemical/details/DTXSID2021028","DTXSID2021028")</f>
        <v>DTXSID2021028</v>
      </c>
      <c r="D1265" s="81"/>
      <c r="E1265" s="39" t="s">
        <v>94</v>
      </c>
      <c r="F1265" s="91" t="s">
        <v>17</v>
      </c>
      <c r="G1265" s="31"/>
      <c r="H1265" s="39"/>
      <c r="I1265" s="37" t="s">
        <v>18</v>
      </c>
      <c r="J1265" s="37" t="s">
        <v>3820</v>
      </c>
      <c r="K1265" s="35">
        <v>55185</v>
      </c>
      <c r="L1265" s="35" t="s">
        <v>3821</v>
      </c>
    </row>
    <row r="1266" spans="1:12" ht="14.45">
      <c r="A1266" s="145" t="s">
        <v>3822</v>
      </c>
      <c r="B1266" s="81" t="s">
        <v>3392</v>
      </c>
      <c r="C1266" s="139" t="str">
        <f>HYPERLINK("https://comptox.epa.gov/dashboard/chemical/details/DTXSID7021029","DTXSID7021029")</f>
        <v>DTXSID7021029</v>
      </c>
      <c r="D1266" s="81"/>
      <c r="E1266" s="39" t="s">
        <v>77</v>
      </c>
      <c r="F1266" s="91" t="s">
        <v>17</v>
      </c>
      <c r="G1266" s="31" t="s">
        <v>34</v>
      </c>
      <c r="H1266" s="39" t="s">
        <v>77</v>
      </c>
      <c r="I1266" s="37" t="s">
        <v>18</v>
      </c>
      <c r="J1266" s="37" t="s">
        <v>3393</v>
      </c>
      <c r="K1266" s="35">
        <v>62759</v>
      </c>
      <c r="L1266" s="35" t="s">
        <v>3823</v>
      </c>
    </row>
    <row r="1267" spans="1:12" ht="14.45">
      <c r="A1267" s="145" t="s">
        <v>3824</v>
      </c>
      <c r="B1267" s="81" t="s">
        <v>3392</v>
      </c>
      <c r="C1267" s="139" t="str">
        <f>HYPERLINK("https://comptox.epa.gov/dashboard/chemical/details/DTXSID7021029","DTXSID7021029")</f>
        <v>DTXSID7021029</v>
      </c>
      <c r="D1267" s="81"/>
      <c r="E1267" s="39" t="s">
        <v>77</v>
      </c>
      <c r="F1267" s="91" t="s">
        <v>17</v>
      </c>
      <c r="G1267" s="31" t="s">
        <v>34</v>
      </c>
      <c r="H1267" s="39" t="s">
        <v>77</v>
      </c>
      <c r="I1267" s="37" t="s">
        <v>58</v>
      </c>
      <c r="J1267" s="37" t="s">
        <v>3393</v>
      </c>
      <c r="K1267" s="35">
        <v>62759</v>
      </c>
      <c r="L1267" s="35" t="s">
        <v>3825</v>
      </c>
    </row>
    <row r="1268" spans="1:12" ht="14.45">
      <c r="A1268" s="145" t="s">
        <v>3826</v>
      </c>
      <c r="B1268" s="81" t="s">
        <v>3827</v>
      </c>
      <c r="C1268" s="139" t="str">
        <f>HYPERLINK("https://comptox.epa.gov/dashboard/chemical/details/DTXSID6021030","DTXSID6021030")</f>
        <v>DTXSID6021030</v>
      </c>
      <c r="D1268" s="81"/>
      <c r="E1268" s="39" t="s">
        <v>22</v>
      </c>
      <c r="F1268" s="91" t="s">
        <v>17</v>
      </c>
      <c r="G1268" s="31"/>
      <c r="H1268" s="39"/>
      <c r="I1268" s="37" t="s">
        <v>18</v>
      </c>
      <c r="J1268" s="37"/>
      <c r="K1268" s="35">
        <v>86306</v>
      </c>
      <c r="L1268" s="35" t="s">
        <v>3828</v>
      </c>
    </row>
    <row r="1269" spans="1:12" ht="14.45">
      <c r="A1269" s="145" t="s">
        <v>3829</v>
      </c>
      <c r="B1269" s="81" t="s">
        <v>3830</v>
      </c>
      <c r="C1269" s="139" t="str">
        <f>HYPERLINK("https://comptox.epa.gov/dashboard/chemical/details/DTXSID1021031","DTXSID1021031")</f>
        <v>DTXSID1021031</v>
      </c>
      <c r="D1269" s="81"/>
      <c r="E1269" s="39"/>
      <c r="F1269" s="91" t="s">
        <v>17</v>
      </c>
      <c r="G1269" s="31"/>
      <c r="H1269" s="39"/>
      <c r="I1269" s="37" t="s">
        <v>18</v>
      </c>
      <c r="J1269" s="37"/>
      <c r="K1269" s="35">
        <v>156105</v>
      </c>
      <c r="L1269" s="35" t="s">
        <v>3831</v>
      </c>
    </row>
    <row r="1270" spans="1:12" ht="14.45">
      <c r="A1270" s="145" t="s">
        <v>3832</v>
      </c>
      <c r="B1270" s="81" t="s">
        <v>2264</v>
      </c>
      <c r="C1270" s="139" t="str">
        <f>HYPERLINK("https://comptox.epa.gov/dashboard/chemical/details/DTXSID6021032","DTXSID6021032")</f>
        <v>DTXSID6021032</v>
      </c>
      <c r="D1270" s="81"/>
      <c r="E1270" s="39" t="s">
        <v>77</v>
      </c>
      <c r="F1270" s="91" t="s">
        <v>17</v>
      </c>
      <c r="G1270" s="31"/>
      <c r="H1270" s="39"/>
      <c r="I1270" s="37" t="s">
        <v>18</v>
      </c>
      <c r="J1270" s="37" t="s">
        <v>2265</v>
      </c>
      <c r="K1270" s="35">
        <v>621647</v>
      </c>
      <c r="L1270" s="35" t="s">
        <v>3833</v>
      </c>
    </row>
    <row r="1271" spans="1:12" ht="14.45">
      <c r="A1271" s="145" t="s">
        <v>3834</v>
      </c>
      <c r="B1271" s="81" t="s">
        <v>3835</v>
      </c>
      <c r="C1271" s="139" t="str">
        <f>HYPERLINK("https://comptox.epa.gov/dashboard/chemical/details/DTXSID8020593","DTXSID8020593")</f>
        <v>DTXSID8020593</v>
      </c>
      <c r="D1271" s="81"/>
      <c r="E1271" s="39" t="s">
        <v>94</v>
      </c>
      <c r="F1271" s="91" t="s">
        <v>17</v>
      </c>
      <c r="G1271" s="31"/>
      <c r="H1271" s="39"/>
      <c r="I1271" s="37" t="s">
        <v>18</v>
      </c>
      <c r="J1271" s="37" t="s">
        <v>3836</v>
      </c>
      <c r="K1271" s="35">
        <v>759739</v>
      </c>
      <c r="L1271" s="35" t="s">
        <v>3837</v>
      </c>
    </row>
    <row r="1272" spans="1:12" ht="14.45">
      <c r="A1272" s="145" t="s">
        <v>3838</v>
      </c>
      <c r="B1272" s="81" t="s">
        <v>3839</v>
      </c>
      <c r="C1272" s="139" t="str">
        <f>HYPERLINK("https://comptox.epa.gov/dashboard/chemical/details/DTXSID4021006","DTXSID4021006")</f>
        <v>DTXSID4021006</v>
      </c>
      <c r="D1272" s="81"/>
      <c r="E1272" s="39" t="s">
        <v>94</v>
      </c>
      <c r="F1272" s="91" t="s">
        <v>17</v>
      </c>
      <c r="G1272" s="31"/>
      <c r="H1272" s="39"/>
      <c r="I1272" s="37" t="s">
        <v>18</v>
      </c>
      <c r="J1272" s="37" t="s">
        <v>3840</v>
      </c>
      <c r="K1272" s="35">
        <v>684935</v>
      </c>
      <c r="L1272" s="35" t="s">
        <v>3841</v>
      </c>
    </row>
    <row r="1273" spans="1:12" ht="14.45">
      <c r="A1273" s="145" t="s">
        <v>3842</v>
      </c>
      <c r="B1273" s="81" t="s">
        <v>3843</v>
      </c>
      <c r="C1273" s="139" t="str">
        <f>HYPERLINK("https://comptox.epa.gov/dashboard/chemical/details/DTXSID4021472","DTXSID4021472")</f>
        <v>DTXSID4021472</v>
      </c>
      <c r="D1273" s="81"/>
      <c r="E1273" s="39" t="s">
        <v>94</v>
      </c>
      <c r="F1273" s="91" t="s">
        <v>17</v>
      </c>
      <c r="G1273" s="31"/>
      <c r="H1273" s="39"/>
      <c r="I1273" s="37"/>
      <c r="J1273" s="37" t="s">
        <v>3844</v>
      </c>
      <c r="K1273" s="35">
        <v>615532</v>
      </c>
      <c r="L1273" s="35" t="s">
        <v>3845</v>
      </c>
    </row>
    <row r="1274" spans="1:12" ht="14.45">
      <c r="A1274" s="145" t="s">
        <v>3846</v>
      </c>
      <c r="B1274" s="81" t="s">
        <v>3847</v>
      </c>
      <c r="C1274" s="139" t="str">
        <f>HYPERLINK("https://comptox.epa.gov/dashboard/chemical/details/DTXSID3042211","DTXSID3042211")</f>
        <v>DTXSID3042211</v>
      </c>
      <c r="D1274" s="81"/>
      <c r="E1274" s="39" t="s">
        <v>77</v>
      </c>
      <c r="F1274" s="91" t="s">
        <v>17</v>
      </c>
      <c r="G1274" s="31"/>
      <c r="H1274" s="39"/>
      <c r="I1274" s="37" t="s">
        <v>18</v>
      </c>
      <c r="J1274" s="37" t="s">
        <v>3848</v>
      </c>
      <c r="K1274" s="35">
        <v>4549400</v>
      </c>
      <c r="L1274" s="35" t="s">
        <v>3849</v>
      </c>
    </row>
    <row r="1275" spans="1:12" ht="14.45">
      <c r="A1275" s="145" t="s">
        <v>3850</v>
      </c>
      <c r="B1275" s="81" t="s">
        <v>3851</v>
      </c>
      <c r="C1275" s="139" t="str">
        <f>HYPERLINK("https://comptox.epa.gov/dashboard/chemical/details/DTXSID4021056","DTXSID4021056")</f>
        <v>DTXSID4021056</v>
      </c>
      <c r="D1275" s="81"/>
      <c r="E1275" s="39" t="s">
        <v>94</v>
      </c>
      <c r="F1275" s="91" t="s">
        <v>17</v>
      </c>
      <c r="G1275" s="31"/>
      <c r="H1275" s="39"/>
      <c r="I1275" s="37" t="s">
        <v>18</v>
      </c>
      <c r="J1275" s="37"/>
      <c r="K1275" s="35">
        <v>59892</v>
      </c>
      <c r="L1275" s="35" t="s">
        <v>3852</v>
      </c>
    </row>
    <row r="1276" spans="1:12" ht="14.45">
      <c r="A1276" s="145" t="s">
        <v>3853</v>
      </c>
      <c r="B1276" s="81" t="s">
        <v>3854</v>
      </c>
      <c r="C1276" s="139" t="str">
        <f>HYPERLINK("https://comptox.epa.gov/dashboard/chemical/details/DTXSID4021476","DTXSID4021476")</f>
        <v>DTXSID4021476</v>
      </c>
      <c r="D1276" s="81"/>
      <c r="E1276" s="39"/>
      <c r="F1276" s="91" t="s">
        <v>17</v>
      </c>
      <c r="G1276" s="31"/>
      <c r="H1276" s="39"/>
      <c r="I1276" s="37" t="s">
        <v>18</v>
      </c>
      <c r="J1276" s="37"/>
      <c r="K1276" s="35">
        <v>16543558</v>
      </c>
      <c r="L1276" s="35" t="s">
        <v>3855</v>
      </c>
    </row>
    <row r="1277" spans="1:12" ht="14.45">
      <c r="A1277" s="145" t="s">
        <v>3856</v>
      </c>
      <c r="B1277" s="81" t="s">
        <v>3857</v>
      </c>
      <c r="C1277" s="139" t="str">
        <f>HYPERLINK("https://comptox.epa.gov/dashboard/chemical/details/DTXSID8021060","DTXSID8021060")</f>
        <v>DTXSID8021060</v>
      </c>
      <c r="D1277" s="81"/>
      <c r="E1277" s="39" t="s">
        <v>77</v>
      </c>
      <c r="F1277" s="91" t="s">
        <v>17</v>
      </c>
      <c r="G1277" s="31"/>
      <c r="H1277" s="39"/>
      <c r="I1277" s="37" t="s">
        <v>18</v>
      </c>
      <c r="J1277" s="37" t="s">
        <v>3858</v>
      </c>
      <c r="K1277" s="35">
        <v>100754</v>
      </c>
      <c r="L1277" s="35" t="s">
        <v>3859</v>
      </c>
    </row>
    <row r="1278" spans="1:12" ht="14.45">
      <c r="A1278" s="145" t="s">
        <v>3860</v>
      </c>
      <c r="B1278" s="81" t="s">
        <v>3861</v>
      </c>
      <c r="C1278" s="139" t="str">
        <f>HYPERLINK("https://comptox.epa.gov/dashboard/chemical/details/DTXSID8021062","DTXSID8021062")</f>
        <v>DTXSID8021062</v>
      </c>
      <c r="D1278" s="81"/>
      <c r="E1278" s="39" t="s">
        <v>94</v>
      </c>
      <c r="F1278" s="91" t="s">
        <v>17</v>
      </c>
      <c r="G1278" s="31"/>
      <c r="H1278" s="39"/>
      <c r="I1278" s="37"/>
      <c r="J1278" s="37" t="s">
        <v>3862</v>
      </c>
      <c r="K1278" s="35">
        <v>930552</v>
      </c>
      <c r="L1278" s="35" t="s">
        <v>3863</v>
      </c>
    </row>
    <row r="1279" spans="1:12" ht="14.45">
      <c r="A1279" s="145" t="s">
        <v>3864</v>
      </c>
      <c r="B1279" s="81" t="s">
        <v>3865</v>
      </c>
      <c r="C1279" s="139" t="str">
        <f>HYPERLINK("https://comptox.epa.gov/dashboard/chemical/details/DTXSID901010229","DTXSID901010229")</f>
        <v>DTXSID901010229</v>
      </c>
      <c r="D1279" s="81"/>
      <c r="E1279" s="39" t="s">
        <v>34</v>
      </c>
      <c r="F1279" s="91" t="s">
        <v>35</v>
      </c>
      <c r="G1279" s="31"/>
      <c r="H1279" s="39"/>
      <c r="I1279" s="37"/>
      <c r="J1279" s="37"/>
      <c r="K1279" s="35">
        <v>1321126</v>
      </c>
      <c r="L1279" s="35" t="s">
        <v>3866</v>
      </c>
    </row>
    <row r="1280" spans="1:12" ht="14.45">
      <c r="A1280" s="145" t="s">
        <v>3867</v>
      </c>
      <c r="B1280" s="81" t="s">
        <v>3868</v>
      </c>
      <c r="C1280" s="139" t="str">
        <f>HYPERLINK("https://comptox.epa.gov/dashboard/chemical/details/DTXSID5021831","DTXSID5021831")</f>
        <v>DTXSID5021831</v>
      </c>
      <c r="D1280" s="81"/>
      <c r="E1280" s="39" t="s">
        <v>34</v>
      </c>
      <c r="F1280" s="91" t="s">
        <v>901</v>
      </c>
      <c r="G1280" s="31"/>
      <c r="H1280" s="39"/>
      <c r="I1280" s="37"/>
      <c r="J1280" s="37"/>
      <c r="K1280" s="35">
        <v>99081</v>
      </c>
      <c r="L1280" s="35" t="s">
        <v>3869</v>
      </c>
    </row>
    <row r="1281" spans="1:12" ht="14.45">
      <c r="A1281" s="145" t="s">
        <v>3870</v>
      </c>
      <c r="B1281" s="81" t="s">
        <v>3871</v>
      </c>
      <c r="C1281" s="139" t="str">
        <f>HYPERLINK("https://comptox.epa.gov/dashboard/chemical/details/DTXSID4025791","DTXSID4025791")</f>
        <v>DTXSID4025791</v>
      </c>
      <c r="D1281" s="81"/>
      <c r="E1281" s="39" t="s">
        <v>34</v>
      </c>
      <c r="F1281" s="91" t="s">
        <v>901</v>
      </c>
      <c r="G1281" s="31"/>
      <c r="H1281" s="39"/>
      <c r="I1281" s="37">
        <v>313</v>
      </c>
      <c r="J1281" s="37"/>
      <c r="K1281" s="35">
        <v>88722</v>
      </c>
      <c r="L1281" s="35" t="s">
        <v>3872</v>
      </c>
    </row>
    <row r="1282" spans="1:12" ht="14.45">
      <c r="A1282" s="145" t="s">
        <v>3873</v>
      </c>
      <c r="B1282" s="81" t="s">
        <v>3874</v>
      </c>
      <c r="C1282" s="139" t="str">
        <f>HYPERLINK("https://comptox.epa.gov/dashboard/chemical/details/DTXSID5023792","DTXSID5023792")</f>
        <v>DTXSID5023792</v>
      </c>
      <c r="D1282" s="81"/>
      <c r="E1282" s="39" t="s">
        <v>34</v>
      </c>
      <c r="F1282" s="91" t="s">
        <v>901</v>
      </c>
      <c r="G1282" s="31"/>
      <c r="H1282" s="39"/>
      <c r="I1282" s="37"/>
      <c r="J1282" s="37"/>
      <c r="K1282" s="35">
        <v>99990</v>
      </c>
      <c r="L1282" s="35" t="s">
        <v>3875</v>
      </c>
    </row>
    <row r="1283" spans="1:12" ht="14.45">
      <c r="A1283" s="145" t="s">
        <v>3876</v>
      </c>
      <c r="B1283" s="81" t="s">
        <v>3877</v>
      </c>
      <c r="C1283" s="139" t="str">
        <f>HYPERLINK("https://comptox.epa.gov/dashboard/chemical/details/DTXSID4020959","DTXSID4020959")</f>
        <v>DTXSID4020959</v>
      </c>
      <c r="D1283" s="81"/>
      <c r="E1283" s="39" t="s">
        <v>22</v>
      </c>
      <c r="F1283" s="91" t="s">
        <v>17</v>
      </c>
      <c r="G1283" s="31"/>
      <c r="H1283" s="39"/>
      <c r="I1283" s="37" t="s">
        <v>18</v>
      </c>
      <c r="J1283" s="37" t="s">
        <v>3878</v>
      </c>
      <c r="K1283" s="35">
        <v>99558</v>
      </c>
      <c r="L1283" s="35" t="s">
        <v>3879</v>
      </c>
    </row>
    <row r="1284" spans="1:12" ht="14.45">
      <c r="A1284" s="145" t="s">
        <v>3880</v>
      </c>
      <c r="B1284" s="81" t="s">
        <v>2574</v>
      </c>
      <c r="C1284" s="139" t="str">
        <f>HYPERLINK("https://comptox.epa.gov/dashboard/chemical/details/DTXSID9046574","DTXSID9046574")</f>
        <v>DTXSID9046574</v>
      </c>
      <c r="D1284" s="81" t="s">
        <v>33</v>
      </c>
      <c r="E1284" s="39"/>
      <c r="F1284" s="91" t="s">
        <v>17</v>
      </c>
      <c r="G1284" s="31"/>
      <c r="H1284" s="39"/>
      <c r="I1284" s="37"/>
      <c r="J1284" s="37"/>
      <c r="K1284" s="35">
        <v>109955</v>
      </c>
      <c r="L1284" s="35" t="s">
        <v>3881</v>
      </c>
    </row>
    <row r="1285" spans="1:12" ht="27">
      <c r="A1285" s="145" t="s">
        <v>3882</v>
      </c>
      <c r="B1285" s="141" t="s">
        <v>3883</v>
      </c>
      <c r="C1285" s="139" t="str">
        <f>HYPERLINK("https://comptox.epa.gov/dashboard/chemical/details/DTXSID9066174","DTXSID9066174")</f>
        <v>DTXSID9066174</v>
      </c>
      <c r="D1285" s="81"/>
      <c r="E1285" s="39"/>
      <c r="F1285" s="91" t="s">
        <v>17</v>
      </c>
      <c r="G1285" s="31"/>
      <c r="H1285" s="39"/>
      <c r="I1285" s="37">
        <v>313</v>
      </c>
      <c r="J1285" s="37"/>
      <c r="K1285" s="65">
        <v>17202414</v>
      </c>
      <c r="L1285" s="35" t="s">
        <v>3884</v>
      </c>
    </row>
    <row r="1286" spans="1:12" ht="14.45">
      <c r="A1286" s="145" t="s">
        <v>3885</v>
      </c>
      <c r="B1286" s="81" t="s">
        <v>3886</v>
      </c>
      <c r="C1286" s="139" t="str">
        <f>HYPERLINK("https://comptox.epa.gov/dashboard/chemical/details/DTXSID90858779","DTXSID90858779")</f>
        <v>DTXSID90858779</v>
      </c>
      <c r="D1286" s="83"/>
      <c r="E1286" s="41"/>
      <c r="F1286" s="91" t="s">
        <v>17</v>
      </c>
      <c r="G1286" s="35"/>
      <c r="H1286" s="41"/>
      <c r="I1286" s="40" t="s">
        <v>2432</v>
      </c>
      <c r="J1286" s="37"/>
      <c r="K1286" s="31">
        <v>27177088</v>
      </c>
      <c r="L1286" s="35" t="s">
        <v>3887</v>
      </c>
    </row>
    <row r="1287" spans="1:12" ht="14.45">
      <c r="A1287" s="145" t="s">
        <v>3888</v>
      </c>
      <c r="B1287" s="81" t="s">
        <v>3889</v>
      </c>
      <c r="C1287" s="139" t="str">
        <f>HYPERLINK("https://comptox.epa.gov/dashboard/chemical/details/DTXSID301336504","DTXSID301336504")</f>
        <v>DTXSID301336504</v>
      </c>
      <c r="D1287" s="81"/>
      <c r="E1287" s="39"/>
      <c r="F1287" s="91" t="s">
        <v>17</v>
      </c>
      <c r="G1287" s="31"/>
      <c r="H1287" s="39"/>
      <c r="I1287" s="37">
        <v>313</v>
      </c>
      <c r="J1287" s="37"/>
      <c r="K1287" s="35">
        <v>1</v>
      </c>
      <c r="L1287" s="35" t="s">
        <v>3890</v>
      </c>
    </row>
    <row r="1288" spans="1:12" ht="14.45">
      <c r="A1288" s="145" t="s">
        <v>3891</v>
      </c>
      <c r="B1288" s="81" t="s">
        <v>3892</v>
      </c>
      <c r="C1288" s="139" t="str">
        <f>HYPERLINK("https://comptox.epa.gov/dashboard/chemical/details/DTXSID3021857","DTXSID3021857")</f>
        <v>DTXSID3021857</v>
      </c>
      <c r="D1288" s="81"/>
      <c r="E1288" s="39"/>
      <c r="F1288" s="91" t="s">
        <v>17</v>
      </c>
      <c r="G1288" s="31"/>
      <c r="H1288" s="39"/>
      <c r="I1288" s="37" t="s">
        <v>3126</v>
      </c>
      <c r="J1288" s="37"/>
      <c r="K1288" s="35">
        <v>25154523</v>
      </c>
      <c r="L1288" s="35" t="s">
        <v>3893</v>
      </c>
    </row>
    <row r="1289" spans="1:12" ht="14.45">
      <c r="A1289" s="145" t="s">
        <v>3894</v>
      </c>
      <c r="B1289" s="81" t="s">
        <v>3895</v>
      </c>
      <c r="C1289" s="139" t="str">
        <f>HYPERLINK("https://comptox.epa.gov/dashboard/chemical/details/DTXSID60891517","DTXSID60891517")</f>
        <v>DTXSID60891517</v>
      </c>
      <c r="D1289" s="81"/>
      <c r="E1289" s="39"/>
      <c r="F1289" s="91" t="s">
        <v>17</v>
      </c>
      <c r="G1289" s="31"/>
      <c r="H1289" s="39"/>
      <c r="I1289" s="37" t="s">
        <v>3126</v>
      </c>
      <c r="J1289" s="37"/>
      <c r="K1289" s="35">
        <v>90481042</v>
      </c>
      <c r="L1289" s="35" t="s">
        <v>3896</v>
      </c>
    </row>
    <row r="1290" spans="1:12" ht="14.45">
      <c r="A1290" s="145" t="s">
        <v>3897</v>
      </c>
      <c r="B1290" s="81" t="s">
        <v>3898</v>
      </c>
      <c r="C1290" s="139" t="str">
        <f>HYPERLINK("https://comptox.epa.gov/dashboard/chemical/details/DTXSID5033836","DTXSID5033836")</f>
        <v>DTXSID5033836</v>
      </c>
      <c r="D1290" s="81"/>
      <c r="E1290" s="39"/>
      <c r="F1290" s="91" t="s">
        <v>17</v>
      </c>
      <c r="G1290" s="31"/>
      <c r="H1290" s="39"/>
      <c r="I1290" s="37" t="s">
        <v>3126</v>
      </c>
      <c r="J1290" s="37"/>
      <c r="K1290" s="35">
        <v>104405</v>
      </c>
      <c r="L1290" s="35" t="s">
        <v>3899</v>
      </c>
    </row>
    <row r="1291" spans="1:12" ht="14.45">
      <c r="A1291" s="145" t="s">
        <v>3900</v>
      </c>
      <c r="B1291" s="81" t="s">
        <v>3901</v>
      </c>
      <c r="C1291" s="139" t="str">
        <f>HYPERLINK("https://comptox.epa.gov/dashboard/chemical/details/DTXSID5029055","DTXSID5029055")</f>
        <v>DTXSID5029055</v>
      </c>
      <c r="D1291" s="81"/>
      <c r="E1291" s="39"/>
      <c r="F1291" s="91" t="s">
        <v>17</v>
      </c>
      <c r="G1291" s="31"/>
      <c r="H1291" s="39"/>
      <c r="I1291" s="37" t="s">
        <v>3126</v>
      </c>
      <c r="J1291" s="37"/>
      <c r="K1291" s="35">
        <v>84852153</v>
      </c>
      <c r="L1291" s="35" t="s">
        <v>3902</v>
      </c>
    </row>
    <row r="1292" spans="1:12" ht="14.45">
      <c r="A1292" s="145" t="s">
        <v>3903</v>
      </c>
      <c r="B1292" s="81" t="s">
        <v>3904</v>
      </c>
      <c r="C1292" s="139" t="str">
        <f>HYPERLINK("https://comptox.epa.gov/dashboard/chemical/details/DTXSID701336506","DTXSID701336506")</f>
        <v>DTXSID701336506</v>
      </c>
      <c r="D1292" s="81"/>
      <c r="E1292" s="39"/>
      <c r="F1292" s="91" t="s">
        <v>17</v>
      </c>
      <c r="G1292" s="31"/>
      <c r="H1292" s="39"/>
      <c r="I1292" s="40">
        <v>313</v>
      </c>
      <c r="J1292" s="37"/>
      <c r="K1292" s="35">
        <v>1</v>
      </c>
      <c r="L1292" s="35" t="s">
        <v>3905</v>
      </c>
    </row>
    <row r="1293" spans="1:12" ht="14.45">
      <c r="A1293" s="145" t="s">
        <v>3906</v>
      </c>
      <c r="B1293" s="81" t="s">
        <v>3907</v>
      </c>
      <c r="C1293" s="139" t="str">
        <f>HYPERLINK("https://comptox.epa.gov/dashboard/chemical/details/DTXSID8042216","DTXSID8042216")</f>
        <v>DTXSID8042216</v>
      </c>
      <c r="D1293" s="81"/>
      <c r="E1293" s="39"/>
      <c r="F1293" s="91" t="s">
        <v>17</v>
      </c>
      <c r="G1293" s="31" t="s">
        <v>152</v>
      </c>
      <c r="H1293" s="39" t="s">
        <v>22</v>
      </c>
      <c r="I1293" s="37"/>
      <c r="J1293" s="37"/>
      <c r="K1293" s="35">
        <v>991424</v>
      </c>
      <c r="L1293" s="35" t="s">
        <v>3908</v>
      </c>
    </row>
    <row r="1294" spans="1:12" ht="14.45">
      <c r="A1294" s="145" t="s">
        <v>3909</v>
      </c>
      <c r="B1294" s="81" t="s">
        <v>3910</v>
      </c>
      <c r="C1294" s="139" t="str">
        <f>HYPERLINK("https://comptox.epa.gov/dashboard/chemical/details/DTXSID8024234","DTXSID8024234")</f>
        <v>DTXSID8024234</v>
      </c>
      <c r="D1294" s="81"/>
      <c r="E1294" s="39"/>
      <c r="F1294" s="91" t="s">
        <v>17</v>
      </c>
      <c r="G1294" s="31"/>
      <c r="H1294" s="39"/>
      <c r="I1294" s="37" t="s">
        <v>18</v>
      </c>
      <c r="J1294" s="37"/>
      <c r="K1294" s="35">
        <v>27314132</v>
      </c>
      <c r="L1294" s="35" t="s">
        <v>3911</v>
      </c>
    </row>
    <row r="1295" spans="1:12" ht="14.45">
      <c r="A1295" s="148" t="s">
        <v>3912</v>
      </c>
      <c r="B1295" s="81" t="s">
        <v>3913</v>
      </c>
      <c r="C1295" s="139" t="str">
        <f>HYPERLINK("https://comptox.epa.gov/dashboard/chemical/details/DTXSID4025799","DTXSID4025799")</f>
        <v>DTXSID4025799</v>
      </c>
      <c r="D1295" s="81"/>
      <c r="E1295" s="39"/>
      <c r="F1295" s="91" t="s">
        <v>17</v>
      </c>
      <c r="G1295" s="31"/>
      <c r="H1295" s="39"/>
      <c r="I1295" s="37" t="s">
        <v>2857</v>
      </c>
      <c r="J1295" s="37"/>
      <c r="K1295" s="35">
        <v>3268879</v>
      </c>
      <c r="L1295" s="35" t="s">
        <v>3914</v>
      </c>
    </row>
    <row r="1296" spans="1:12" ht="14.45">
      <c r="A1296" s="148" t="s">
        <v>3915</v>
      </c>
      <c r="B1296" s="81" t="s">
        <v>3916</v>
      </c>
      <c r="C1296" s="139" t="str">
        <f>HYPERLINK("https://comptox.epa.gov/dashboard/chemical/details/DTXSID3052062","DTXSID3052062")</f>
        <v>DTXSID3052062</v>
      </c>
      <c r="D1296" s="81"/>
      <c r="E1296" s="39"/>
      <c r="F1296" s="91" t="s">
        <v>17</v>
      </c>
      <c r="G1296" s="31"/>
      <c r="H1296" s="39"/>
      <c r="I1296" s="37" t="s">
        <v>2857</v>
      </c>
      <c r="J1296" s="37"/>
      <c r="K1296" s="35">
        <v>39001020</v>
      </c>
      <c r="L1296" s="35" t="s">
        <v>3917</v>
      </c>
    </row>
    <row r="1297" spans="1:12" ht="14.45">
      <c r="A1297" s="145" t="s">
        <v>3918</v>
      </c>
      <c r="B1297" s="81" t="s">
        <v>3919</v>
      </c>
      <c r="C1297" s="139" t="str">
        <f>HYPERLINK("https://comptox.epa.gov/dashboard/chemical/details/DTXSID6025800","DTXSID6025800")</f>
        <v>DTXSID6025800</v>
      </c>
      <c r="D1297" s="81"/>
      <c r="E1297" s="39"/>
      <c r="F1297" s="91" t="s">
        <v>17</v>
      </c>
      <c r="G1297" s="31"/>
      <c r="H1297" s="39"/>
      <c r="I1297" s="37" t="s">
        <v>18</v>
      </c>
      <c r="J1297" s="37"/>
      <c r="K1297" s="35">
        <v>2234131</v>
      </c>
      <c r="L1297" s="35" t="s">
        <v>3920</v>
      </c>
    </row>
    <row r="1298" spans="1:12" ht="14.45">
      <c r="A1298" s="145" t="s">
        <v>3921</v>
      </c>
      <c r="B1298" s="81" t="s">
        <v>3922</v>
      </c>
      <c r="C1298" s="139" t="str">
        <f>HYPERLINK("https://comptox.epa.gov/dashboard/chemical/details/DTXSID2021074","DTXSID2021074")</f>
        <v>DTXSID2021074</v>
      </c>
      <c r="D1298" s="81"/>
      <c r="E1298" s="39"/>
      <c r="F1298" s="91" t="s">
        <v>17</v>
      </c>
      <c r="G1298" s="31"/>
      <c r="H1298" s="39"/>
      <c r="I1298" s="37">
        <v>313</v>
      </c>
      <c r="J1298" s="37"/>
      <c r="K1298" s="35">
        <v>29082744</v>
      </c>
      <c r="L1298" s="35" t="s">
        <v>3923</v>
      </c>
    </row>
    <row r="1299" spans="1:12" ht="14.45">
      <c r="A1299" s="145" t="s">
        <v>3924</v>
      </c>
      <c r="B1299" s="81" t="s">
        <v>3925</v>
      </c>
      <c r="C1299" s="139" t="str">
        <f>HYPERLINK("https://comptox.epa.gov/dashboard/chemical/details/DTXSID1066071","DTXSID1066071")</f>
        <v>DTXSID1066071</v>
      </c>
      <c r="D1299" s="81"/>
      <c r="E1299" s="39"/>
      <c r="F1299" s="91" t="s">
        <v>17</v>
      </c>
      <c r="G1299" s="31"/>
      <c r="H1299" s="39"/>
      <c r="I1299" s="37">
        <v>313</v>
      </c>
      <c r="J1299" s="37"/>
      <c r="K1299" s="31">
        <v>16517116</v>
      </c>
      <c r="L1299" s="35" t="s">
        <v>3926</v>
      </c>
    </row>
    <row r="1300" spans="1:12" ht="40.15">
      <c r="A1300" s="145" t="s">
        <v>3927</v>
      </c>
      <c r="B1300" s="141" t="s">
        <v>3928</v>
      </c>
      <c r="C1300" s="139" t="str">
        <f>HYPERLINK("https://comptox.epa.gov/dashboard/chemical/details/DTXSID6070221","DTXSID6070221")</f>
        <v>DTXSID6070221</v>
      </c>
      <c r="D1300" s="81"/>
      <c r="E1300" s="39"/>
      <c r="F1300" s="91" t="s">
        <v>17</v>
      </c>
      <c r="G1300" s="31"/>
      <c r="H1300" s="39"/>
      <c r="I1300" s="37">
        <v>313</v>
      </c>
      <c r="J1300" s="37"/>
      <c r="K1300" s="65">
        <v>65104678</v>
      </c>
      <c r="L1300" s="35" t="s">
        <v>3929</v>
      </c>
    </row>
    <row r="1301" spans="1:12" ht="27">
      <c r="A1301" s="145" t="s">
        <v>3930</v>
      </c>
      <c r="B1301" s="155" t="s">
        <v>3931</v>
      </c>
      <c r="C1301" s="139" t="str">
        <f>HYPERLINK("https://comptox.epa.gov/dashboard/chemical/details/DTXSID7062295","DTXSID7062295")</f>
        <v>DTXSID7062295</v>
      </c>
      <c r="D1301" s="81"/>
      <c r="E1301" s="39"/>
      <c r="F1301" s="91" t="s">
        <v>17</v>
      </c>
      <c r="G1301" s="31"/>
      <c r="H1301" s="39"/>
      <c r="I1301" s="37">
        <v>313</v>
      </c>
      <c r="J1301" s="37"/>
      <c r="K1301" s="69">
        <v>2263094</v>
      </c>
      <c r="L1301" s="35" t="s">
        <v>3932</v>
      </c>
    </row>
    <row r="1302" spans="1:12" ht="27">
      <c r="A1302" s="145" t="s">
        <v>3933</v>
      </c>
      <c r="B1302" s="141" t="s">
        <v>3934</v>
      </c>
      <c r="C1302" s="139" t="str">
        <f>HYPERLINK("https://comptox.epa.gov/dashboard/chemical/details/DTXSID90881345","DTXSID90881345")</f>
        <v>DTXSID90881345</v>
      </c>
      <c r="D1302" s="81"/>
      <c r="E1302" s="39"/>
      <c r="F1302" s="91" t="s">
        <v>17</v>
      </c>
      <c r="G1302" s="31"/>
      <c r="H1302" s="39"/>
      <c r="I1302" s="37">
        <v>313</v>
      </c>
      <c r="J1302" s="37"/>
      <c r="K1302" s="65">
        <v>178094694</v>
      </c>
      <c r="L1302" s="35" t="s">
        <v>3935</v>
      </c>
    </row>
    <row r="1303" spans="1:12" ht="27">
      <c r="A1303" s="145" t="s">
        <v>3936</v>
      </c>
      <c r="B1303" s="141" t="s">
        <v>3937</v>
      </c>
      <c r="C1303" s="139" t="str">
        <f>HYPERLINK("https://comptox.epa.gov/dashboard/chemical/details/DTXSID7070925","DTXSID7070925")</f>
        <v>DTXSID7070925</v>
      </c>
      <c r="D1303" s="81"/>
      <c r="E1303" s="39"/>
      <c r="F1303" s="91" t="s">
        <v>17</v>
      </c>
      <c r="G1303" s="31"/>
      <c r="H1303" s="39"/>
      <c r="I1303" s="37">
        <v>313</v>
      </c>
      <c r="J1303" s="37"/>
      <c r="K1303" s="65">
        <v>67969691</v>
      </c>
      <c r="L1303" s="35" t="s">
        <v>3938</v>
      </c>
    </row>
    <row r="1304" spans="1:12" ht="27">
      <c r="A1304" s="145" t="s">
        <v>3939</v>
      </c>
      <c r="B1304" s="141" t="s">
        <v>3940</v>
      </c>
      <c r="C1304" s="139" t="str">
        <f>HYPERLINK("https://comptox.epa.gov/dashboard/chemical/details/DTXSID8069484","DTXSID8069484")</f>
        <v>DTXSID8069484</v>
      </c>
      <c r="D1304" s="81"/>
      <c r="E1304" s="39"/>
      <c r="F1304" s="91" t="s">
        <v>17</v>
      </c>
      <c r="G1304" s="31"/>
      <c r="H1304" s="39"/>
      <c r="I1304" s="37">
        <v>313</v>
      </c>
      <c r="J1304" s="37"/>
      <c r="K1304" s="65">
        <v>61660126</v>
      </c>
      <c r="L1304" s="35" t="s">
        <v>3941</v>
      </c>
    </row>
    <row r="1305" spans="1:12" ht="27">
      <c r="A1305" s="145" t="s">
        <v>3942</v>
      </c>
      <c r="B1305" s="141" t="s">
        <v>3943</v>
      </c>
      <c r="C1305" s="139" t="str">
        <f>HYPERLINK("https://comptox.epa.gov/dashboard/chemical/details/DTXSID9067435","DTXSID9067435")</f>
        <v>DTXSID9067435</v>
      </c>
      <c r="D1305" s="81"/>
      <c r="E1305" s="39"/>
      <c r="F1305" s="91" t="s">
        <v>17</v>
      </c>
      <c r="G1305" s="31"/>
      <c r="H1305" s="39"/>
      <c r="I1305" s="37">
        <v>313</v>
      </c>
      <c r="J1305" s="37"/>
      <c r="K1305" s="65">
        <v>29081569</v>
      </c>
      <c r="L1305" s="35" t="s">
        <v>3944</v>
      </c>
    </row>
    <row r="1306" spans="1:12" ht="27">
      <c r="A1306" s="145" t="s">
        <v>3945</v>
      </c>
      <c r="B1306" s="141" t="s">
        <v>3946</v>
      </c>
      <c r="C1306" s="139" t="str">
        <f>HYPERLINK("https://comptox.epa.gov/dashboard/chemical/details/DTXSID7027831","DTXSID7027831")</f>
        <v>DTXSID7027831</v>
      </c>
      <c r="D1306" s="81"/>
      <c r="E1306" s="39"/>
      <c r="F1306" s="91" t="s">
        <v>17</v>
      </c>
      <c r="G1306" s="31"/>
      <c r="H1306" s="39"/>
      <c r="I1306" s="37">
        <v>313</v>
      </c>
      <c r="J1306" s="37"/>
      <c r="K1306" s="65">
        <v>24448097</v>
      </c>
      <c r="L1306" s="35" t="s">
        <v>3947</v>
      </c>
    </row>
    <row r="1307" spans="1:12" ht="27">
      <c r="A1307" s="145" t="s">
        <v>3948</v>
      </c>
      <c r="B1307" s="141" t="s">
        <v>3949</v>
      </c>
      <c r="C1307" s="139" t="str">
        <f>HYPERLINK("https://comptox.epa.gov/dashboard/chemical/details/DTXSID1067629","DTXSID1067629")</f>
        <v>DTXSID1067629</v>
      </c>
      <c r="D1307" s="81"/>
      <c r="E1307" s="39"/>
      <c r="F1307" s="91" t="s">
        <v>17</v>
      </c>
      <c r="G1307" s="31"/>
      <c r="H1307" s="39"/>
      <c r="I1307" s="37">
        <v>313</v>
      </c>
      <c r="J1307" s="37"/>
      <c r="K1307" s="65">
        <v>31506328</v>
      </c>
      <c r="L1307" s="35" t="s">
        <v>3950</v>
      </c>
    </row>
    <row r="1308" spans="1:12" ht="27">
      <c r="A1308" s="145" t="s">
        <v>3951</v>
      </c>
      <c r="B1308" s="141" t="s">
        <v>3952</v>
      </c>
      <c r="C1308" s="139" t="str">
        <f>HYPERLINK("https://comptox.epa.gov/dashboard/chemical/details/DTXSID2072049","DTXSID2072049")</f>
        <v>DTXSID2072049</v>
      </c>
      <c r="D1308" s="81"/>
      <c r="E1308" s="39"/>
      <c r="F1308" s="91" t="s">
        <v>17</v>
      </c>
      <c r="G1308" s="31"/>
      <c r="H1308" s="39"/>
      <c r="I1308" s="37">
        <v>313</v>
      </c>
      <c r="J1308" s="37"/>
      <c r="K1308" s="65">
        <v>70225148</v>
      </c>
      <c r="L1308" s="35" t="s">
        <v>3953</v>
      </c>
    </row>
    <row r="1309" spans="1:12" ht="14.45">
      <c r="A1309" s="145" t="s">
        <v>3954</v>
      </c>
      <c r="B1309" s="141" t="s">
        <v>3955</v>
      </c>
      <c r="C1309" s="139" t="str">
        <f>HYPERLINK("https://comptox.epa.gov/dashboard/chemical/details/DTXSID0059829","DTXSID0059829")</f>
        <v>DTXSID0059829</v>
      </c>
      <c r="D1309" s="81"/>
      <c r="E1309" s="39"/>
      <c r="F1309" s="91" t="s">
        <v>17</v>
      </c>
      <c r="G1309" s="31"/>
      <c r="H1309" s="39"/>
      <c r="I1309" s="37">
        <v>313</v>
      </c>
      <c r="J1309" s="37"/>
      <c r="K1309" s="65">
        <v>335660</v>
      </c>
      <c r="L1309" s="35" t="s">
        <v>3956</v>
      </c>
    </row>
    <row r="1310" spans="1:12" ht="14.45">
      <c r="A1310" s="145" t="s">
        <v>3957</v>
      </c>
      <c r="B1310" s="81" t="s">
        <v>3958</v>
      </c>
      <c r="C1310" s="139" t="str">
        <f>HYPERLINK("https://comptox.epa.gov/dashboard/chemical/details/DTXSID901014740","DTXSID901014740")</f>
        <v>DTXSID901014740</v>
      </c>
      <c r="D1310" s="83"/>
      <c r="E1310" s="41"/>
      <c r="F1310" s="91" t="s">
        <v>17</v>
      </c>
      <c r="G1310" s="35"/>
      <c r="H1310" s="41"/>
      <c r="I1310" s="40" t="s">
        <v>2432</v>
      </c>
      <c r="J1310" s="37"/>
      <c r="K1310" s="31">
        <v>26571119</v>
      </c>
      <c r="L1310" s="35" t="s">
        <v>3959</v>
      </c>
    </row>
    <row r="1311" spans="1:12" ht="14.45">
      <c r="A1311" s="145" t="s">
        <v>3960</v>
      </c>
      <c r="B1311" s="81" t="s">
        <v>3961</v>
      </c>
      <c r="C1311" s="139" t="str">
        <f>HYPERLINK("https://comptox.epa.gov/dashboard/chemical/details/DTXSID5064889","DTXSID5064889")</f>
        <v>DTXSID5064889</v>
      </c>
      <c r="D1311" s="81" t="s">
        <v>33</v>
      </c>
      <c r="E1311" s="39" t="s">
        <v>34</v>
      </c>
      <c r="F1311" s="91" t="s">
        <v>17</v>
      </c>
      <c r="G1311" s="31"/>
      <c r="H1311" s="39"/>
      <c r="I1311" s="37"/>
      <c r="J1311" s="37"/>
      <c r="K1311" s="35">
        <v>8014957</v>
      </c>
      <c r="L1311" s="35" t="s">
        <v>3962</v>
      </c>
    </row>
    <row r="1312" spans="1:12" ht="14.45">
      <c r="A1312" s="145" t="s">
        <v>3963</v>
      </c>
      <c r="B1312" s="81" t="s">
        <v>1121</v>
      </c>
      <c r="C1312" s="139"/>
      <c r="D1312" s="81"/>
      <c r="E1312" s="39" t="s">
        <v>3964</v>
      </c>
      <c r="F1312" s="91" t="s">
        <v>17</v>
      </c>
      <c r="G1312" s="31" t="s">
        <v>475</v>
      </c>
      <c r="H1312" s="39" t="s">
        <v>77</v>
      </c>
      <c r="I1312" s="37"/>
      <c r="J1312" s="37"/>
      <c r="K1312" s="31">
        <v>2</v>
      </c>
      <c r="L1312" s="35" t="s">
        <v>3965</v>
      </c>
    </row>
    <row r="1313" spans="1:12" ht="14.45">
      <c r="A1313" s="145" t="s">
        <v>3966</v>
      </c>
      <c r="B1313" s="81" t="s">
        <v>3967</v>
      </c>
      <c r="C1313" s="139" t="str">
        <f>HYPERLINK("https://comptox.epa.gov/dashboard/chemical/details/DTXSID8024238","DTXSID8024238")</f>
        <v>DTXSID8024238</v>
      </c>
      <c r="D1313" s="81"/>
      <c r="E1313" s="39"/>
      <c r="F1313" s="91" t="s">
        <v>17</v>
      </c>
      <c r="G1313" s="31"/>
      <c r="H1313" s="39"/>
      <c r="I1313" s="37" t="s">
        <v>18</v>
      </c>
      <c r="J1313" s="37"/>
      <c r="K1313" s="35">
        <v>19044883</v>
      </c>
      <c r="L1313" s="35" t="s">
        <v>3968</v>
      </c>
    </row>
    <row r="1314" spans="1:12" ht="14.45">
      <c r="A1314" s="145" t="s">
        <v>3969</v>
      </c>
      <c r="B1314" s="81" t="s">
        <v>3970</v>
      </c>
      <c r="C1314" s="139" t="str">
        <f>HYPERLINK("https://comptox.epa.gov/dashboard/chemical/details/DTXSID5042245","DTXSID5042245")</f>
        <v>DTXSID5042245</v>
      </c>
      <c r="D1314" s="81"/>
      <c r="E1314" s="39" t="s">
        <v>34</v>
      </c>
      <c r="F1314" s="91" t="s">
        <v>17</v>
      </c>
      <c r="G1314" s="31"/>
      <c r="H1314" s="39"/>
      <c r="I1314" s="37" t="s">
        <v>58</v>
      </c>
      <c r="J1314" s="37" t="s">
        <v>3971</v>
      </c>
      <c r="K1314" s="35">
        <v>20816120</v>
      </c>
      <c r="L1314" s="35" t="s">
        <v>3972</v>
      </c>
    </row>
    <row r="1315" spans="1:12" ht="14.45">
      <c r="A1315" s="145" t="s">
        <v>3973</v>
      </c>
      <c r="B1315" s="81" t="s">
        <v>3970</v>
      </c>
      <c r="C1315" s="139" t="str">
        <f>HYPERLINK("https://comptox.epa.gov/dashboard/chemical/details/DTXSID5042245","DTXSID5042245")</f>
        <v>DTXSID5042245</v>
      </c>
      <c r="D1315" s="81"/>
      <c r="E1315" s="39" t="s">
        <v>34</v>
      </c>
      <c r="F1315" s="91" t="s">
        <v>17</v>
      </c>
      <c r="G1315" s="31"/>
      <c r="H1315" s="39"/>
      <c r="I1315" s="37" t="s">
        <v>18</v>
      </c>
      <c r="J1315" s="37" t="s">
        <v>3971</v>
      </c>
      <c r="K1315" s="35">
        <v>20816120</v>
      </c>
      <c r="L1315" s="35" t="s">
        <v>3974</v>
      </c>
    </row>
    <row r="1316" spans="1:12" ht="14.45">
      <c r="A1316" s="145" t="s">
        <v>3975</v>
      </c>
      <c r="B1316" s="81" t="s">
        <v>3976</v>
      </c>
      <c r="C1316" s="139" t="str">
        <f>HYPERLINK("https://comptox.epa.gov/dashboard/chemical/details/DTXSID0043765","DTXSID0043765")</f>
        <v>DTXSID0043765</v>
      </c>
      <c r="D1316" s="81"/>
      <c r="E1316" s="39"/>
      <c r="F1316" s="91" t="s">
        <v>17</v>
      </c>
      <c r="G1316" s="31" t="s">
        <v>152</v>
      </c>
      <c r="H1316" s="39" t="s">
        <v>22</v>
      </c>
      <c r="I1316" s="37"/>
      <c r="J1316" s="37"/>
      <c r="K1316" s="35">
        <v>630604</v>
      </c>
      <c r="L1316" s="35" t="s">
        <v>3977</v>
      </c>
    </row>
    <row r="1317" spans="1:12" ht="14.45">
      <c r="A1317" s="145" t="s">
        <v>3978</v>
      </c>
      <c r="B1317" s="81" t="s">
        <v>3979</v>
      </c>
      <c r="C1317" s="139" t="str">
        <f>HYPERLINK("https://comptox.epa.gov/dashboard/chemical/details/DTXSID6021086","DTXSID6021086")</f>
        <v>DTXSID6021086</v>
      </c>
      <c r="D1317" s="81"/>
      <c r="E1317" s="39">
        <v>100</v>
      </c>
      <c r="F1317" s="91" t="s">
        <v>17</v>
      </c>
      <c r="G1317" s="31" t="s">
        <v>152</v>
      </c>
      <c r="H1317" s="39">
        <v>100</v>
      </c>
      <c r="I1317" s="37"/>
      <c r="J1317" s="37" t="s">
        <v>3980</v>
      </c>
      <c r="K1317" s="35">
        <v>23135220</v>
      </c>
      <c r="L1317" s="35" t="s">
        <v>3981</v>
      </c>
    </row>
    <row r="1318" spans="1:12" ht="14.45">
      <c r="A1318" s="145" t="s">
        <v>3982</v>
      </c>
      <c r="B1318" s="81" t="s">
        <v>3983</v>
      </c>
      <c r="C1318" s="139" t="str">
        <f>HYPERLINK("https://comptox.epa.gov/dashboard/chemical/details/DTXSID9058816","DTXSID9058816")</f>
        <v>DTXSID9058816</v>
      </c>
      <c r="D1318" s="81"/>
      <c r="E1318" s="39"/>
      <c r="F1318" s="91" t="s">
        <v>17</v>
      </c>
      <c r="G1318" s="31" t="s">
        <v>116</v>
      </c>
      <c r="H1318" s="39" t="s">
        <v>116</v>
      </c>
      <c r="I1318" s="37"/>
      <c r="J1318" s="37"/>
      <c r="K1318" s="35">
        <v>78717</v>
      </c>
      <c r="L1318" s="35" t="s">
        <v>3984</v>
      </c>
    </row>
    <row r="1319" spans="1:12" ht="14.45">
      <c r="A1319" s="145" t="s">
        <v>3985</v>
      </c>
      <c r="B1319" s="81" t="s">
        <v>2543</v>
      </c>
      <c r="C1319" s="139" t="str">
        <f>HYPERLINK("https://comptox.epa.gov/dashboard/chemical/details/DTXSID0020600","DTXSID0020600")</f>
        <v>DTXSID0020600</v>
      </c>
      <c r="D1319" s="81" t="s">
        <v>33</v>
      </c>
      <c r="E1319" s="39" t="s">
        <v>77</v>
      </c>
      <c r="F1319" s="91" t="s">
        <v>17</v>
      </c>
      <c r="G1319" s="31" t="s">
        <v>34</v>
      </c>
      <c r="H1319" s="39" t="s">
        <v>77</v>
      </c>
      <c r="I1319" s="37" t="s">
        <v>58</v>
      </c>
      <c r="J1319" s="37" t="s">
        <v>2544</v>
      </c>
      <c r="K1319" s="35">
        <v>75218</v>
      </c>
      <c r="L1319" s="35" t="s">
        <v>3986</v>
      </c>
    </row>
    <row r="1320" spans="1:12" ht="14.45">
      <c r="A1320" s="145" t="s">
        <v>3987</v>
      </c>
      <c r="B1320" s="81" t="s">
        <v>2347</v>
      </c>
      <c r="C1320" s="139" t="str">
        <f>HYPERLINK("https://comptox.epa.gov/dashboard/chemical/details/DTXSID1020566","DTXSID1020566")</f>
        <v>DTXSID1020566</v>
      </c>
      <c r="D1320" s="81" t="s">
        <v>129</v>
      </c>
      <c r="E1320" s="39" t="s">
        <v>22</v>
      </c>
      <c r="F1320" s="91" t="s">
        <v>57</v>
      </c>
      <c r="G1320" s="31" t="s">
        <v>34</v>
      </c>
      <c r="H1320" s="39" t="s">
        <v>22</v>
      </c>
      <c r="I1320" s="37" t="s">
        <v>58</v>
      </c>
      <c r="J1320" s="37" t="s">
        <v>2348</v>
      </c>
      <c r="K1320" s="35">
        <v>106898</v>
      </c>
      <c r="L1320" s="35" t="s">
        <v>3988</v>
      </c>
    </row>
    <row r="1321" spans="1:12" ht="14.45">
      <c r="A1321" s="145" t="s">
        <v>3989</v>
      </c>
      <c r="B1321" s="81" t="s">
        <v>3990</v>
      </c>
      <c r="C1321" s="139" t="str">
        <f>HYPERLINK("https://comptox.epa.gov/dashboard/chemical/details/DTXSID5021207","DTXSID5021207")</f>
        <v>DTXSID5021207</v>
      </c>
      <c r="D1321" s="81" t="s">
        <v>33</v>
      </c>
      <c r="E1321" s="39" t="s">
        <v>22</v>
      </c>
      <c r="F1321" s="91" t="s">
        <v>57</v>
      </c>
      <c r="G1321" s="31" t="s">
        <v>33</v>
      </c>
      <c r="H1321" s="39" t="s">
        <v>22</v>
      </c>
      <c r="I1321" s="37" t="s">
        <v>58</v>
      </c>
      <c r="J1321" s="37"/>
      <c r="K1321" s="35">
        <v>75569</v>
      </c>
      <c r="L1321" s="35" t="s">
        <v>3991</v>
      </c>
    </row>
    <row r="1322" spans="1:12" ht="14.45">
      <c r="A1322" s="145" t="s">
        <v>3992</v>
      </c>
      <c r="B1322" s="81" t="s">
        <v>3993</v>
      </c>
      <c r="C1322" s="139" t="str">
        <f>HYPERLINK("https://comptox.epa.gov/dashboard/chemical/details/DTXSID8025541","DTXSID8025541")</f>
        <v>DTXSID8025541</v>
      </c>
      <c r="D1322" s="81"/>
      <c r="E1322" s="39"/>
      <c r="F1322" s="91" t="s">
        <v>17</v>
      </c>
      <c r="G1322" s="31"/>
      <c r="H1322" s="39"/>
      <c r="I1322" s="37" t="s">
        <v>18</v>
      </c>
      <c r="J1322" s="37"/>
      <c r="K1322" s="35">
        <v>301122</v>
      </c>
      <c r="L1322" s="35" t="s">
        <v>3994</v>
      </c>
    </row>
    <row r="1323" spans="1:12" ht="14.45">
      <c r="A1323" s="145" t="s">
        <v>3995</v>
      </c>
      <c r="B1323" s="81" t="s">
        <v>3996</v>
      </c>
      <c r="C1323" s="139" t="str">
        <f>HYPERLINK("https://comptox.epa.gov/dashboard/chemical/details/DTXSID3024239","DTXSID3024239")</f>
        <v>DTXSID3024239</v>
      </c>
      <c r="D1323" s="81"/>
      <c r="E1323" s="39"/>
      <c r="F1323" s="91" t="s">
        <v>17</v>
      </c>
      <c r="G1323" s="31"/>
      <c r="H1323" s="39"/>
      <c r="I1323" s="37" t="s">
        <v>18</v>
      </c>
      <c r="J1323" s="37"/>
      <c r="K1323" s="35">
        <v>19666309</v>
      </c>
      <c r="L1323" s="35" t="s">
        <v>3997</v>
      </c>
    </row>
    <row r="1324" spans="1:12" ht="14.45">
      <c r="A1324" s="145" t="s">
        <v>3998</v>
      </c>
      <c r="B1324" s="138" t="s">
        <v>3999</v>
      </c>
      <c r="C1324" s="139" t="str">
        <f>HYPERLINK("https://comptox.epa.gov/dashboard/chemical/details/DTXSID4037536","DTXSID4037536")</f>
        <v>DTXSID4037536</v>
      </c>
      <c r="D1324" s="81"/>
      <c r="E1324" s="39"/>
      <c r="F1324" s="91" t="s">
        <v>17</v>
      </c>
      <c r="G1324" s="31" t="s">
        <v>116</v>
      </c>
      <c r="H1324" s="39" t="s">
        <v>116</v>
      </c>
      <c r="I1324" s="37"/>
      <c r="J1324" s="37"/>
      <c r="K1324" s="35">
        <v>2497076</v>
      </c>
      <c r="L1324" s="35" t="s">
        <v>4000</v>
      </c>
    </row>
    <row r="1325" spans="1:12" ht="14.45">
      <c r="A1325" s="145" t="s">
        <v>4001</v>
      </c>
      <c r="B1325" s="81" t="s">
        <v>4002</v>
      </c>
      <c r="C1325" s="139" t="str">
        <f>HYPERLINK("https://comptox.epa.gov/dashboard/chemical/details/DTXSID7024241","DTXSID7024241")</f>
        <v>DTXSID7024241</v>
      </c>
      <c r="D1325" s="81"/>
      <c r="E1325" s="39"/>
      <c r="F1325" s="91" t="s">
        <v>17</v>
      </c>
      <c r="G1325" s="31"/>
      <c r="H1325" s="39"/>
      <c r="I1325" s="37" t="s">
        <v>18</v>
      </c>
      <c r="J1325" s="37"/>
      <c r="K1325" s="35">
        <v>42874033</v>
      </c>
      <c r="L1325" s="35" t="s">
        <v>4003</v>
      </c>
    </row>
    <row r="1326" spans="1:12" ht="14.45">
      <c r="A1326" s="145" t="s">
        <v>4004</v>
      </c>
      <c r="B1326" s="81" t="s">
        <v>4005</v>
      </c>
      <c r="C1326" s="139" t="str">
        <f>HYPERLINK("https://comptox.epa.gov/dashboard/chemical/details/DTXSID0021098","DTXSID0021098")</f>
        <v>DTXSID0021098</v>
      </c>
      <c r="D1326" s="81"/>
      <c r="E1326" s="39"/>
      <c r="F1326" s="91" t="s">
        <v>17</v>
      </c>
      <c r="G1326" s="31" t="s">
        <v>22</v>
      </c>
      <c r="H1326" s="39" t="s">
        <v>22</v>
      </c>
      <c r="I1326" s="37" t="s">
        <v>18</v>
      </c>
      <c r="J1326" s="37"/>
      <c r="K1326" s="35">
        <v>10028156</v>
      </c>
      <c r="L1326" s="35" t="s">
        <v>4006</v>
      </c>
    </row>
    <row r="1327" spans="1:12" ht="14.45">
      <c r="A1327" s="145" t="s">
        <v>4007</v>
      </c>
      <c r="B1327" s="81" t="s">
        <v>4008</v>
      </c>
      <c r="C1327" s="139" t="str">
        <f>HYPERLINK("https://comptox.epa.gov/dashboard/chemical/details/DTXSID8034798","DTXSID8034798")</f>
        <v>DTXSID8034798</v>
      </c>
      <c r="D1327" s="81"/>
      <c r="E1327" s="39" t="s">
        <v>34</v>
      </c>
      <c r="F1327" s="91" t="s">
        <v>35</v>
      </c>
      <c r="G1327" s="31"/>
      <c r="H1327" s="39"/>
      <c r="I1327" s="37"/>
      <c r="J1327" s="37"/>
      <c r="K1327" s="35">
        <v>30525894</v>
      </c>
      <c r="L1327" s="35" t="s">
        <v>4009</v>
      </c>
    </row>
    <row r="1328" spans="1:12" ht="14.45">
      <c r="A1328" s="145" t="s">
        <v>4010</v>
      </c>
      <c r="B1328" s="141" t="s">
        <v>4011</v>
      </c>
      <c r="C1328" s="139" t="str">
        <f>HYPERLINK("https://comptox.epa.gov/dashboard/chemical/details/DTXSID9023419","DTXSID9023419")</f>
        <v>DTXSID9023419</v>
      </c>
      <c r="D1328" s="81"/>
      <c r="E1328" s="39" t="s">
        <v>34</v>
      </c>
      <c r="F1328" s="91" t="s">
        <v>17</v>
      </c>
      <c r="G1328" s="31"/>
      <c r="H1328" s="39"/>
      <c r="I1328" s="37" t="s">
        <v>18</v>
      </c>
      <c r="J1328" s="37" t="s">
        <v>4012</v>
      </c>
      <c r="K1328" s="35">
        <v>123637</v>
      </c>
      <c r="L1328" s="35" t="s">
        <v>4013</v>
      </c>
    </row>
    <row r="1329" spans="1:12" ht="14.45">
      <c r="A1329" s="145" t="s">
        <v>4014</v>
      </c>
      <c r="B1329" s="81" t="s">
        <v>4015</v>
      </c>
      <c r="C1329" s="139" t="str">
        <f>HYPERLINK("https://comptox.epa.gov/dashboard/chemical/details/DTXSID7024243","DTXSID7024243")</f>
        <v>DTXSID7024243</v>
      </c>
      <c r="D1329" s="81"/>
      <c r="E1329" s="39"/>
      <c r="F1329" s="91" t="s">
        <v>17</v>
      </c>
      <c r="G1329" s="31" t="s">
        <v>475</v>
      </c>
      <c r="H1329" s="39" t="s">
        <v>77</v>
      </c>
      <c r="I1329" s="37" t="s">
        <v>18</v>
      </c>
      <c r="J1329" s="37"/>
      <c r="K1329" s="35">
        <v>1910425</v>
      </c>
      <c r="L1329" s="35" t="s">
        <v>4016</v>
      </c>
    </row>
    <row r="1330" spans="1:12" ht="14.45">
      <c r="A1330" s="145" t="s">
        <v>4017</v>
      </c>
      <c r="B1330" s="81" t="s">
        <v>4018</v>
      </c>
      <c r="C1330" s="139" t="str">
        <f>HYPERLINK("https://comptox.epa.gov/dashboard/chemical/details/DTXSID7034202","DTXSID7034202")</f>
        <v>DTXSID7034202</v>
      </c>
      <c r="D1330" s="81"/>
      <c r="E1330" s="39"/>
      <c r="F1330" s="91" t="s">
        <v>17</v>
      </c>
      <c r="G1330" s="31" t="s">
        <v>475</v>
      </c>
      <c r="H1330" s="39" t="s">
        <v>77</v>
      </c>
      <c r="I1330" s="37"/>
      <c r="J1330" s="37"/>
      <c r="K1330" s="35">
        <v>2074502</v>
      </c>
      <c r="L1330" s="35" t="s">
        <v>4019</v>
      </c>
    </row>
    <row r="1331" spans="1:12" ht="14.45">
      <c r="A1331" s="145" t="s">
        <v>4020</v>
      </c>
      <c r="B1331" s="81" t="s">
        <v>4021</v>
      </c>
      <c r="C1331" s="139" t="str">
        <f>HYPERLINK("https://comptox.epa.gov/dashboard/chemical/details/DTXSID7021100","DTXSID7021100")</f>
        <v>DTXSID7021100</v>
      </c>
      <c r="D1331" s="81"/>
      <c r="E1331" s="39" t="s">
        <v>77</v>
      </c>
      <c r="F1331" s="91" t="s">
        <v>33</v>
      </c>
      <c r="G1331" s="31" t="s">
        <v>22</v>
      </c>
      <c r="H1331" s="39" t="s">
        <v>77</v>
      </c>
      <c r="I1331" s="37" t="s">
        <v>18</v>
      </c>
      <c r="J1331" s="37" t="s">
        <v>4022</v>
      </c>
      <c r="K1331" s="35">
        <v>56382</v>
      </c>
      <c r="L1331" s="35" t="s">
        <v>4023</v>
      </c>
    </row>
    <row r="1332" spans="1:12" ht="14.45">
      <c r="A1332" s="145" t="s">
        <v>4024</v>
      </c>
      <c r="B1332" s="81" t="s">
        <v>3562</v>
      </c>
      <c r="C1332" s="139" t="str">
        <f>HYPERLINK("https://comptox.epa.gov/dashboard/chemical/details/DTXSID1020855","DTXSID1020855")</f>
        <v>DTXSID1020855</v>
      </c>
      <c r="D1332" s="81"/>
      <c r="E1332" s="39" t="s">
        <v>22</v>
      </c>
      <c r="F1332" s="91" t="s">
        <v>57</v>
      </c>
      <c r="G1332" s="31" t="s">
        <v>152</v>
      </c>
      <c r="H1332" s="39" t="s">
        <v>22</v>
      </c>
      <c r="I1332" s="37" t="s">
        <v>58</v>
      </c>
      <c r="J1332" s="37" t="s">
        <v>3563</v>
      </c>
      <c r="K1332" s="35">
        <v>298000</v>
      </c>
      <c r="L1332" s="35" t="s">
        <v>4025</v>
      </c>
    </row>
    <row r="1333" spans="1:12" ht="14.45">
      <c r="A1333" s="145" t="s">
        <v>4026</v>
      </c>
      <c r="B1333" s="81" t="s">
        <v>1465</v>
      </c>
      <c r="C1333" s="139" t="str">
        <f>HYPERLINK("https://comptox.epa.gov/dashboard/chemical/details/DTXSID0024846","DTXSID0024846")</f>
        <v>DTXSID0024846</v>
      </c>
      <c r="D1333" s="81"/>
      <c r="E1333" s="39" t="s">
        <v>94</v>
      </c>
      <c r="F1333" s="91" t="s">
        <v>34</v>
      </c>
      <c r="G1333" s="31" t="s">
        <v>161</v>
      </c>
      <c r="H1333" s="39" t="s">
        <v>94</v>
      </c>
      <c r="I1333" s="37"/>
      <c r="J1333" s="37"/>
      <c r="K1333" s="35">
        <v>12002038</v>
      </c>
      <c r="L1333" s="35" t="s">
        <v>4027</v>
      </c>
    </row>
    <row r="1334" spans="1:12" ht="14.45">
      <c r="A1334" s="145" t="s">
        <v>4028</v>
      </c>
      <c r="B1334" s="81" t="s">
        <v>4029</v>
      </c>
      <c r="C1334" s="139" t="str">
        <f>HYPERLINK("https://comptox.epa.gov/dashboard/chemical/details/DTXSID5024267","DTXSID5024267")</f>
        <v>DTXSID5024267</v>
      </c>
      <c r="D1334" s="81"/>
      <c r="E1334" s="39" t="s">
        <v>94</v>
      </c>
      <c r="F1334" s="91" t="s">
        <v>34</v>
      </c>
      <c r="G1334" s="31"/>
      <c r="H1334" s="39"/>
      <c r="I1334" s="37" t="s">
        <v>58</v>
      </c>
      <c r="J1334" s="37"/>
      <c r="K1334" s="35">
        <v>1336363</v>
      </c>
      <c r="L1334" s="35" t="s">
        <v>4030</v>
      </c>
    </row>
    <row r="1335" spans="1:12" ht="14.45">
      <c r="A1335" s="145" t="s">
        <v>4031</v>
      </c>
      <c r="B1335" s="81" t="s">
        <v>4032</v>
      </c>
      <c r="C1335" s="139" t="str">
        <f>HYPERLINK("https://comptox.epa.gov/dashboard/chemical/details/DTXSID2021105","DTXSID2021105")</f>
        <v>DTXSID2021105</v>
      </c>
      <c r="D1335" s="81"/>
      <c r="E1335" s="39" t="s">
        <v>22</v>
      </c>
      <c r="F1335" s="91" t="s">
        <v>17</v>
      </c>
      <c r="G1335" s="31"/>
      <c r="H1335" s="39"/>
      <c r="I1335" s="37" t="s">
        <v>58</v>
      </c>
      <c r="J1335" s="37" t="s">
        <v>4033</v>
      </c>
      <c r="K1335" s="35">
        <v>82688</v>
      </c>
      <c r="L1335" s="35" t="s">
        <v>4031</v>
      </c>
    </row>
    <row r="1336" spans="1:12" ht="14.45">
      <c r="A1336" s="145" t="s">
        <v>4034</v>
      </c>
      <c r="B1336" s="81" t="s">
        <v>4035</v>
      </c>
      <c r="C1336" s="139" t="str">
        <f>HYPERLINK("https://comptox.epa.gov/dashboard/chemical/details/DTXSID7021106","DTXSID7021106")</f>
        <v>DTXSID7021106</v>
      </c>
      <c r="D1336" s="81"/>
      <c r="E1336" s="39" t="s">
        <v>77</v>
      </c>
      <c r="F1336" s="91" t="s">
        <v>33</v>
      </c>
      <c r="G1336" s="31"/>
      <c r="H1336" s="39"/>
      <c r="I1336" s="37" t="s">
        <v>58</v>
      </c>
      <c r="J1336" s="37"/>
      <c r="K1336" s="35">
        <v>87865</v>
      </c>
      <c r="L1336" s="35" t="s">
        <v>4034</v>
      </c>
    </row>
    <row r="1337" spans="1:12" ht="14.45">
      <c r="A1337" s="145" t="s">
        <v>4036</v>
      </c>
      <c r="B1337" s="81" t="s">
        <v>4037</v>
      </c>
      <c r="C1337" s="139" t="str">
        <f>HYPERLINK("https://comptox.epa.gov/dashboard/chemical/details/DTXSID8021199","DTXSID8021199")</f>
        <v>DTXSID8021199</v>
      </c>
      <c r="D1337" s="81"/>
      <c r="E1337" s="39"/>
      <c r="F1337" s="91" t="s">
        <v>17</v>
      </c>
      <c r="G1337" s="31"/>
      <c r="H1337" s="39"/>
      <c r="I1337" s="37" t="s">
        <v>18</v>
      </c>
      <c r="J1337" s="37"/>
      <c r="K1337" s="35">
        <v>1114712</v>
      </c>
      <c r="L1337" s="35" t="s">
        <v>4038</v>
      </c>
    </row>
    <row r="1338" spans="1:12" ht="14.45">
      <c r="A1338" s="145" t="s">
        <v>4039</v>
      </c>
      <c r="B1338" s="81" t="s">
        <v>4040</v>
      </c>
      <c r="C1338" s="139" t="str">
        <f>HYPERLINK("https://comptox.epa.gov/dashboard/chemical/details/DTXSID7024245","DTXSID7024245")</f>
        <v>DTXSID7024245</v>
      </c>
      <c r="D1338" s="81"/>
      <c r="E1338" s="39"/>
      <c r="F1338" s="91" t="s">
        <v>17</v>
      </c>
      <c r="G1338" s="31"/>
      <c r="H1338" s="39"/>
      <c r="I1338" s="37">
        <v>313</v>
      </c>
      <c r="J1338" s="37"/>
      <c r="K1338" s="35">
        <v>40487421</v>
      </c>
      <c r="L1338" s="35" t="s">
        <v>4041</v>
      </c>
    </row>
    <row r="1339" spans="1:12" ht="14.45">
      <c r="A1339" s="145" t="s">
        <v>4042</v>
      </c>
      <c r="B1339" s="81" t="s">
        <v>4043</v>
      </c>
      <c r="C1339" s="139" t="str">
        <f>HYPERLINK("https://comptox.epa.gov/dashboard/chemical/details/DTXSID10880057","DTXSID10880057")</f>
        <v>DTXSID10880057</v>
      </c>
      <c r="D1339" s="81"/>
      <c r="E1339" s="39"/>
      <c r="F1339" s="91" t="s">
        <v>17</v>
      </c>
      <c r="G1339" s="31" t="s">
        <v>116</v>
      </c>
      <c r="H1339" s="39" t="s">
        <v>116</v>
      </c>
      <c r="I1339" s="37"/>
      <c r="J1339" s="37"/>
      <c r="K1339" s="35">
        <v>19624227</v>
      </c>
      <c r="L1339" s="35" t="s">
        <v>4044</v>
      </c>
    </row>
    <row r="1340" spans="1:12" ht="14.45">
      <c r="A1340" s="145" t="s">
        <v>4045</v>
      </c>
      <c r="B1340" s="81" t="s">
        <v>4046</v>
      </c>
      <c r="C1340" s="139" t="str">
        <f>HYPERLINK("https://comptox.epa.gov/dashboard/chemical/details/DTXSID7024247","DTXSID7024247")</f>
        <v>DTXSID7024247</v>
      </c>
      <c r="D1340" s="81"/>
      <c r="E1340" s="39" t="s">
        <v>77</v>
      </c>
      <c r="F1340" s="91" t="s">
        <v>17</v>
      </c>
      <c r="G1340" s="31"/>
      <c r="H1340" s="39"/>
      <c r="I1340" s="37">
        <v>313</v>
      </c>
      <c r="J1340" s="37" t="s">
        <v>4047</v>
      </c>
      <c r="K1340" s="35">
        <v>608935</v>
      </c>
      <c r="L1340" s="35" t="s">
        <v>4048</v>
      </c>
    </row>
    <row r="1341" spans="1:12" ht="14.45">
      <c r="A1341" s="148" t="s">
        <v>4049</v>
      </c>
      <c r="B1341" s="81" t="s">
        <v>4050</v>
      </c>
      <c r="C1341" s="139" t="str">
        <f>HYPERLINK("https://comptox.epa.gov/dashboard/chemical/details/DTXSID7052078","DTXSID7052078")</f>
        <v>DTXSID7052078</v>
      </c>
      <c r="D1341" s="81"/>
      <c r="E1341" s="39"/>
      <c r="F1341" s="91" t="s">
        <v>17</v>
      </c>
      <c r="G1341" s="31"/>
      <c r="H1341" s="39"/>
      <c r="I1341" s="37" t="s">
        <v>2857</v>
      </c>
      <c r="J1341" s="37"/>
      <c r="K1341" s="35">
        <v>40321764</v>
      </c>
      <c r="L1341" s="35" t="s">
        <v>4051</v>
      </c>
    </row>
    <row r="1342" spans="1:12" ht="14.45">
      <c r="A1342" s="148" t="s">
        <v>4052</v>
      </c>
      <c r="B1342" s="81" t="s">
        <v>4053</v>
      </c>
      <c r="C1342" s="139" t="str">
        <f>HYPERLINK("https://comptox.epa.gov/dashboard/chemical/details/DTXSID7030066","DTXSID7030066")</f>
        <v>DTXSID7030066</v>
      </c>
      <c r="D1342" s="81"/>
      <c r="E1342" s="39"/>
      <c r="F1342" s="91" t="s">
        <v>17</v>
      </c>
      <c r="G1342" s="31"/>
      <c r="H1342" s="39"/>
      <c r="I1342" s="37" t="s">
        <v>2857</v>
      </c>
      <c r="J1342" s="37"/>
      <c r="K1342" s="35">
        <v>57117314</v>
      </c>
      <c r="L1342" s="35" t="s">
        <v>4054</v>
      </c>
    </row>
    <row r="1343" spans="1:12" ht="14.45">
      <c r="A1343" s="148" t="s">
        <v>4055</v>
      </c>
      <c r="B1343" s="81" t="s">
        <v>4056</v>
      </c>
      <c r="C1343" s="139" t="str">
        <f>HYPERLINK("https://comptox.epa.gov/dashboard/chemical/details/DTXSID7052234","DTXSID7052234")</f>
        <v>DTXSID7052234</v>
      </c>
      <c r="D1343" s="81"/>
      <c r="E1343" s="39"/>
      <c r="F1343" s="91" t="s">
        <v>17</v>
      </c>
      <c r="G1343" s="31"/>
      <c r="H1343" s="39"/>
      <c r="I1343" s="37" t="s">
        <v>2857</v>
      </c>
      <c r="J1343" s="37"/>
      <c r="K1343" s="35">
        <v>57117416</v>
      </c>
      <c r="L1343" s="35" t="s">
        <v>4054</v>
      </c>
    </row>
    <row r="1344" spans="1:12" ht="14.45">
      <c r="A1344" s="145" t="s">
        <v>4057</v>
      </c>
      <c r="B1344" s="81" t="s">
        <v>4058</v>
      </c>
      <c r="C1344" s="139" t="str">
        <f>HYPERLINK("https://comptox.epa.gov/dashboard/chemical/details/DTXSID7021104","DTXSID7021104")</f>
        <v>DTXSID7021104</v>
      </c>
      <c r="D1344" s="81"/>
      <c r="E1344" s="39" t="s">
        <v>77</v>
      </c>
      <c r="F1344" s="91" t="s">
        <v>17</v>
      </c>
      <c r="G1344" s="31"/>
      <c r="H1344" s="39"/>
      <c r="I1344" s="37" t="s">
        <v>18</v>
      </c>
      <c r="J1344" s="37" t="s">
        <v>4059</v>
      </c>
      <c r="K1344" s="35">
        <v>76017</v>
      </c>
      <c r="L1344" s="35" t="s">
        <v>4060</v>
      </c>
    </row>
    <row r="1345" spans="1:12" ht="14.45">
      <c r="A1345" s="145" t="s">
        <v>4061</v>
      </c>
      <c r="B1345" s="81" t="s">
        <v>4032</v>
      </c>
      <c r="C1345" s="139" t="str">
        <f>HYPERLINK("https://comptox.epa.gov/dashboard/chemical/details/DTXSID2021105","DTXSID2021105")</f>
        <v>DTXSID2021105</v>
      </c>
      <c r="D1345" s="81"/>
      <c r="E1345" s="39" t="s">
        <v>22</v>
      </c>
      <c r="F1345" s="91" t="s">
        <v>17</v>
      </c>
      <c r="G1345" s="31"/>
      <c r="H1345" s="39"/>
      <c r="I1345" s="37" t="s">
        <v>58</v>
      </c>
      <c r="J1345" s="37" t="s">
        <v>4033</v>
      </c>
      <c r="K1345" s="35">
        <v>82688</v>
      </c>
      <c r="L1345" s="35" t="s">
        <v>4062</v>
      </c>
    </row>
    <row r="1346" spans="1:12" ht="14.45">
      <c r="A1346" s="145" t="s">
        <v>4063</v>
      </c>
      <c r="B1346" s="81" t="s">
        <v>4035</v>
      </c>
      <c r="C1346" s="139" t="str">
        <f>HYPERLINK("https://comptox.epa.gov/dashboard/chemical/details/DTXSID7021106","DTXSID7021106")</f>
        <v>DTXSID7021106</v>
      </c>
      <c r="D1346" s="81"/>
      <c r="E1346" s="39" t="s">
        <v>77</v>
      </c>
      <c r="F1346" s="91" t="s">
        <v>33</v>
      </c>
      <c r="G1346" s="31"/>
      <c r="H1346" s="39"/>
      <c r="I1346" s="37" t="s">
        <v>18</v>
      </c>
      <c r="J1346" s="37"/>
      <c r="K1346" s="35">
        <v>87865</v>
      </c>
      <c r="L1346" s="35" t="s">
        <v>4064</v>
      </c>
    </row>
    <row r="1347" spans="1:12" ht="14.45">
      <c r="A1347" s="145" t="s">
        <v>4065</v>
      </c>
      <c r="B1347" s="81" t="s">
        <v>4066</v>
      </c>
      <c r="C1347" s="139" t="str">
        <f>HYPERLINK("https://comptox.epa.gov/dashboard/chemical/details/DTXSID8062529","DTXSID8062529")</f>
        <v>DTXSID8062529</v>
      </c>
      <c r="D1347" s="81"/>
      <c r="E1347" s="39"/>
      <c r="F1347" s="91" t="s">
        <v>17</v>
      </c>
      <c r="G1347" s="31" t="s">
        <v>152</v>
      </c>
      <c r="H1347" s="39" t="s">
        <v>22</v>
      </c>
      <c r="I1347" s="37"/>
      <c r="J1347" s="37"/>
      <c r="K1347" s="35">
        <v>2570265</v>
      </c>
      <c r="L1347" s="35" t="s">
        <v>4067</v>
      </c>
    </row>
    <row r="1348" spans="1:12" ht="14.45">
      <c r="A1348" s="145" t="s">
        <v>4068</v>
      </c>
      <c r="B1348" s="81" t="s">
        <v>4069</v>
      </c>
      <c r="C1348" s="139" t="str">
        <f>HYPERLINK("https://comptox.epa.gov/dashboard/chemical/details/DTXSID3027160","DTXSID3027160")</f>
        <v>DTXSID3027160</v>
      </c>
      <c r="D1348" s="81" t="s">
        <v>33</v>
      </c>
      <c r="E1348" s="39" t="s">
        <v>22</v>
      </c>
      <c r="F1348" s="91" t="s">
        <v>17</v>
      </c>
      <c r="G1348" s="31"/>
      <c r="H1348" s="39"/>
      <c r="I1348" s="37"/>
      <c r="J1348" s="37" t="s">
        <v>4070</v>
      </c>
      <c r="K1348" s="35">
        <v>504609</v>
      </c>
      <c r="L1348" s="35" t="s">
        <v>4071</v>
      </c>
    </row>
    <row r="1349" spans="1:12" ht="14.45">
      <c r="A1349" s="145" t="s">
        <v>4072</v>
      </c>
      <c r="B1349" s="81" t="s">
        <v>4073</v>
      </c>
      <c r="C1349" s="139" t="str">
        <f>HYPERLINK("https://comptox.epa.gov/dashboard/chemical/details/DTXSID2025846","DTXSID2025846")</f>
        <v>DTXSID2025846</v>
      </c>
      <c r="D1349" s="81" t="s">
        <v>33</v>
      </c>
      <c r="E1349" s="39"/>
      <c r="F1349" s="91" t="s">
        <v>17</v>
      </c>
      <c r="G1349" s="31"/>
      <c r="H1349" s="39"/>
      <c r="I1349" s="37"/>
      <c r="J1349" s="37"/>
      <c r="K1349" s="35">
        <v>109660</v>
      </c>
      <c r="L1349" s="35" t="s">
        <v>4074</v>
      </c>
    </row>
    <row r="1350" spans="1:12" ht="27">
      <c r="A1350" s="145" t="s">
        <v>4075</v>
      </c>
      <c r="B1350" s="81" t="s">
        <v>4076</v>
      </c>
      <c r="C1350" s="139" t="str">
        <f>HYPERLINK("https://comptox.epa.gov/dashboard/chemical/details/DTXSID6071663","DTXSID6071663")</f>
        <v>DTXSID6071663</v>
      </c>
      <c r="D1350" s="81"/>
      <c r="E1350" s="39"/>
      <c r="F1350" s="91" t="s">
        <v>17</v>
      </c>
      <c r="G1350" s="31"/>
      <c r="H1350" s="39"/>
      <c r="I1350" s="37">
        <v>313</v>
      </c>
      <c r="J1350" s="37"/>
      <c r="K1350" s="31">
        <v>68555748</v>
      </c>
      <c r="L1350" s="35" t="s">
        <v>4077</v>
      </c>
    </row>
    <row r="1351" spans="1:12" ht="27">
      <c r="A1351" s="145" t="s">
        <v>4078</v>
      </c>
      <c r="B1351" s="81" t="s">
        <v>4079</v>
      </c>
      <c r="C1351" s="139" t="str">
        <f>HYPERLINK("https://comptox.epa.gov/dashboard/chemical/details/DTXSID8071354","DTXSID8071354")</f>
        <v>DTXSID8071354</v>
      </c>
      <c r="D1351" s="81"/>
      <c r="E1351" s="39"/>
      <c r="F1351" s="91" t="s">
        <v>17</v>
      </c>
      <c r="G1351" s="31"/>
      <c r="H1351" s="39"/>
      <c r="I1351" s="37">
        <v>313</v>
      </c>
      <c r="J1351" s="37"/>
      <c r="K1351" s="31">
        <v>68259096</v>
      </c>
      <c r="L1351" s="35" t="s">
        <v>4080</v>
      </c>
    </row>
    <row r="1352" spans="1:12" ht="27">
      <c r="A1352" s="145" t="s">
        <v>4081</v>
      </c>
      <c r="B1352" s="81" t="s">
        <v>4082</v>
      </c>
      <c r="C1352" s="139" t="str">
        <f>HYPERLINK("https://comptox.epa.gov/dashboard/chemical/details/DTXSID6072051","DTXSID6072051")</f>
        <v>DTXSID6072051</v>
      </c>
      <c r="D1352" s="81"/>
      <c r="E1352" s="39"/>
      <c r="F1352" s="91" t="s">
        <v>17</v>
      </c>
      <c r="G1352" s="31"/>
      <c r="H1352" s="39"/>
      <c r="I1352" s="37">
        <v>313</v>
      </c>
      <c r="J1352" s="37"/>
      <c r="K1352" s="31">
        <v>70225171</v>
      </c>
      <c r="L1352" s="35" t="s">
        <v>4083</v>
      </c>
    </row>
    <row r="1353" spans="1:12" ht="27">
      <c r="A1353" s="145" t="s">
        <v>4084</v>
      </c>
      <c r="B1353" s="81" t="s">
        <v>4085</v>
      </c>
      <c r="C1353" s="139" t="str">
        <f>HYPERLINK("https://comptox.epa.gov/dashboard/chemical/details/DTXSID2063214","DTXSID2063214")</f>
        <v>DTXSID2063214</v>
      </c>
      <c r="D1353" s="81"/>
      <c r="E1353" s="39"/>
      <c r="F1353" s="91" t="s">
        <v>17</v>
      </c>
      <c r="G1353" s="31"/>
      <c r="H1353" s="39"/>
      <c r="I1353" s="37">
        <v>313</v>
      </c>
      <c r="J1353" s="37"/>
      <c r="K1353" s="31">
        <v>3872251</v>
      </c>
      <c r="L1353" s="35" t="s">
        <v>4086</v>
      </c>
    </row>
    <row r="1354" spans="1:12" ht="14.45">
      <c r="A1354" s="145" t="s">
        <v>4087</v>
      </c>
      <c r="B1354" s="81" t="s">
        <v>4088</v>
      </c>
      <c r="C1354" s="139" t="str">
        <f>HYPERLINK("https://comptox.epa.gov/dashboard/chemical/details/DTXSID20881919","DTXSID20881919")</f>
        <v>DTXSID20881919</v>
      </c>
      <c r="D1354" s="81"/>
      <c r="E1354" s="39"/>
      <c r="F1354" s="91" t="s">
        <v>17</v>
      </c>
      <c r="G1354" s="31"/>
      <c r="H1354" s="39"/>
      <c r="I1354" s="37">
        <v>313</v>
      </c>
      <c r="J1354" s="37"/>
      <c r="K1354" s="31">
        <v>71608601</v>
      </c>
      <c r="L1354" s="35" t="s">
        <v>4089</v>
      </c>
    </row>
    <row r="1355" spans="1:12" ht="14.45">
      <c r="A1355" s="145" t="s">
        <v>4090</v>
      </c>
      <c r="B1355" s="81" t="s">
        <v>4091</v>
      </c>
      <c r="C1355" s="139" t="str">
        <f>HYPERLINK("https://comptox.epa.gov/dashboard/chemical/details/DTXSID7025849","DTXSID7025849")</f>
        <v>DTXSID7025849</v>
      </c>
      <c r="D1355" s="81" t="s">
        <v>33</v>
      </c>
      <c r="E1355" s="39"/>
      <c r="F1355" s="91" t="s">
        <v>17</v>
      </c>
      <c r="G1355" s="31"/>
      <c r="H1355" s="39"/>
      <c r="I1355" s="37"/>
      <c r="J1355" s="37"/>
      <c r="K1355" s="35">
        <v>109671</v>
      </c>
      <c r="L1355" s="35" t="s">
        <v>4092</v>
      </c>
    </row>
    <row r="1356" spans="1:12" ht="14.45">
      <c r="A1356" s="145" t="s">
        <v>4093</v>
      </c>
      <c r="B1356" s="81" t="s">
        <v>4094</v>
      </c>
      <c r="C1356" s="139" t="str">
        <f>HYPERLINK("https://comptox.epa.gov/dashboard/chemical/details/DTXSID50891268","DTXSID50891268")</f>
        <v>DTXSID50891268</v>
      </c>
      <c r="D1356" s="81" t="s">
        <v>33</v>
      </c>
      <c r="E1356" s="39"/>
      <c r="F1356" s="91" t="s">
        <v>17</v>
      </c>
      <c r="G1356" s="31"/>
      <c r="H1356" s="39"/>
      <c r="I1356" s="37"/>
      <c r="J1356" s="37"/>
      <c r="K1356" s="35">
        <v>646048</v>
      </c>
      <c r="L1356" s="35" t="s">
        <v>4095</v>
      </c>
    </row>
    <row r="1357" spans="1:12" ht="14.45">
      <c r="A1357" s="145" t="s">
        <v>4096</v>
      </c>
      <c r="B1357" s="81" t="s">
        <v>4097</v>
      </c>
      <c r="C1357" s="139" t="str">
        <f>HYPERLINK("https://comptox.epa.gov/dashboard/chemical/details/DTXSID10891269","DTXSID10891269")</f>
        <v>DTXSID10891269</v>
      </c>
      <c r="D1357" s="81" t="s">
        <v>33</v>
      </c>
      <c r="E1357" s="39"/>
      <c r="F1357" s="91" t="s">
        <v>17</v>
      </c>
      <c r="G1357" s="31"/>
      <c r="H1357" s="39"/>
      <c r="I1357" s="37"/>
      <c r="J1357" s="37"/>
      <c r="K1357" s="35">
        <v>627203</v>
      </c>
      <c r="L1357" s="35" t="s">
        <v>4098</v>
      </c>
    </row>
    <row r="1358" spans="1:12" ht="14.45">
      <c r="A1358" s="145" t="s">
        <v>4099</v>
      </c>
      <c r="B1358" s="81" t="s">
        <v>4100</v>
      </c>
      <c r="C1358" s="139" t="str">
        <f>HYPERLINK("https://comptox.epa.gov/dashboard/chemical/details/DTXSID9021712","DTXSID9021712")</f>
        <v>DTXSID9021712</v>
      </c>
      <c r="D1358" s="81"/>
      <c r="E1358" s="39"/>
      <c r="F1358" s="91" t="s">
        <v>17</v>
      </c>
      <c r="G1358" s="31"/>
      <c r="H1358" s="39"/>
      <c r="I1358" s="37" t="s">
        <v>18</v>
      </c>
      <c r="J1358" s="37"/>
      <c r="K1358" s="35">
        <v>57330</v>
      </c>
      <c r="L1358" s="35" t="s">
        <v>4101</v>
      </c>
    </row>
    <row r="1359" spans="1:12" ht="14.45">
      <c r="A1359" s="145" t="s">
        <v>4102</v>
      </c>
      <c r="B1359" s="81" t="s">
        <v>2385</v>
      </c>
      <c r="C1359" s="139" t="str">
        <f>HYPERLINK("https://comptox.epa.gov/dashboard/chemical/details/DTXSID1025853","DTXSID1025853")</f>
        <v>DTXSID1025853</v>
      </c>
      <c r="D1359" s="81" t="s">
        <v>33</v>
      </c>
      <c r="E1359" s="39"/>
      <c r="F1359" s="91" t="s">
        <v>17</v>
      </c>
      <c r="G1359" s="31" t="s">
        <v>116</v>
      </c>
      <c r="H1359" s="39" t="s">
        <v>116</v>
      </c>
      <c r="I1359" s="37" t="s">
        <v>18</v>
      </c>
      <c r="J1359" s="37"/>
      <c r="K1359" s="35">
        <v>79210</v>
      </c>
      <c r="L1359" s="35" t="s">
        <v>4103</v>
      </c>
    </row>
    <row r="1360" spans="1:12" ht="14.45">
      <c r="A1360" s="145" t="s">
        <v>4104</v>
      </c>
      <c r="B1360" s="141" t="s">
        <v>4105</v>
      </c>
      <c r="C1360" s="139" t="str">
        <f>HYPERLINK("https://comptox.epa.gov/dashboard/chemical/details/DTXSID2021319","DTXSID2021319")</f>
        <v>DTXSID2021319</v>
      </c>
      <c r="D1360" s="81"/>
      <c r="E1360" s="39" t="s">
        <v>22</v>
      </c>
      <c r="F1360" s="91" t="s">
        <v>17</v>
      </c>
      <c r="G1360" s="31"/>
      <c r="H1360" s="39"/>
      <c r="I1360" s="37" t="s">
        <v>58</v>
      </c>
      <c r="J1360" s="37" t="s">
        <v>4106</v>
      </c>
      <c r="K1360" s="35">
        <v>127184</v>
      </c>
      <c r="L1360" s="35" t="s">
        <v>4107</v>
      </c>
    </row>
    <row r="1361" spans="1:12" ht="14.45">
      <c r="A1361" s="145" t="s">
        <v>4108</v>
      </c>
      <c r="B1361" s="81" t="s">
        <v>3412</v>
      </c>
      <c r="C1361" s="139" t="str">
        <f>HYPERLINK("https://comptox.epa.gov/dashboard/chemical/details/DTXSID6025854","DTXSID6025854")</f>
        <v>DTXSID6025854</v>
      </c>
      <c r="D1361" s="81" t="s">
        <v>33</v>
      </c>
      <c r="E1361" s="39" t="s">
        <v>22</v>
      </c>
      <c r="F1361" s="91" t="s">
        <v>17</v>
      </c>
      <c r="G1361" s="31" t="s">
        <v>116</v>
      </c>
      <c r="H1361" s="39" t="s">
        <v>22</v>
      </c>
      <c r="I1361" s="37" t="s">
        <v>18</v>
      </c>
      <c r="J1361" s="37"/>
      <c r="K1361" s="35">
        <v>594423</v>
      </c>
      <c r="L1361" s="35" t="s">
        <v>4109</v>
      </c>
    </row>
    <row r="1362" spans="1:12" ht="14.45">
      <c r="A1362" s="145" t="s">
        <v>4110</v>
      </c>
      <c r="B1362" s="81" t="s">
        <v>4111</v>
      </c>
      <c r="C1362" s="139" t="str">
        <f>HYPERLINK("https://comptox.epa.gov/dashboard/chemical/details/DTXSID60873015","DTXSID60873015")</f>
        <v>DTXSID60873015</v>
      </c>
      <c r="D1362" s="81"/>
      <c r="E1362" s="39"/>
      <c r="F1362" s="91" t="s">
        <v>17</v>
      </c>
      <c r="G1362" s="31"/>
      <c r="H1362" s="39"/>
      <c r="I1362" s="37">
        <v>313</v>
      </c>
      <c r="J1362" s="37"/>
      <c r="K1362" s="31">
        <v>45187153</v>
      </c>
      <c r="L1362" s="35" t="s">
        <v>4112</v>
      </c>
    </row>
    <row r="1363" spans="1:12" ht="14.45">
      <c r="A1363" s="145" t="s">
        <v>4113</v>
      </c>
      <c r="B1363" s="81" t="s">
        <v>4114</v>
      </c>
      <c r="C1363" s="139" t="str">
        <f>HYPERLINK("https://comptox.epa.gov/dashboard/chemical/details/DTXSID5030030","DTXSID5030030")</f>
        <v>DTXSID5030030</v>
      </c>
      <c r="D1363" s="81"/>
      <c r="E1363" s="39"/>
      <c r="F1363" s="91" t="s">
        <v>17</v>
      </c>
      <c r="G1363" s="31"/>
      <c r="H1363" s="39"/>
      <c r="I1363" s="37">
        <v>313</v>
      </c>
      <c r="J1363" s="37"/>
      <c r="K1363" s="31">
        <v>375735</v>
      </c>
      <c r="L1363" s="35" t="s">
        <v>4115</v>
      </c>
    </row>
    <row r="1364" spans="1:12" ht="14.45">
      <c r="A1364" s="64" t="s">
        <v>4116</v>
      </c>
      <c r="B1364" s="141" t="s">
        <v>4117</v>
      </c>
      <c r="C1364" s="139" t="str">
        <f>HYPERLINK("https://comptox.epa.gov/dashboard/chemical/details/DTXSID80892480","DTXSID80892480")</f>
        <v>DTXSID80892480</v>
      </c>
      <c r="D1364" s="84"/>
      <c r="E1364" s="32"/>
      <c r="F1364" s="91" t="s">
        <v>17</v>
      </c>
      <c r="G1364" s="32"/>
      <c r="H1364" s="32"/>
      <c r="I1364" s="37">
        <v>313</v>
      </c>
      <c r="J1364" s="133"/>
      <c r="K1364" s="65">
        <v>45048622</v>
      </c>
      <c r="L1364" s="32" t="s">
        <v>4118</v>
      </c>
    </row>
    <row r="1365" spans="1:12" ht="14.45">
      <c r="A1365" s="64" t="s">
        <v>4119</v>
      </c>
      <c r="B1365" s="141" t="s">
        <v>4120</v>
      </c>
      <c r="C1365" s="139" t="str">
        <f>HYPERLINK("https://comptox.epa.gov/dashboard/chemical/details/DTXSID4059916","DTXSID4059916")</f>
        <v>DTXSID4059916</v>
      </c>
      <c r="D1365" s="84"/>
      <c r="E1365" s="32"/>
      <c r="F1365" s="91" t="s">
        <v>17</v>
      </c>
      <c r="G1365" s="32"/>
      <c r="H1365" s="32"/>
      <c r="I1365" s="37">
        <v>313</v>
      </c>
      <c r="J1365" s="133"/>
      <c r="K1365" s="65">
        <v>375224</v>
      </c>
      <c r="L1365" s="32" t="s">
        <v>4121</v>
      </c>
    </row>
    <row r="1366" spans="1:12" ht="14.45">
      <c r="A1366" s="64" t="s">
        <v>4122</v>
      </c>
      <c r="B1366" s="141" t="s">
        <v>4123</v>
      </c>
      <c r="C1366" s="139" t="str">
        <f>HYPERLINK("https://comptox.epa.gov/dashboard/chemical/details/DTXSID3031860","DTXSID3031860")</f>
        <v>DTXSID3031860</v>
      </c>
      <c r="D1366" s="84"/>
      <c r="E1366" s="32"/>
      <c r="F1366" s="91" t="s">
        <v>17</v>
      </c>
      <c r="G1366" s="32"/>
      <c r="H1366" s="32"/>
      <c r="I1366" s="37">
        <v>313</v>
      </c>
      <c r="J1366" s="133"/>
      <c r="K1366" s="65">
        <v>335762</v>
      </c>
      <c r="L1366" s="32" t="s">
        <v>4124</v>
      </c>
    </row>
    <row r="1367" spans="1:12" ht="14.45">
      <c r="A1367" s="64" t="s">
        <v>4125</v>
      </c>
      <c r="B1367" s="141" t="s">
        <v>4126</v>
      </c>
      <c r="C1367" s="139" t="str">
        <f>HYPERLINK("https://comptox.epa.gov/dashboard/chemical/details/DTXSID8031861","DTXSID8031861")</f>
        <v>DTXSID8031861</v>
      </c>
      <c r="D1367" s="84"/>
      <c r="E1367" s="32"/>
      <c r="F1367" s="91" t="s">
        <v>17</v>
      </c>
      <c r="G1367" s="32"/>
      <c r="H1367" s="32"/>
      <c r="I1367" s="37">
        <v>313</v>
      </c>
      <c r="J1367" s="133"/>
      <c r="K1367" s="35">
        <v>307551</v>
      </c>
      <c r="L1367" s="32" t="s">
        <v>4127</v>
      </c>
    </row>
    <row r="1368" spans="1:12" ht="14.45">
      <c r="A1368" s="64" t="s">
        <v>4128</v>
      </c>
      <c r="B1368" s="141" t="s">
        <v>4129</v>
      </c>
      <c r="C1368" s="139" t="str">
        <f>HYPERLINK("https://comptox.epa.gov/dashboard/chemical/details/DTXSID7040150","DTXSID7040150")</f>
        <v>DTXSID7040150</v>
      </c>
      <c r="D1368" s="84"/>
      <c r="E1368" s="32"/>
      <c r="F1368" s="91" t="s">
        <v>17</v>
      </c>
      <c r="G1368" s="32"/>
      <c r="H1368" s="32"/>
      <c r="I1368" s="37">
        <v>313</v>
      </c>
      <c r="J1368" s="133"/>
      <c r="K1368" s="65">
        <v>355464</v>
      </c>
      <c r="L1368" s="32" t="s">
        <v>4130</v>
      </c>
    </row>
    <row r="1369" spans="1:12" ht="14.45">
      <c r="A1369" s="64" t="s">
        <v>4131</v>
      </c>
      <c r="B1369" s="141" t="s">
        <v>4132</v>
      </c>
      <c r="C1369" s="139" t="str">
        <f>HYPERLINK("https://comptox.epa.gov/dashboard/chemical/details/DTXSID3031862","DTXSID3031862")</f>
        <v>DTXSID3031862</v>
      </c>
      <c r="D1369" s="84"/>
      <c r="E1369" s="32"/>
      <c r="F1369" s="91" t="s">
        <v>17</v>
      </c>
      <c r="G1369" s="32"/>
      <c r="H1369" s="32"/>
      <c r="I1369" s="37">
        <v>313</v>
      </c>
      <c r="J1369" s="133"/>
      <c r="K1369" s="65">
        <v>307244</v>
      </c>
      <c r="L1369" s="32" t="s">
        <v>4133</v>
      </c>
    </row>
    <row r="1370" spans="1:12" ht="14.45">
      <c r="A1370" s="64" t="s">
        <v>4134</v>
      </c>
      <c r="B1370" s="141" t="s">
        <v>4135</v>
      </c>
      <c r="C1370" s="139" t="str">
        <f>HYPERLINK("https://comptox.epa.gov/dashboard/chemical/details/DTXSID8031863","DTXSID8031863")</f>
        <v>DTXSID8031863</v>
      </c>
      <c r="D1370" s="84"/>
      <c r="E1370" s="32"/>
      <c r="F1370" s="91" t="s">
        <v>17</v>
      </c>
      <c r="G1370" s="32"/>
      <c r="H1370" s="32"/>
      <c r="I1370" s="37">
        <v>313</v>
      </c>
      <c r="J1370" s="133"/>
      <c r="K1370" s="65">
        <v>375951</v>
      </c>
      <c r="L1370" s="32" t="s">
        <v>4136</v>
      </c>
    </row>
    <row r="1371" spans="1:12" ht="14.45">
      <c r="A1371" s="64" t="s">
        <v>4137</v>
      </c>
      <c r="B1371" s="141" t="s">
        <v>4138</v>
      </c>
      <c r="C1371" s="139" t="str">
        <f>HYPERLINK("https://comptox.epa.gov/dashboard/chemical/details/DTXSID3031864","DTXSID3031864")</f>
        <v>DTXSID3031864</v>
      </c>
      <c r="D1371" s="84"/>
      <c r="E1371" s="32"/>
      <c r="F1371" s="91" t="s">
        <v>17</v>
      </c>
      <c r="G1371" s="32"/>
      <c r="H1371" s="32">
        <v>1</v>
      </c>
      <c r="I1371" s="37">
        <v>313</v>
      </c>
      <c r="J1371" s="133"/>
      <c r="K1371" s="65">
        <v>1763231</v>
      </c>
      <c r="L1371" s="32" t="s">
        <v>4139</v>
      </c>
    </row>
    <row r="1372" spans="1:12" ht="14.45">
      <c r="A1372" s="64" t="s">
        <v>4140</v>
      </c>
      <c r="B1372" s="143" t="s">
        <v>1121</v>
      </c>
      <c r="C1372" s="139" t="str">
        <f>HYPERLINK("https://comptox.epa.gov/dashboard/chemical/details/DTXSID3031864","DTXSID3031864")</f>
        <v>DTXSID3031864</v>
      </c>
      <c r="D1372" s="84"/>
      <c r="E1372" s="32"/>
      <c r="F1372" s="91" t="s">
        <v>17</v>
      </c>
      <c r="G1372" s="32"/>
      <c r="H1372" s="32">
        <v>1</v>
      </c>
      <c r="I1372" s="37"/>
      <c r="J1372" s="133"/>
      <c r="K1372" s="65">
        <v>0</v>
      </c>
      <c r="L1372" s="32" t="s">
        <v>4141</v>
      </c>
    </row>
    <row r="1373" spans="1:12" ht="14.45">
      <c r="A1373" s="64" t="s">
        <v>4142</v>
      </c>
      <c r="B1373" s="141" t="s">
        <v>4143</v>
      </c>
      <c r="C1373" s="139" t="str">
        <f>HYPERLINK("https://comptox.epa.gov/dashboard/chemical/details/DTXSID8031865","DTXSID8031865")</f>
        <v>DTXSID8031865</v>
      </c>
      <c r="D1373" s="84"/>
      <c r="E1373" s="32"/>
      <c r="F1373" s="91" t="s">
        <v>17</v>
      </c>
      <c r="G1373" s="32"/>
      <c r="H1373" s="32">
        <v>1</v>
      </c>
      <c r="I1373" s="37">
        <v>313</v>
      </c>
      <c r="J1373" s="133"/>
      <c r="K1373" s="65">
        <v>335671</v>
      </c>
      <c r="L1373" s="32" t="s">
        <v>4144</v>
      </c>
    </row>
    <row r="1374" spans="1:12" ht="14.45">
      <c r="A1374" s="64" t="s">
        <v>4145</v>
      </c>
      <c r="B1374" s="143" t="s">
        <v>1121</v>
      </c>
      <c r="C1374" s="139" t="str">
        <f>HYPERLINK("https://comptox.epa.gov/dashboard/chemical/details/DTXSID3031864","DTXSID3031864")</f>
        <v>DTXSID3031864</v>
      </c>
      <c r="D1374" s="84"/>
      <c r="E1374" s="32"/>
      <c r="F1374" s="91" t="s">
        <v>17</v>
      </c>
      <c r="G1374" s="32"/>
      <c r="H1374" s="32">
        <v>1</v>
      </c>
      <c r="I1374" s="37"/>
      <c r="J1374" s="133"/>
      <c r="K1374" s="65">
        <v>0</v>
      </c>
      <c r="L1374" s="32" t="s">
        <v>4146</v>
      </c>
    </row>
    <row r="1375" spans="1:12" ht="14.45">
      <c r="A1375" s="64" t="s">
        <v>4147</v>
      </c>
      <c r="B1375" s="141" t="s">
        <v>4148</v>
      </c>
      <c r="C1375" s="139" t="str">
        <f>HYPERLINK("https://comptox.epa.gov/dashboard/chemical/details/DTXSID7074616","DTXSID7074616")</f>
        <v>DTXSID7074616</v>
      </c>
      <c r="D1375" s="84"/>
      <c r="E1375" s="32"/>
      <c r="F1375" s="91" t="s">
        <v>17</v>
      </c>
      <c r="G1375" s="32"/>
      <c r="H1375" s="32"/>
      <c r="I1375" s="37">
        <v>313</v>
      </c>
      <c r="J1375" s="133"/>
      <c r="K1375" s="65">
        <v>21652584</v>
      </c>
      <c r="L1375" s="32" t="s">
        <v>4149</v>
      </c>
    </row>
    <row r="1376" spans="1:12" ht="14.45">
      <c r="A1376" s="64" t="s">
        <v>4150</v>
      </c>
      <c r="B1376" s="141" t="s">
        <v>4151</v>
      </c>
      <c r="C1376" s="139" t="str">
        <f>HYPERLINK("https://comptox.epa.gov/dashboard/chemical/details/DTXSID0060147","DTXSID0060147")</f>
        <v>DTXSID0060147</v>
      </c>
      <c r="D1376" s="84"/>
      <c r="E1376" s="32"/>
      <c r="F1376" s="91" t="s">
        <v>17</v>
      </c>
      <c r="G1376" s="32"/>
      <c r="H1376" s="32"/>
      <c r="I1376" s="37">
        <v>313</v>
      </c>
      <c r="J1376" s="133"/>
      <c r="K1376" s="65">
        <v>507631</v>
      </c>
      <c r="L1376" s="32" t="s">
        <v>4152</v>
      </c>
    </row>
    <row r="1377" spans="1:12" ht="14.45">
      <c r="A1377" s="64" t="s">
        <v>4153</v>
      </c>
      <c r="B1377" s="141" t="s">
        <v>4154</v>
      </c>
      <c r="C1377" s="139" t="str">
        <f>HYPERLINK("https://comptox.epa.gov/dashboard/chemical/details/DTXSID5027140","DTXSID5027140")</f>
        <v>DTXSID5027140</v>
      </c>
      <c r="D1377" s="84"/>
      <c r="E1377" s="32"/>
      <c r="F1377" s="91" t="s">
        <v>17</v>
      </c>
      <c r="G1377" s="32"/>
      <c r="H1377" s="32"/>
      <c r="I1377" s="37">
        <v>313</v>
      </c>
      <c r="J1377" s="133"/>
      <c r="K1377" s="65">
        <v>307357</v>
      </c>
      <c r="L1377" s="32" t="s">
        <v>4155</v>
      </c>
    </row>
    <row r="1378" spans="1:12" ht="14.45">
      <c r="A1378" s="64" t="s">
        <v>4156</v>
      </c>
      <c r="B1378" s="141" t="s">
        <v>4157</v>
      </c>
      <c r="C1378" s="139" t="str">
        <f>HYPERLINK("https://comptox.epa.gov/dashboard/chemical/details/DTXSID1070800","DTXSID1070800")</f>
        <v>DTXSID1070800</v>
      </c>
      <c r="D1378" s="84"/>
      <c r="E1378" s="32"/>
      <c r="F1378" s="91" t="s">
        <v>17</v>
      </c>
      <c r="G1378" s="32"/>
      <c r="H1378" s="32"/>
      <c r="I1378" s="37">
        <v>313</v>
      </c>
      <c r="J1378" s="133"/>
      <c r="K1378" s="65">
        <v>67905195</v>
      </c>
      <c r="L1378" s="32" t="s">
        <v>4158</v>
      </c>
    </row>
    <row r="1379" spans="1:12" ht="14.45">
      <c r="A1379" s="64" t="s">
        <v>4159</v>
      </c>
      <c r="B1379" s="141" t="s">
        <v>4160</v>
      </c>
      <c r="C1379" s="139" t="str">
        <f>HYPERLINK("https://comptox.epa.gov/dashboard/chemical/details/DTXSID8059970","DTXSID8059970")</f>
        <v>DTXSID8059970</v>
      </c>
      <c r="D1379" s="84"/>
      <c r="E1379" s="32"/>
      <c r="F1379" s="91" t="s">
        <v>17</v>
      </c>
      <c r="G1379" s="32"/>
      <c r="H1379" s="32"/>
      <c r="I1379" s="37">
        <v>313</v>
      </c>
      <c r="J1379" s="133"/>
      <c r="K1379" s="65">
        <v>422640</v>
      </c>
      <c r="L1379" s="32" t="s">
        <v>4161</v>
      </c>
    </row>
    <row r="1380" spans="1:12" ht="14.45">
      <c r="A1380" s="64" t="s">
        <v>4162</v>
      </c>
      <c r="B1380" s="141" t="s">
        <v>4163</v>
      </c>
      <c r="C1380" s="139" t="str">
        <f>HYPERLINK("https://comptox.epa.gov/dashboard/chemical/details/DTXSID3059921","DTXSID3059921")</f>
        <v>DTXSID3059921</v>
      </c>
      <c r="D1380" s="84"/>
      <c r="E1380" s="32"/>
      <c r="F1380" s="91" t="s">
        <v>17</v>
      </c>
      <c r="G1380" s="32"/>
      <c r="H1380" s="32"/>
      <c r="I1380" s="37">
        <v>313</v>
      </c>
      <c r="J1380" s="133"/>
      <c r="K1380" s="65">
        <v>376067</v>
      </c>
      <c r="L1380" s="32" t="s">
        <v>4164</v>
      </c>
    </row>
    <row r="1381" spans="1:12" ht="14.45">
      <c r="A1381" s="145" t="s">
        <v>4165</v>
      </c>
      <c r="B1381" s="81" t="s">
        <v>4166</v>
      </c>
      <c r="C1381" s="139" t="str">
        <f>HYPERLINK("https://comptox.epa.gov/dashboard/chemical/details/DTXSID8022292","DTXSID8022292")</f>
        <v>DTXSID8022292</v>
      </c>
      <c r="D1381" s="81"/>
      <c r="E1381" s="39"/>
      <c r="F1381" s="91" t="s">
        <v>17</v>
      </c>
      <c r="G1381" s="31"/>
      <c r="H1381" s="39"/>
      <c r="I1381" s="37" t="s">
        <v>18</v>
      </c>
      <c r="J1381" s="37"/>
      <c r="K1381" s="35">
        <v>52645531</v>
      </c>
      <c r="L1381" s="35" t="s">
        <v>4167</v>
      </c>
    </row>
    <row r="1382" spans="1:12" ht="14.45">
      <c r="A1382" s="145" t="s">
        <v>4168</v>
      </c>
      <c r="B1382" s="81" t="s">
        <v>4169</v>
      </c>
      <c r="C1382" s="139" t="str">
        <f>HYPERLINK("https://comptox.epa.gov/dashboard/chemical/details/DTXSID1021116","DTXSID1021116")</f>
        <v>DTXSID1021116</v>
      </c>
      <c r="D1382" s="81"/>
      <c r="E1382" s="39" t="s">
        <v>22</v>
      </c>
      <c r="F1382" s="91" t="s">
        <v>17</v>
      </c>
      <c r="G1382" s="31"/>
      <c r="H1382" s="39"/>
      <c r="I1382" s="37"/>
      <c r="J1382" s="37" t="s">
        <v>4170</v>
      </c>
      <c r="K1382" s="35">
        <v>62442</v>
      </c>
      <c r="L1382" s="35" t="s">
        <v>4171</v>
      </c>
    </row>
    <row r="1383" spans="1:12" ht="14.45">
      <c r="A1383" s="145" t="s">
        <v>4172</v>
      </c>
      <c r="B1383" s="81" t="s">
        <v>4173</v>
      </c>
      <c r="C1383" s="139" t="str">
        <f>HYPERLINK("https://comptox.epa.gov/dashboard/chemical/details/DTXSID6024254","DTXSID6024254")</f>
        <v>DTXSID6024254</v>
      </c>
      <c r="D1383" s="81"/>
      <c r="E1383" s="39" t="s">
        <v>26</v>
      </c>
      <c r="F1383" s="91" t="s">
        <v>17</v>
      </c>
      <c r="G1383" s="31"/>
      <c r="H1383" s="39"/>
      <c r="I1383" s="37" t="s">
        <v>18</v>
      </c>
      <c r="J1383" s="37"/>
      <c r="K1383" s="35">
        <v>85018</v>
      </c>
      <c r="L1383" s="35" t="s">
        <v>4174</v>
      </c>
    </row>
    <row r="1384" spans="1:12" ht="14.45">
      <c r="A1384" s="145" t="s">
        <v>4175</v>
      </c>
      <c r="B1384" s="81" t="s">
        <v>4176</v>
      </c>
      <c r="C1384" s="139" t="str">
        <f>HYPERLINK("https://comptox.epa.gov/dashboard/chemical/details/DTXSID5021124","DTXSID5021124")</f>
        <v>DTXSID5021124</v>
      </c>
      <c r="D1384" s="81"/>
      <c r="E1384" s="39" t="s">
        <v>34</v>
      </c>
      <c r="F1384" s="91" t="s">
        <v>35</v>
      </c>
      <c r="G1384" s="31" t="s">
        <v>161</v>
      </c>
      <c r="H1384" s="39" t="s">
        <v>34</v>
      </c>
      <c r="I1384" s="37" t="s">
        <v>18</v>
      </c>
      <c r="J1384" s="37" t="s">
        <v>4177</v>
      </c>
      <c r="K1384" s="35">
        <v>108952</v>
      </c>
      <c r="L1384" s="35" t="s">
        <v>4178</v>
      </c>
    </row>
    <row r="1385" spans="1:12" ht="14.45">
      <c r="A1385" s="145" t="s">
        <v>4179</v>
      </c>
      <c r="B1385" s="81" t="s">
        <v>4180</v>
      </c>
      <c r="C1385" s="139" t="str">
        <f>HYPERLINK("https://comptox.epa.gov/dashboard/chemical/details/DTXSID7021948","DTXSID7021948")</f>
        <v>DTXSID7021948</v>
      </c>
      <c r="D1385" s="81"/>
      <c r="E1385" s="39" t="s">
        <v>22</v>
      </c>
      <c r="F1385" s="91" t="s">
        <v>17</v>
      </c>
      <c r="G1385" s="31"/>
      <c r="H1385" s="39"/>
      <c r="I1385" s="37" t="s">
        <v>58</v>
      </c>
      <c r="J1385" s="37" t="s">
        <v>4181</v>
      </c>
      <c r="K1385" s="35">
        <v>114261</v>
      </c>
      <c r="L1385" s="35" t="s">
        <v>4182</v>
      </c>
    </row>
    <row r="1386" spans="1:12" ht="14.45">
      <c r="A1386" s="145" t="s">
        <v>4183</v>
      </c>
      <c r="B1386" s="81" t="s">
        <v>4184</v>
      </c>
      <c r="C1386" s="139" t="str">
        <f>HYPERLINK("https://comptox.epa.gov/dashboard/chemical/details/DTXSID1040324","DTXSID1040324")</f>
        <v>DTXSID1040324</v>
      </c>
      <c r="D1386" s="81"/>
      <c r="E1386" s="39">
        <v>10</v>
      </c>
      <c r="F1386" s="91" t="s">
        <v>17</v>
      </c>
      <c r="G1386" s="31" t="s">
        <v>161</v>
      </c>
      <c r="H1386" s="39">
        <v>10</v>
      </c>
      <c r="I1386" s="37"/>
      <c r="J1386" s="37" t="s">
        <v>4185</v>
      </c>
      <c r="K1386" s="35">
        <v>64006</v>
      </c>
      <c r="L1386" s="35" t="s">
        <v>4186</v>
      </c>
    </row>
    <row r="1387" spans="1:12" ht="14.45">
      <c r="A1387" s="66" t="s">
        <v>4187</v>
      </c>
      <c r="B1387" s="82" t="s">
        <v>4188</v>
      </c>
      <c r="C1387" s="139" t="str">
        <f>HYPERLINK("https://comptox.epa.gov/dashboard/chemical/details/DTXSID0021125","DTXSID0021125")</f>
        <v>DTXSID0021125</v>
      </c>
      <c r="D1387" s="82"/>
      <c r="E1387" s="17"/>
      <c r="F1387" s="91" t="s">
        <v>17</v>
      </c>
      <c r="G1387" s="33"/>
      <c r="H1387" s="17"/>
      <c r="I1387" s="34" t="s">
        <v>18</v>
      </c>
      <c r="J1387" s="132"/>
      <c r="K1387" s="32">
        <v>77098</v>
      </c>
      <c r="L1387" s="32" t="s">
        <v>4189</v>
      </c>
    </row>
    <row r="1388" spans="1:12" ht="14.45">
      <c r="A1388" s="145" t="s">
        <v>4190</v>
      </c>
      <c r="B1388" s="81" t="s">
        <v>4191</v>
      </c>
      <c r="C1388" s="139" t="str">
        <f>HYPERLINK("https://comptox.epa.gov/dashboard/chemical/details/DTXSID1041768","DTXSID1041768")</f>
        <v>DTXSID1041768</v>
      </c>
      <c r="D1388" s="81"/>
      <c r="E1388" s="39"/>
      <c r="F1388" s="91" t="s">
        <v>17</v>
      </c>
      <c r="G1388" s="31" t="s">
        <v>152</v>
      </c>
      <c r="H1388" s="39" t="s">
        <v>22</v>
      </c>
      <c r="I1388" s="37"/>
      <c r="J1388" s="37"/>
      <c r="K1388" s="35">
        <v>4418660</v>
      </c>
      <c r="L1388" s="35" t="s">
        <v>4192</v>
      </c>
    </row>
    <row r="1389" spans="1:12" ht="14.45">
      <c r="A1389" s="145" t="s">
        <v>4193</v>
      </c>
      <c r="B1389" s="81" t="s">
        <v>4194</v>
      </c>
      <c r="C1389" s="139" t="str">
        <f>HYPERLINK("https://comptox.epa.gov/dashboard/chemical/details/DTXSID7032688","DTXSID7032688")</f>
        <v>DTXSID7032688</v>
      </c>
      <c r="D1389" s="81"/>
      <c r="E1389" s="39"/>
      <c r="F1389" s="91" t="s">
        <v>17</v>
      </c>
      <c r="G1389" s="31"/>
      <c r="H1389" s="39"/>
      <c r="I1389" s="37" t="s">
        <v>18</v>
      </c>
      <c r="J1389" s="37"/>
      <c r="K1389" s="35">
        <v>26002802</v>
      </c>
      <c r="L1389" s="35" t="s">
        <v>4195</v>
      </c>
    </row>
    <row r="1390" spans="1:12" ht="14.45">
      <c r="A1390" s="145" t="s">
        <v>4196</v>
      </c>
      <c r="B1390" s="81" t="s">
        <v>4197</v>
      </c>
      <c r="C1390" s="139" t="str">
        <f>HYPERLINK("https://comptox.epa.gov/dashboard/chemical/details/DTXSID0032443","DTXSID0032443")</f>
        <v>DTXSID0032443</v>
      </c>
      <c r="D1390" s="81"/>
      <c r="E1390" s="39"/>
      <c r="F1390" s="91" t="s">
        <v>17</v>
      </c>
      <c r="G1390" s="31" t="s">
        <v>161</v>
      </c>
      <c r="H1390" s="39" t="s">
        <v>116</v>
      </c>
      <c r="I1390" s="37" t="s">
        <v>258</v>
      </c>
      <c r="J1390" s="37"/>
      <c r="K1390" s="35">
        <v>58366</v>
      </c>
      <c r="L1390" s="35" t="s">
        <v>4198</v>
      </c>
    </row>
    <row r="1391" spans="1:12" ht="14.45">
      <c r="A1391" s="145" t="s">
        <v>4199</v>
      </c>
      <c r="B1391" s="81" t="s">
        <v>1878</v>
      </c>
      <c r="C1391" s="139" t="str">
        <f>HYPERLINK("https://comptox.epa.gov/dashboard/chemical/details/DTXSID7061011","DTXSID7061011")</f>
        <v>DTXSID7061011</v>
      </c>
      <c r="D1391" s="81"/>
      <c r="E1391" s="39" t="s">
        <v>94</v>
      </c>
      <c r="F1391" s="91" t="s">
        <v>17</v>
      </c>
      <c r="G1391" s="31" t="s">
        <v>116</v>
      </c>
      <c r="H1391" s="39" t="s">
        <v>94</v>
      </c>
      <c r="I1391" s="37"/>
      <c r="J1391" s="37" t="s">
        <v>1879</v>
      </c>
      <c r="K1391" s="35">
        <v>696286</v>
      </c>
      <c r="L1391" s="35" t="s">
        <v>4200</v>
      </c>
    </row>
    <row r="1392" spans="1:12" ht="14.45">
      <c r="A1392" s="145" t="s">
        <v>4201</v>
      </c>
      <c r="B1392" s="81" t="s">
        <v>4202</v>
      </c>
      <c r="C1392" s="139" t="str">
        <f>HYPERLINK("https://comptox.epa.gov/dashboard/chemical/details/DTXSID3025881","DTXSID3025881")</f>
        <v>DTXSID3025881</v>
      </c>
      <c r="D1392" s="81"/>
      <c r="E1392" s="39"/>
      <c r="F1392" s="91" t="s">
        <v>17</v>
      </c>
      <c r="G1392" s="31"/>
      <c r="H1392" s="39"/>
      <c r="I1392" s="37" t="s">
        <v>18</v>
      </c>
      <c r="J1392" s="37"/>
      <c r="K1392" s="35">
        <v>95545</v>
      </c>
      <c r="L1392" s="35" t="s">
        <v>4203</v>
      </c>
    </row>
    <row r="1393" spans="1:12" ht="14.45">
      <c r="A1393" s="145" t="s">
        <v>4204</v>
      </c>
      <c r="B1393" s="81" t="s">
        <v>4205</v>
      </c>
      <c r="C1393" s="139" t="str">
        <f>HYPERLINK("https://comptox.epa.gov/dashboard/chemical/details/DTXSID9021138","DTXSID9021138")</f>
        <v>DTXSID9021138</v>
      </c>
      <c r="D1393" s="81"/>
      <c r="E1393" s="39" t="s">
        <v>26</v>
      </c>
      <c r="F1393" s="91" t="s">
        <v>17</v>
      </c>
      <c r="G1393" s="31"/>
      <c r="H1393" s="39"/>
      <c r="I1393" s="37" t="s">
        <v>18</v>
      </c>
      <c r="J1393" s="37"/>
      <c r="K1393" s="35">
        <v>106503</v>
      </c>
      <c r="L1393" s="35" t="s">
        <v>4203</v>
      </c>
    </row>
    <row r="1394" spans="1:12" ht="14.45">
      <c r="A1394" s="145" t="s">
        <v>4206</v>
      </c>
      <c r="B1394" s="81" t="s">
        <v>4207</v>
      </c>
      <c r="C1394" s="139" t="str">
        <f>HYPERLINK("https://comptox.epa.gov/dashboard/chemical/details/DTXSID4021137","DTXSID4021137")</f>
        <v>DTXSID4021137</v>
      </c>
      <c r="D1394" s="81"/>
      <c r="E1394" s="39"/>
      <c r="F1394" s="91" t="s">
        <v>17</v>
      </c>
      <c r="G1394" s="31"/>
      <c r="H1394" s="39"/>
      <c r="I1394" s="37" t="s">
        <v>18</v>
      </c>
      <c r="J1394" s="37"/>
      <c r="K1394" s="35">
        <v>108452</v>
      </c>
      <c r="L1394" s="35" t="s">
        <v>4203</v>
      </c>
    </row>
    <row r="1395" spans="1:12" ht="14.45">
      <c r="A1395" s="145" t="s">
        <v>4208</v>
      </c>
      <c r="B1395" s="81" t="s">
        <v>4209</v>
      </c>
      <c r="C1395" s="139" t="str">
        <f>HYPERLINK("https://comptox.epa.gov/dashboard/chemical/details/DTXSID8021141","DTXSID8021141")</f>
        <v>DTXSID8021141</v>
      </c>
      <c r="D1395" s="81"/>
      <c r="E1395" s="39"/>
      <c r="F1395" s="91" t="s">
        <v>17</v>
      </c>
      <c r="G1395" s="31"/>
      <c r="H1395" s="39"/>
      <c r="I1395" s="37" t="s">
        <v>18</v>
      </c>
      <c r="J1395" s="37"/>
      <c r="K1395" s="35">
        <v>624180</v>
      </c>
      <c r="L1395" s="35" t="s">
        <v>4210</v>
      </c>
    </row>
    <row r="1396" spans="1:12" ht="14.45">
      <c r="A1396" s="145" t="s">
        <v>4211</v>
      </c>
      <c r="B1396" s="81" t="s">
        <v>4212</v>
      </c>
      <c r="C1396" s="139" t="str">
        <f>HYPERLINK("https://comptox.epa.gov/dashboard/chemical/details/DTXSID3021140","DTXSID3021140")</f>
        <v>DTXSID3021140</v>
      </c>
      <c r="D1396" s="81"/>
      <c r="E1396" s="39"/>
      <c r="F1396" s="91" t="s">
        <v>17</v>
      </c>
      <c r="G1396" s="31"/>
      <c r="H1396" s="39"/>
      <c r="I1396" s="37" t="s">
        <v>18</v>
      </c>
      <c r="J1396" s="37"/>
      <c r="K1396" s="35">
        <v>615281</v>
      </c>
      <c r="L1396" s="35" t="s">
        <v>4210</v>
      </c>
    </row>
    <row r="1397" spans="1:12" ht="14.45">
      <c r="A1397" s="145" t="s">
        <v>4213</v>
      </c>
      <c r="B1397" s="81" t="s">
        <v>4214</v>
      </c>
      <c r="C1397" s="139" t="str">
        <f>HYPERLINK("https://comptox.epa.gov/dashboard/chemical/details/DTXSID3025883","DTXSID3025883")</f>
        <v>DTXSID3025883</v>
      </c>
      <c r="D1397" s="81"/>
      <c r="E1397" s="39"/>
      <c r="F1397" s="91" t="s">
        <v>17</v>
      </c>
      <c r="G1397" s="31"/>
      <c r="H1397" s="39"/>
      <c r="I1397" s="37" t="s">
        <v>738</v>
      </c>
      <c r="J1397" s="37"/>
      <c r="K1397" s="35">
        <v>104494</v>
      </c>
      <c r="L1397" s="35" t="s">
        <v>4215</v>
      </c>
    </row>
    <row r="1398" spans="1:12" ht="14.45">
      <c r="A1398" s="145" t="s">
        <v>4216</v>
      </c>
      <c r="B1398" s="141" t="s">
        <v>4217</v>
      </c>
      <c r="C1398" s="139" t="str">
        <f>HYPERLINK("https://comptox.epa.gov/dashboard/chemical/details/DTXSID9044792","DTXSID9044792")</f>
        <v>DTXSID9044792</v>
      </c>
      <c r="D1398" s="81"/>
      <c r="E1398" s="39"/>
      <c r="F1398" s="91" t="s">
        <v>17</v>
      </c>
      <c r="G1398" s="31"/>
      <c r="H1398" s="39"/>
      <c r="I1398" s="37" t="s">
        <v>738</v>
      </c>
      <c r="J1398" s="37"/>
      <c r="K1398" s="35">
        <v>123615</v>
      </c>
      <c r="L1398" s="35" t="s">
        <v>4215</v>
      </c>
    </row>
    <row r="1399" spans="1:12" ht="14.45">
      <c r="A1399" s="145" t="s">
        <v>4218</v>
      </c>
      <c r="B1399" s="81" t="s">
        <v>4219</v>
      </c>
      <c r="C1399" s="139" t="str">
        <f>HYPERLINK("https://comptox.epa.gov/dashboard/chemical/details/DTXSID3021148","DTXSID3021148")</f>
        <v>DTXSID3021148</v>
      </c>
      <c r="D1399" s="81"/>
      <c r="E1399" s="39"/>
      <c r="F1399" s="91" t="s">
        <v>17</v>
      </c>
      <c r="G1399" s="31" t="s">
        <v>82</v>
      </c>
      <c r="H1399" s="39" t="s">
        <v>34</v>
      </c>
      <c r="I1399" s="37"/>
      <c r="J1399" s="37"/>
      <c r="K1399" s="35">
        <v>59881</v>
      </c>
      <c r="L1399" s="35" t="s">
        <v>4220</v>
      </c>
    </row>
    <row r="1400" spans="1:12" ht="14.45">
      <c r="A1400" s="145" t="s">
        <v>4221</v>
      </c>
      <c r="B1400" s="81" t="s">
        <v>4222</v>
      </c>
      <c r="C1400" s="139" t="str">
        <f>HYPERLINK("https://comptox.epa.gov/dashboard/chemical/details/DTXSID7021150","DTXSID7021150")</f>
        <v>DTXSID7021150</v>
      </c>
      <c r="D1400" s="81"/>
      <c r="E1400" s="39" t="s">
        <v>22</v>
      </c>
      <c r="F1400" s="91" t="s">
        <v>17</v>
      </c>
      <c r="G1400" s="31" t="s">
        <v>161</v>
      </c>
      <c r="H1400" s="39" t="s">
        <v>22</v>
      </c>
      <c r="I1400" s="37" t="s">
        <v>258</v>
      </c>
      <c r="J1400" s="37" t="s">
        <v>4223</v>
      </c>
      <c r="K1400" s="35">
        <v>62384</v>
      </c>
      <c r="L1400" s="35" t="s">
        <v>4224</v>
      </c>
    </row>
    <row r="1401" spans="1:12" ht="14.45">
      <c r="A1401" s="145" t="s">
        <v>4225</v>
      </c>
      <c r="B1401" s="81" t="s">
        <v>4222</v>
      </c>
      <c r="C1401" s="139" t="str">
        <f>HYPERLINK("https://comptox.epa.gov/dashboard/chemical/details/DTXSID7021150","DTXSID7021150")</f>
        <v>DTXSID7021150</v>
      </c>
      <c r="D1401" s="81"/>
      <c r="E1401" s="39" t="s">
        <v>22</v>
      </c>
      <c r="F1401" s="91" t="s">
        <v>17</v>
      </c>
      <c r="G1401" s="31" t="s">
        <v>161</v>
      </c>
      <c r="H1401" s="39" t="s">
        <v>22</v>
      </c>
      <c r="I1401" s="37" t="s">
        <v>258</v>
      </c>
      <c r="J1401" s="37" t="s">
        <v>4223</v>
      </c>
      <c r="K1401" s="35">
        <v>62384</v>
      </c>
      <c r="L1401" s="35" t="s">
        <v>4226</v>
      </c>
    </row>
    <row r="1402" spans="1:12" ht="14.45">
      <c r="A1402" s="145" t="s">
        <v>4227</v>
      </c>
      <c r="B1402" s="81" t="s">
        <v>4228</v>
      </c>
      <c r="C1402" s="139" t="str">
        <f>HYPERLINK("https://comptox.epa.gov/dashboard/chemical/details/DTXSID2021151","DTXSID2021151")</f>
        <v>DTXSID2021151</v>
      </c>
      <c r="D1402" s="81"/>
      <c r="E1402" s="39"/>
      <c r="F1402" s="91" t="s">
        <v>17</v>
      </c>
      <c r="G1402" s="31"/>
      <c r="H1402" s="39"/>
      <c r="I1402" s="37" t="s">
        <v>18</v>
      </c>
      <c r="J1402" s="37"/>
      <c r="K1402" s="35">
        <v>90437</v>
      </c>
      <c r="L1402" s="35" t="s">
        <v>4229</v>
      </c>
    </row>
    <row r="1403" spans="1:12" ht="14.45">
      <c r="A1403" s="145" t="s">
        <v>4230</v>
      </c>
      <c r="B1403" s="81" t="s">
        <v>4231</v>
      </c>
      <c r="C1403" s="139" t="str">
        <f>HYPERLINK("https://comptox.epa.gov/dashboard/chemical/details/DTXSID1062176","DTXSID1062176")</f>
        <v>DTXSID1062176</v>
      </c>
      <c r="D1403" s="81"/>
      <c r="E1403" s="39"/>
      <c r="F1403" s="91" t="s">
        <v>17</v>
      </c>
      <c r="G1403" s="31" t="s">
        <v>152</v>
      </c>
      <c r="H1403" s="39" t="s">
        <v>22</v>
      </c>
      <c r="I1403" s="37"/>
      <c r="J1403" s="37"/>
      <c r="K1403" s="35">
        <v>2097190</v>
      </c>
      <c r="L1403" s="35" t="s">
        <v>4232</v>
      </c>
    </row>
    <row r="1404" spans="1:12" ht="14.45">
      <c r="A1404" s="145" t="s">
        <v>4233</v>
      </c>
      <c r="B1404" s="81" t="s">
        <v>4234</v>
      </c>
      <c r="C1404" s="139" t="str">
        <f>HYPERLINK("https://comptox.epa.gov/dashboard/chemical/details/DTXSID9021134","DTXSID9021134")</f>
        <v>DTXSID9021134</v>
      </c>
      <c r="D1404" s="81"/>
      <c r="E1404" s="39" t="s">
        <v>22</v>
      </c>
      <c r="F1404" s="91" t="s">
        <v>17</v>
      </c>
      <c r="G1404" s="31" t="s">
        <v>152</v>
      </c>
      <c r="H1404" s="39" t="s">
        <v>22</v>
      </c>
      <c r="I1404" s="37"/>
      <c r="J1404" s="37" t="s">
        <v>4235</v>
      </c>
      <c r="K1404" s="35">
        <v>103855</v>
      </c>
      <c r="L1404" s="35" t="s">
        <v>4236</v>
      </c>
    </row>
    <row r="1405" spans="1:12" ht="14.45">
      <c r="A1405" s="145" t="s">
        <v>4237</v>
      </c>
      <c r="B1405" s="81" t="s">
        <v>4238</v>
      </c>
      <c r="C1405" s="139" t="str">
        <f>HYPERLINK("https://comptox.epa.gov/dashboard/chemical/details/DTXSID8020541","DTXSID8020541")</f>
        <v>DTXSID8020541</v>
      </c>
      <c r="D1405" s="81"/>
      <c r="E1405" s="39"/>
      <c r="F1405" s="91" t="s">
        <v>17</v>
      </c>
      <c r="G1405" s="31"/>
      <c r="H1405" s="39"/>
      <c r="I1405" s="37" t="s">
        <v>18</v>
      </c>
      <c r="J1405" s="37"/>
      <c r="K1405" s="35">
        <v>57410</v>
      </c>
      <c r="L1405" s="35" t="s">
        <v>4239</v>
      </c>
    </row>
    <row r="1406" spans="1:12" ht="14.45">
      <c r="A1406" s="145" t="s">
        <v>4240</v>
      </c>
      <c r="B1406" s="81" t="s">
        <v>4241</v>
      </c>
      <c r="C1406" s="139" t="str">
        <f>HYPERLINK("https://comptox.epa.gov/dashboard/chemical/details/DTXSID4032459","DTXSID4032459")</f>
        <v>DTXSID4032459</v>
      </c>
      <c r="D1406" s="81"/>
      <c r="E1406" s="39" t="s">
        <v>77</v>
      </c>
      <c r="F1406" s="91" t="s">
        <v>17</v>
      </c>
      <c r="G1406" s="31" t="s">
        <v>77</v>
      </c>
      <c r="H1406" s="39" t="s">
        <v>77</v>
      </c>
      <c r="I1406" s="37"/>
      <c r="J1406" s="37" t="s">
        <v>4242</v>
      </c>
      <c r="K1406" s="35">
        <v>298022</v>
      </c>
      <c r="L1406" s="35" t="s">
        <v>4243</v>
      </c>
    </row>
    <row r="1407" spans="1:12" ht="14.45">
      <c r="A1407" s="145" t="s">
        <v>4244</v>
      </c>
      <c r="B1407" s="81" t="s">
        <v>4245</v>
      </c>
      <c r="C1407" s="139" t="str">
        <f>HYPERLINK("https://comptox.epa.gov/dashboard/chemical/details/DTXSID5040330","DTXSID5040330")</f>
        <v>DTXSID5040330</v>
      </c>
      <c r="D1407" s="81"/>
      <c r="E1407" s="39"/>
      <c r="F1407" s="91" t="s">
        <v>17</v>
      </c>
      <c r="G1407" s="31" t="s">
        <v>152</v>
      </c>
      <c r="H1407" s="39" t="s">
        <v>22</v>
      </c>
      <c r="I1407" s="37"/>
      <c r="J1407" s="37"/>
      <c r="K1407" s="35">
        <v>4104147</v>
      </c>
      <c r="L1407" s="35" t="s">
        <v>4246</v>
      </c>
    </row>
    <row r="1408" spans="1:12" ht="14.45">
      <c r="A1408" s="145" t="s">
        <v>4247</v>
      </c>
      <c r="B1408" s="81" t="s">
        <v>4248</v>
      </c>
      <c r="C1408" s="139" t="str">
        <f>HYPERLINK("https://comptox.epa.gov/dashboard/chemical/details/DTXSID1042285","DTXSID1042285")</f>
        <v>DTXSID1042285</v>
      </c>
      <c r="D1408" s="81"/>
      <c r="E1408" s="39"/>
      <c r="F1408" s="91" t="s">
        <v>17</v>
      </c>
      <c r="G1408" s="31" t="s">
        <v>152</v>
      </c>
      <c r="H1408" s="39" t="s">
        <v>22</v>
      </c>
      <c r="I1408" s="37"/>
      <c r="J1408" s="37"/>
      <c r="K1408" s="35">
        <v>947024</v>
      </c>
      <c r="L1408" s="35" t="s">
        <v>4249</v>
      </c>
    </row>
    <row r="1409" spans="1:12" ht="14.45">
      <c r="A1409" s="145" t="s">
        <v>4250</v>
      </c>
      <c r="B1409" s="81" t="s">
        <v>1042</v>
      </c>
      <c r="C1409" s="139" t="str">
        <f>HYPERLINK("https://comptox.epa.gov/dashboard/chemical/details/DTXSID0024260","DTXSID0024260")</f>
        <v>DTXSID0024260</v>
      </c>
      <c r="D1409" s="81" t="s">
        <v>116</v>
      </c>
      <c r="E1409" s="39" t="s">
        <v>77</v>
      </c>
      <c r="F1409" s="91" t="s">
        <v>33</v>
      </c>
      <c r="G1409" s="31" t="s">
        <v>77</v>
      </c>
      <c r="H1409" s="39" t="s">
        <v>77</v>
      </c>
      <c r="I1409" s="37" t="s">
        <v>18</v>
      </c>
      <c r="J1409" s="37" t="s">
        <v>1043</v>
      </c>
      <c r="K1409" s="35">
        <v>75445</v>
      </c>
      <c r="L1409" s="35" t="s">
        <v>4251</v>
      </c>
    </row>
    <row r="1410" spans="1:12" ht="14.45">
      <c r="A1410" s="145" t="s">
        <v>4252</v>
      </c>
      <c r="B1410" s="81" t="s">
        <v>4253</v>
      </c>
      <c r="C1410" s="139" t="str">
        <f>HYPERLINK("https://comptox.epa.gov/dashboard/chemical/details/DTXSID7021156","DTXSID7021156")</f>
        <v>DTXSID7021156</v>
      </c>
      <c r="D1410" s="81"/>
      <c r="E1410" s="39"/>
      <c r="F1410" s="91" t="s">
        <v>17</v>
      </c>
      <c r="G1410" s="31" t="s">
        <v>22</v>
      </c>
      <c r="H1410" s="39" t="s">
        <v>22</v>
      </c>
      <c r="I1410" s="37"/>
      <c r="J1410" s="37"/>
      <c r="K1410" s="35">
        <v>13171216</v>
      </c>
      <c r="L1410" s="35" t="s">
        <v>4254</v>
      </c>
    </row>
    <row r="1411" spans="1:12" ht="14.45">
      <c r="A1411" s="145" t="s">
        <v>4255</v>
      </c>
      <c r="B1411" s="81" t="s">
        <v>4256</v>
      </c>
      <c r="C1411" s="139" t="str">
        <f>HYPERLINK("https://comptox.epa.gov/dashboard/chemical/details/DTXSID2021157","DTXSID2021157")</f>
        <v>DTXSID2021157</v>
      </c>
      <c r="D1411" s="81" t="s">
        <v>26</v>
      </c>
      <c r="E1411" s="39" t="s">
        <v>22</v>
      </c>
      <c r="F1411" s="91" t="s">
        <v>17</v>
      </c>
      <c r="G1411" s="31" t="s">
        <v>116</v>
      </c>
      <c r="H1411" s="39" t="s">
        <v>22</v>
      </c>
      <c r="I1411" s="37" t="s">
        <v>18</v>
      </c>
      <c r="J1411" s="37" t="s">
        <v>4257</v>
      </c>
      <c r="K1411" s="35">
        <v>7803512</v>
      </c>
      <c r="L1411" s="35" t="s">
        <v>4258</v>
      </c>
    </row>
    <row r="1412" spans="1:12" ht="14.45">
      <c r="A1412" s="145" t="s">
        <v>4259</v>
      </c>
      <c r="B1412" s="81" t="s">
        <v>4260</v>
      </c>
      <c r="C1412" s="139" t="str">
        <f>HYPERLINK("https://comptox.epa.gov/dashboard/chemical/details/DTXSID80881990","DTXSID80881990")</f>
        <v>DTXSID80881990</v>
      </c>
      <c r="D1412" s="81"/>
      <c r="E1412" s="39"/>
      <c r="F1412" s="91" t="s">
        <v>17</v>
      </c>
      <c r="G1412" s="31"/>
      <c r="H1412" s="39"/>
      <c r="I1412" s="37">
        <v>313</v>
      </c>
      <c r="J1412" s="37"/>
      <c r="K1412" s="31">
        <v>68412691</v>
      </c>
      <c r="L1412" s="35" t="s">
        <v>4261</v>
      </c>
    </row>
    <row r="1413" spans="1:12" ht="14.45">
      <c r="A1413" s="145" t="s">
        <v>4262</v>
      </c>
      <c r="B1413" s="81" t="s">
        <v>4263</v>
      </c>
      <c r="C1413" s="139" t="str">
        <f>HYPERLINK("https://comptox.epa.gov/dashboard/chemical/details/DTXSID80882003","DTXSID80882003")</f>
        <v>DTXSID80882003</v>
      </c>
      <c r="D1413" s="81"/>
      <c r="E1413" s="39"/>
      <c r="F1413" s="91" t="s">
        <v>17</v>
      </c>
      <c r="G1413" s="31"/>
      <c r="H1413" s="39"/>
      <c r="I1413" s="37">
        <v>313</v>
      </c>
      <c r="J1413" s="37"/>
      <c r="K1413" s="65">
        <v>68412680</v>
      </c>
      <c r="L1413" s="35" t="s">
        <v>4264</v>
      </c>
    </row>
    <row r="1414" spans="1:12" ht="14.45">
      <c r="A1414" s="145" t="s">
        <v>4265</v>
      </c>
      <c r="B1414" s="81" t="s">
        <v>4266</v>
      </c>
      <c r="C1414" s="139" t="str">
        <f>HYPERLINK("https://comptox.epa.gov/dashboard/chemical/details/DTXSID0021389","DTXSID0021389")</f>
        <v>DTXSID0021389</v>
      </c>
      <c r="D1414" s="81"/>
      <c r="E1414" s="39" t="s">
        <v>22</v>
      </c>
      <c r="F1414" s="91" t="s">
        <v>57</v>
      </c>
      <c r="G1414" s="31"/>
      <c r="H1414" s="39"/>
      <c r="I1414" s="37" t="s">
        <v>58</v>
      </c>
      <c r="J1414" s="37"/>
      <c r="K1414" s="35">
        <v>52686</v>
      </c>
      <c r="L1414" s="35" t="s">
        <v>4267</v>
      </c>
    </row>
    <row r="1415" spans="1:12" ht="27">
      <c r="A1415" s="145" t="s">
        <v>4268</v>
      </c>
      <c r="B1415" s="81" t="s">
        <v>4269</v>
      </c>
      <c r="C1415" s="139" t="str">
        <f>HYPERLINK("https://comptox.epa.gov/dashboard/chemical/details/DTXSID0042240","DTXSID0042240")</f>
        <v>DTXSID0042240</v>
      </c>
      <c r="D1415" s="81"/>
      <c r="E1415" s="39"/>
      <c r="F1415" s="91" t="s">
        <v>17</v>
      </c>
      <c r="G1415" s="31" t="s">
        <v>116</v>
      </c>
      <c r="H1415" s="39" t="s">
        <v>116</v>
      </c>
      <c r="I1415" s="37"/>
      <c r="J1415" s="37"/>
      <c r="K1415" s="35">
        <v>2703131</v>
      </c>
      <c r="L1415" s="35" t="s">
        <v>4270</v>
      </c>
    </row>
    <row r="1416" spans="1:12" ht="27">
      <c r="A1416" s="145" t="s">
        <v>4271</v>
      </c>
      <c r="B1416" s="81" t="s">
        <v>4272</v>
      </c>
      <c r="C1416" s="139" t="str">
        <f>HYPERLINK("https://comptox.epa.gov/dashboard/chemical/details/DTXSID80866161","DTXSID80866161")</f>
        <v>DTXSID80866161</v>
      </c>
      <c r="D1416" s="81"/>
      <c r="E1416" s="39"/>
      <c r="F1416" s="91" t="s">
        <v>17</v>
      </c>
      <c r="G1416" s="31" t="s">
        <v>22</v>
      </c>
      <c r="H1416" s="39" t="s">
        <v>22</v>
      </c>
      <c r="I1416" s="37"/>
      <c r="J1416" s="37"/>
      <c r="K1416" s="35">
        <v>50782699</v>
      </c>
      <c r="L1416" s="35" t="s">
        <v>4273</v>
      </c>
    </row>
    <row r="1417" spans="1:12" ht="14.45">
      <c r="A1417" s="145" t="s">
        <v>4274</v>
      </c>
      <c r="B1417" s="81" t="s">
        <v>4275</v>
      </c>
      <c r="C1417" s="139" t="str">
        <f>HYPERLINK("https://comptox.epa.gov/dashboard/chemical/details/DTXSID7042225","DTXSID7042225")</f>
        <v>DTXSID7042225</v>
      </c>
      <c r="D1417" s="81"/>
      <c r="E1417" s="39"/>
      <c r="F1417" s="91" t="s">
        <v>17</v>
      </c>
      <c r="G1417" s="31" t="s">
        <v>116</v>
      </c>
      <c r="H1417" s="39" t="s">
        <v>116</v>
      </c>
      <c r="I1417" s="37"/>
      <c r="J1417" s="37"/>
      <c r="K1417" s="35">
        <v>2665307</v>
      </c>
      <c r="L1417" s="35" t="s">
        <v>4276</v>
      </c>
    </row>
    <row r="1418" spans="1:12" ht="14.45">
      <c r="A1418" s="145" t="s">
        <v>4277</v>
      </c>
      <c r="B1418" s="81" t="s">
        <v>4278</v>
      </c>
      <c r="C1418" s="139" t="str">
        <f>HYPERLINK("https://comptox.epa.gov/dashboard/chemical/details/DTXSID5024263","DTXSID5024263")</f>
        <v>DTXSID5024263</v>
      </c>
      <c r="D1418" s="81"/>
      <c r="E1418" s="39" t="s">
        <v>26</v>
      </c>
      <c r="F1418" s="91" t="s">
        <v>53</v>
      </c>
      <c r="G1418" s="31"/>
      <c r="H1418" s="39"/>
      <c r="I1418" s="37"/>
      <c r="J1418" s="37"/>
      <c r="K1418" s="35">
        <v>7664382</v>
      </c>
      <c r="L1418" s="35" t="s">
        <v>4279</v>
      </c>
    </row>
    <row r="1419" spans="1:12" ht="14.45">
      <c r="A1419" s="145" t="s">
        <v>4280</v>
      </c>
      <c r="B1419" s="81" t="s">
        <v>1938</v>
      </c>
      <c r="C1419" s="139" t="str">
        <f>HYPERLINK("https://comptox.epa.gov/dashboard/chemical/details/DTXSID5020449","DTXSID5020449")</f>
        <v>DTXSID5020449</v>
      </c>
      <c r="D1419" s="81"/>
      <c r="E1419" s="39" t="s">
        <v>77</v>
      </c>
      <c r="F1419" s="91" t="s">
        <v>33</v>
      </c>
      <c r="G1419" s="31" t="s">
        <v>34</v>
      </c>
      <c r="H1419" s="39" t="s">
        <v>77</v>
      </c>
      <c r="I1419" s="37" t="s">
        <v>58</v>
      </c>
      <c r="J1419" s="37"/>
      <c r="K1419" s="35">
        <v>62737</v>
      </c>
      <c r="L1419" s="35" t="s">
        <v>4281</v>
      </c>
    </row>
    <row r="1420" spans="1:12" ht="14.45">
      <c r="A1420" s="145" t="s">
        <v>4282</v>
      </c>
      <c r="B1420" s="81" t="s">
        <v>4283</v>
      </c>
      <c r="C1420" s="139" t="str">
        <f>HYPERLINK("https://comptox.epa.gov/dashboard/chemical/details/DTXSID00863137","DTXSID00863137")</f>
        <v>DTXSID00863137</v>
      </c>
      <c r="D1420" s="81"/>
      <c r="E1420" s="39"/>
      <c r="F1420" s="91" t="s">
        <v>17</v>
      </c>
      <c r="G1420" s="31" t="s">
        <v>116</v>
      </c>
      <c r="H1420" s="39" t="s">
        <v>116</v>
      </c>
      <c r="I1420" s="37"/>
      <c r="J1420" s="37"/>
      <c r="K1420" s="35">
        <v>3254635</v>
      </c>
      <c r="L1420" s="35" t="s">
        <v>4284</v>
      </c>
    </row>
    <row r="1421" spans="1:12" ht="27">
      <c r="A1421" s="145" t="s">
        <v>4285</v>
      </c>
      <c r="B1421" s="81" t="s">
        <v>4286</v>
      </c>
      <c r="C1421" s="139" t="str">
        <f>HYPERLINK("https://comptox.epa.gov/dashboard/chemical/details/DTXSID20881873","DTXSID20881873")</f>
        <v>DTXSID20881873</v>
      </c>
      <c r="D1421" s="81"/>
      <c r="E1421" s="39"/>
      <c r="F1421" s="91" t="s">
        <v>17</v>
      </c>
      <c r="G1421" s="31"/>
      <c r="H1421" s="39"/>
      <c r="I1421" s="37">
        <v>313</v>
      </c>
      <c r="J1421" s="37"/>
      <c r="K1421" s="31">
        <v>74499448</v>
      </c>
      <c r="L1421" s="35" t="s">
        <v>4287</v>
      </c>
    </row>
    <row r="1422" spans="1:12" ht="14.45">
      <c r="A1422" s="145" t="s">
        <v>4288</v>
      </c>
      <c r="B1422" s="81" t="s">
        <v>2480</v>
      </c>
      <c r="C1422" s="139" t="str">
        <f>HYPERLINK("https://comptox.epa.gov/dashboard/chemical/details/DTXSID4032611","DTXSID4032611")</f>
        <v>DTXSID4032611</v>
      </c>
      <c r="D1422" s="81"/>
      <c r="E1422" s="39"/>
      <c r="F1422" s="91" t="s">
        <v>17</v>
      </c>
      <c r="G1422" s="31" t="s">
        <v>34</v>
      </c>
      <c r="H1422" s="39" t="s">
        <v>34</v>
      </c>
      <c r="I1422" s="37" t="s">
        <v>58</v>
      </c>
      <c r="J1422" s="37"/>
      <c r="K1422" s="35">
        <v>13194484</v>
      </c>
      <c r="L1422" s="35" t="s">
        <v>4289</v>
      </c>
    </row>
    <row r="1423" spans="1:12" ht="14.45">
      <c r="A1423" s="145" t="s">
        <v>4290</v>
      </c>
      <c r="B1423" s="81" t="s">
        <v>4021</v>
      </c>
      <c r="C1423" s="139" t="str">
        <f>HYPERLINK("https://comptox.epa.gov/dashboard/chemical/details/DTXSID7021100","DTXSID7021100")</f>
        <v>DTXSID7021100</v>
      </c>
      <c r="D1423" s="81"/>
      <c r="E1423" s="39" t="s">
        <v>77</v>
      </c>
      <c r="F1423" s="91" t="s">
        <v>33</v>
      </c>
      <c r="G1423" s="31" t="s">
        <v>22</v>
      </c>
      <c r="H1423" s="39" t="s">
        <v>77</v>
      </c>
      <c r="I1423" s="37" t="s">
        <v>58</v>
      </c>
      <c r="J1423" s="37" t="s">
        <v>4022</v>
      </c>
      <c r="K1423" s="35">
        <v>56382</v>
      </c>
      <c r="L1423" s="35" t="s">
        <v>4291</v>
      </c>
    </row>
    <row r="1424" spans="1:12" ht="14.45">
      <c r="A1424" s="145" t="s">
        <v>4292</v>
      </c>
      <c r="B1424" s="81" t="s">
        <v>4293</v>
      </c>
      <c r="C1424" s="139" t="str">
        <f>HYPERLINK("https://comptox.epa.gov/dashboard/chemical/details/DTXSID2041838","DTXSID2041838")</f>
        <v>DTXSID2041838</v>
      </c>
      <c r="D1424" s="81"/>
      <c r="E1424" s="39"/>
      <c r="F1424" s="91" t="s">
        <v>17</v>
      </c>
      <c r="G1424" s="31" t="s">
        <v>116</v>
      </c>
      <c r="H1424" s="39" t="s">
        <v>116</v>
      </c>
      <c r="I1424" s="37"/>
      <c r="J1424" s="37"/>
      <c r="K1424" s="35">
        <v>2587908</v>
      </c>
      <c r="L1424" s="35" t="s">
        <v>4294</v>
      </c>
    </row>
    <row r="1425" spans="1:12" ht="14.45">
      <c r="A1425" s="145" t="s">
        <v>4295</v>
      </c>
      <c r="B1425" s="138" t="s">
        <v>4296</v>
      </c>
      <c r="C1425" s="139" t="str">
        <f>HYPERLINK("https://comptox.epa.gov/dashboard/chemical/details/DTXSID5029687","DTXSID5029687")</f>
        <v>DTXSID5029687</v>
      </c>
      <c r="D1425" s="81" t="s">
        <v>63</v>
      </c>
      <c r="E1425" s="39" t="s">
        <v>34</v>
      </c>
      <c r="F1425" s="91" t="s">
        <v>35</v>
      </c>
      <c r="G1425" s="31" t="s">
        <v>34</v>
      </c>
      <c r="H1425" s="39" t="s">
        <v>34</v>
      </c>
      <c r="I1425" s="37"/>
      <c r="J1425" s="37"/>
      <c r="K1425" s="35">
        <v>7719122</v>
      </c>
      <c r="L1425" s="35" t="s">
        <v>4297</v>
      </c>
    </row>
    <row r="1426" spans="1:12" ht="14.45">
      <c r="A1426" s="145" t="s">
        <v>4298</v>
      </c>
      <c r="B1426" s="81" t="s">
        <v>4299</v>
      </c>
      <c r="C1426" s="139" t="str">
        <f>HYPERLINK("https://comptox.epa.gov/dashboard/chemical/details/DTXSID90923991","DTXSID90923991")</f>
        <v>DTXSID90923991</v>
      </c>
      <c r="D1426" s="81"/>
      <c r="E1426" s="39"/>
      <c r="F1426" s="91" t="s">
        <v>17</v>
      </c>
      <c r="G1426" s="31"/>
      <c r="H1426" s="39"/>
      <c r="I1426" s="37">
        <v>313</v>
      </c>
      <c r="J1426" s="37"/>
      <c r="K1426" s="35">
        <v>12185103</v>
      </c>
      <c r="L1426" s="35" t="s">
        <v>4300</v>
      </c>
    </row>
    <row r="1427" spans="1:12" ht="14.45">
      <c r="A1427" s="145" t="s">
        <v>4298</v>
      </c>
      <c r="B1427" s="81" t="s">
        <v>4301</v>
      </c>
      <c r="C1427" s="139" t="str">
        <f>HYPERLINK("https://comptox.epa.gov/dashboard/chemical/details/DTXSID1024382","DTXSID1024382")</f>
        <v>DTXSID1024382</v>
      </c>
      <c r="D1427" s="81"/>
      <c r="E1427" s="39" t="s">
        <v>94</v>
      </c>
      <c r="F1427" s="91" t="s">
        <v>34</v>
      </c>
      <c r="G1427" s="31" t="s">
        <v>22</v>
      </c>
      <c r="H1427" s="39" t="s">
        <v>94</v>
      </c>
      <c r="I1427" s="37" t="s">
        <v>4302</v>
      </c>
      <c r="J1427" s="37"/>
      <c r="K1427" s="35">
        <v>7723140</v>
      </c>
      <c r="L1427" s="35" t="s">
        <v>4300</v>
      </c>
    </row>
    <row r="1428" spans="1:12" ht="14.45">
      <c r="A1428" s="145" t="s">
        <v>4303</v>
      </c>
      <c r="B1428" s="81" t="s">
        <v>4301</v>
      </c>
      <c r="C1428" s="139" t="str">
        <f>HYPERLINK("https://comptox.epa.gov/dashboard/chemical/details/DTXSID1024382","DTXSID1024382")</f>
        <v>DTXSID1024382</v>
      </c>
      <c r="D1428" s="81"/>
      <c r="E1428" s="39" t="s">
        <v>94</v>
      </c>
      <c r="F1428" s="91" t="s">
        <v>34</v>
      </c>
      <c r="G1428" s="31" t="s">
        <v>22</v>
      </c>
      <c r="H1428" s="39" t="s">
        <v>94</v>
      </c>
      <c r="I1428" s="37"/>
      <c r="J1428" s="37"/>
      <c r="K1428" s="35">
        <v>7723140</v>
      </c>
      <c r="L1428" s="35" t="s">
        <v>4300</v>
      </c>
    </row>
    <row r="1429" spans="1:12" ht="14.45">
      <c r="A1429" s="145" t="s">
        <v>4304</v>
      </c>
      <c r="B1429" s="81" t="s">
        <v>4305</v>
      </c>
      <c r="C1429" s="139" t="str">
        <f>HYPERLINK("https://comptox.epa.gov/dashboard/chemical/details/DTXSID5029710","DTXSID5029710")</f>
        <v>DTXSID5029710</v>
      </c>
      <c r="D1429" s="81" t="s">
        <v>26</v>
      </c>
      <c r="E1429" s="39" t="s">
        <v>34</v>
      </c>
      <c r="F1429" s="91" t="s">
        <v>35</v>
      </c>
      <c r="G1429" s="31" t="s">
        <v>116</v>
      </c>
      <c r="H1429" s="39" t="s">
        <v>34</v>
      </c>
      <c r="I1429" s="37"/>
      <c r="J1429" s="37"/>
      <c r="K1429" s="35">
        <v>10025873</v>
      </c>
      <c r="L1429" s="35" t="s">
        <v>4306</v>
      </c>
    </row>
    <row r="1430" spans="1:12" ht="14.45">
      <c r="A1430" s="145" t="s">
        <v>4307</v>
      </c>
      <c r="B1430" s="81" t="s">
        <v>4308</v>
      </c>
      <c r="C1430" s="139" t="str">
        <f>HYPERLINK("https://comptox.epa.gov/dashboard/chemical/details/DTXSID9033896","DTXSID9033896")</f>
        <v>DTXSID9033896</v>
      </c>
      <c r="D1430" s="81"/>
      <c r="E1430" s="39"/>
      <c r="F1430" s="91" t="s">
        <v>17</v>
      </c>
      <c r="G1430" s="31" t="s">
        <v>116</v>
      </c>
      <c r="H1430" s="39" t="s">
        <v>116</v>
      </c>
      <c r="I1430" s="37"/>
      <c r="J1430" s="37"/>
      <c r="K1430" s="35">
        <v>10026138</v>
      </c>
      <c r="L1430" s="35" t="s">
        <v>4309</v>
      </c>
    </row>
    <row r="1431" spans="1:12" ht="14.45">
      <c r="A1431" s="145" t="s">
        <v>4310</v>
      </c>
      <c r="B1431" s="138" t="s">
        <v>4296</v>
      </c>
      <c r="C1431" s="139" t="str">
        <f>HYPERLINK("https://comptox.epa.gov/dashboard/chemical/details/DTXSID5029687","DTXSID5029687")</f>
        <v>DTXSID5029687</v>
      </c>
      <c r="D1431" s="81" t="s">
        <v>63</v>
      </c>
      <c r="E1431" s="39" t="s">
        <v>34</v>
      </c>
      <c r="F1431" s="91" t="s">
        <v>35</v>
      </c>
      <c r="G1431" s="31" t="s">
        <v>34</v>
      </c>
      <c r="H1431" s="39" t="s">
        <v>34</v>
      </c>
      <c r="I1431" s="37"/>
      <c r="J1431" s="37"/>
      <c r="K1431" s="35">
        <v>7719122</v>
      </c>
      <c r="L1431" s="35" t="s">
        <v>4311</v>
      </c>
    </row>
    <row r="1432" spans="1:12" ht="14.45">
      <c r="A1432" s="145" t="s">
        <v>4312</v>
      </c>
      <c r="B1432" s="81" t="s">
        <v>4305</v>
      </c>
      <c r="C1432" s="139" t="str">
        <f>HYPERLINK("https://comptox.epa.gov/dashboard/chemical/details/DTXSID5029710","DTXSID5029710")</f>
        <v>DTXSID5029710</v>
      </c>
      <c r="D1432" s="81" t="s">
        <v>26</v>
      </c>
      <c r="E1432" s="39" t="s">
        <v>34</v>
      </c>
      <c r="F1432" s="91" t="s">
        <v>35</v>
      </c>
      <c r="G1432" s="31" t="s">
        <v>116</v>
      </c>
      <c r="H1432" s="39" t="s">
        <v>34</v>
      </c>
      <c r="I1432" s="37"/>
      <c r="J1432" s="37"/>
      <c r="K1432" s="35">
        <v>10025873</v>
      </c>
      <c r="L1432" s="35" t="s">
        <v>4313</v>
      </c>
    </row>
    <row r="1433" spans="1:12" ht="14.45">
      <c r="A1433" s="145" t="s">
        <v>4314</v>
      </c>
      <c r="B1433" s="81" t="s">
        <v>1121</v>
      </c>
      <c r="C1433" s="139" t="str">
        <f>HYPERLINK("https://comptox.epa.gov/dashboard/chemical/details/DTXSID20872968","DTXSID20872968")</f>
        <v>DTXSID20872968</v>
      </c>
      <c r="D1433" s="81"/>
      <c r="E1433" s="39" t="s">
        <v>374</v>
      </c>
      <c r="F1433" s="91" t="s">
        <v>17</v>
      </c>
      <c r="G1433" s="31"/>
      <c r="H1433" s="39"/>
      <c r="I1433" s="37"/>
      <c r="J1433" s="37"/>
      <c r="K1433" s="31">
        <v>0</v>
      </c>
      <c r="L1433" s="35" t="s">
        <v>4315</v>
      </c>
    </row>
    <row r="1434" spans="1:12" ht="14.45">
      <c r="A1434" s="145" t="s">
        <v>4316</v>
      </c>
      <c r="B1434" s="81" t="s">
        <v>4317</v>
      </c>
      <c r="C1434" s="139" t="str">
        <f>HYPERLINK("https://comptox.epa.gov/dashboard/chemical/details/DTXSID2021159","DTXSID2021159")</f>
        <v>DTXSID2021159</v>
      </c>
      <c r="D1434" s="81"/>
      <c r="E1434" s="39" t="s">
        <v>26</v>
      </c>
      <c r="F1434" s="91" t="s">
        <v>17</v>
      </c>
      <c r="G1434" s="31"/>
      <c r="H1434" s="39"/>
      <c r="I1434" s="37" t="s">
        <v>18</v>
      </c>
      <c r="J1434" s="37" t="s">
        <v>4318</v>
      </c>
      <c r="K1434" s="35">
        <v>85449</v>
      </c>
      <c r="L1434" s="35" t="s">
        <v>4319</v>
      </c>
    </row>
    <row r="1435" spans="1:12" ht="14.45">
      <c r="A1435" s="145" t="s">
        <v>4320</v>
      </c>
      <c r="B1435" s="81" t="s">
        <v>4321</v>
      </c>
      <c r="C1435" s="139" t="str">
        <f>HYPERLINK("https://comptox.epa.gov/dashboard/chemical/details/DTXSID3023471","DTXSID3023471")</f>
        <v>DTXSID3023471</v>
      </c>
      <c r="D1435" s="81"/>
      <c r="E1435" s="39">
        <v>100</v>
      </c>
      <c r="F1435" s="91" t="s">
        <v>17</v>
      </c>
      <c r="G1435" s="31" t="s">
        <v>152</v>
      </c>
      <c r="H1435" s="39">
        <v>100</v>
      </c>
      <c r="I1435" s="37"/>
      <c r="J1435" s="37" t="s">
        <v>4322</v>
      </c>
      <c r="K1435" s="35">
        <v>57476</v>
      </c>
      <c r="L1435" s="35" t="s">
        <v>4323</v>
      </c>
    </row>
    <row r="1436" spans="1:12" ht="14.45">
      <c r="A1436" s="145" t="s">
        <v>4324</v>
      </c>
      <c r="B1436" s="81" t="s">
        <v>4325</v>
      </c>
      <c r="C1436" s="139" t="str">
        <f>HYPERLINK("https://comptox.epa.gov/dashboard/chemical/details/DTXSID80883232","DTXSID80883232")</f>
        <v>DTXSID80883232</v>
      </c>
      <c r="D1436" s="81"/>
      <c r="E1436" s="39">
        <v>100</v>
      </c>
      <c r="F1436" s="91" t="s">
        <v>17</v>
      </c>
      <c r="G1436" s="31" t="s">
        <v>152</v>
      </c>
      <c r="H1436" s="39">
        <v>100</v>
      </c>
      <c r="I1436" s="37"/>
      <c r="J1436" s="37" t="s">
        <v>4326</v>
      </c>
      <c r="K1436" s="35">
        <v>57647</v>
      </c>
      <c r="L1436" s="35" t="s">
        <v>4327</v>
      </c>
    </row>
    <row r="1437" spans="1:12" ht="14.45">
      <c r="A1437" s="145" t="s">
        <v>4328</v>
      </c>
      <c r="B1437" s="138" t="s">
        <v>4329</v>
      </c>
      <c r="C1437" s="139" t="str">
        <f>HYPERLINK("https://comptox.epa.gov/dashboard/chemical/details/DTXSID1021160","DTXSID1021160")</f>
        <v>DTXSID1021160</v>
      </c>
      <c r="D1437" s="81"/>
      <c r="E1437" s="39"/>
      <c r="F1437" s="91" t="s">
        <v>17</v>
      </c>
      <c r="G1437" s="31"/>
      <c r="H1437" s="39"/>
      <c r="I1437" s="37" t="s">
        <v>18</v>
      </c>
      <c r="J1437" s="37"/>
      <c r="K1437" s="35">
        <v>1918021</v>
      </c>
      <c r="L1437" s="35" t="s">
        <v>4330</v>
      </c>
    </row>
    <row r="1438" spans="1:12" ht="14.45">
      <c r="A1438" s="145" t="s">
        <v>4331</v>
      </c>
      <c r="B1438" s="81" t="s">
        <v>3578</v>
      </c>
      <c r="C1438" s="139" t="str">
        <f>HYPERLINK("https://comptox.epa.gov/dashboard/chemical/details/DTXSID9021899","DTXSID9021899")</f>
        <v>DTXSID9021899</v>
      </c>
      <c r="D1438" s="81"/>
      <c r="E1438" s="39" t="s">
        <v>26</v>
      </c>
      <c r="F1438" s="91" t="s">
        <v>17</v>
      </c>
      <c r="G1438" s="31"/>
      <c r="H1438" s="39"/>
      <c r="I1438" s="37" t="s">
        <v>58</v>
      </c>
      <c r="J1438" s="37" t="s">
        <v>3579</v>
      </c>
      <c r="K1438" s="35">
        <v>109068</v>
      </c>
      <c r="L1438" s="35" t="s">
        <v>4332</v>
      </c>
    </row>
    <row r="1439" spans="1:12" ht="14.45">
      <c r="A1439" s="145" t="s">
        <v>4333</v>
      </c>
      <c r="B1439" s="81" t="s">
        <v>4334</v>
      </c>
      <c r="C1439" s="139" t="str">
        <f>HYPERLINK("https://comptox.epa.gov/dashboard/chemical/details/DTXSID4025909","DTXSID4025909")</f>
        <v>DTXSID4025909</v>
      </c>
      <c r="D1439" s="81"/>
      <c r="E1439" s="39"/>
      <c r="F1439" s="91" t="s">
        <v>17</v>
      </c>
      <c r="G1439" s="31"/>
      <c r="H1439" s="39"/>
      <c r="I1439" s="37" t="s">
        <v>18</v>
      </c>
      <c r="J1439" s="37"/>
      <c r="K1439" s="35">
        <v>88891</v>
      </c>
      <c r="L1439" s="35" t="s">
        <v>4335</v>
      </c>
    </row>
    <row r="1440" spans="1:12" ht="14.45">
      <c r="A1440" s="145" t="s">
        <v>4336</v>
      </c>
      <c r="B1440" s="141" t="s">
        <v>4337</v>
      </c>
      <c r="C1440" s="139" t="str">
        <f>HYPERLINK("https://comptox.epa.gov/dashboard/chemical/details/DTXSID7045605","DTXSID7045605")</f>
        <v>DTXSID7045605</v>
      </c>
      <c r="D1440" s="81"/>
      <c r="E1440" s="39"/>
      <c r="F1440" s="91" t="s">
        <v>17</v>
      </c>
      <c r="G1440" s="31" t="s">
        <v>161</v>
      </c>
      <c r="H1440" s="39" t="s">
        <v>116</v>
      </c>
      <c r="I1440" s="37"/>
      <c r="J1440" s="37"/>
      <c r="K1440" s="35">
        <v>124878</v>
      </c>
      <c r="L1440" s="35" t="s">
        <v>4338</v>
      </c>
    </row>
    <row r="1441" spans="1:12" ht="14.45">
      <c r="A1441" s="145" t="s">
        <v>4339</v>
      </c>
      <c r="B1441" s="81" t="s">
        <v>4340</v>
      </c>
      <c r="C1441" s="139" t="str">
        <f>HYPERLINK("https://comptox.epa.gov/dashboard/chemical/details/DTXSID6021165","DTXSID6021165")</f>
        <v>DTXSID6021165</v>
      </c>
      <c r="D1441" s="81" t="s">
        <v>63</v>
      </c>
      <c r="E1441" s="39"/>
      <c r="F1441" s="91" t="s">
        <v>17</v>
      </c>
      <c r="G1441" s="31" t="s">
        <v>34</v>
      </c>
      <c r="H1441" s="39" t="s">
        <v>34</v>
      </c>
      <c r="I1441" s="37"/>
      <c r="J1441" s="37"/>
      <c r="K1441" s="35">
        <v>110894</v>
      </c>
      <c r="L1441" s="35" t="s">
        <v>4341</v>
      </c>
    </row>
    <row r="1442" spans="1:12" ht="14.45">
      <c r="A1442" s="145" t="s">
        <v>4342</v>
      </c>
      <c r="B1442" s="81" t="s">
        <v>4343</v>
      </c>
      <c r="C1442" s="139" t="str">
        <f>HYPERLINK("https://comptox.epa.gov/dashboard/chemical/details/DTXSID1021166","DTXSID1021166")</f>
        <v>DTXSID1021166</v>
      </c>
      <c r="D1442" s="81"/>
      <c r="E1442" s="39"/>
      <c r="F1442" s="91" t="s">
        <v>17</v>
      </c>
      <c r="G1442" s="31"/>
      <c r="H1442" s="39"/>
      <c r="I1442" s="37" t="s">
        <v>18</v>
      </c>
      <c r="J1442" s="37"/>
      <c r="K1442" s="35">
        <v>51036</v>
      </c>
      <c r="L1442" s="35" t="s">
        <v>4344</v>
      </c>
    </row>
    <row r="1443" spans="1:12" ht="14.45">
      <c r="A1443" s="145" t="s">
        <v>4345</v>
      </c>
      <c r="B1443" s="81" t="s">
        <v>4346</v>
      </c>
      <c r="C1443" s="139" t="str">
        <f>HYPERLINK("https://comptox.epa.gov/dashboard/chemical/details/DTXSID5042297","DTXSID5042297")</f>
        <v>DTXSID5042297</v>
      </c>
      <c r="D1443" s="81"/>
      <c r="E1443" s="39"/>
      <c r="F1443" s="91" t="s">
        <v>17</v>
      </c>
      <c r="G1443" s="31" t="s">
        <v>34</v>
      </c>
      <c r="H1443" s="39" t="s">
        <v>34</v>
      </c>
      <c r="I1443" s="37"/>
      <c r="J1443" s="37"/>
      <c r="K1443" s="35">
        <v>23505411</v>
      </c>
      <c r="L1443" s="35" t="s">
        <v>4347</v>
      </c>
    </row>
    <row r="1444" spans="1:12" ht="14.45">
      <c r="A1444" s="145" t="s">
        <v>4348</v>
      </c>
      <c r="B1444" s="81" t="s">
        <v>4349</v>
      </c>
      <c r="C1444" s="139" t="str">
        <f>HYPERLINK("https://comptox.epa.gov/dashboard/chemical/details/DTXSID0024266","DTXSID0024266")</f>
        <v>DTXSID0024266</v>
      </c>
      <c r="D1444" s="81"/>
      <c r="E1444" s="39"/>
      <c r="F1444" s="91" t="s">
        <v>17</v>
      </c>
      <c r="G1444" s="31"/>
      <c r="H1444" s="39"/>
      <c r="I1444" s="37" t="s">
        <v>18</v>
      </c>
      <c r="J1444" s="37"/>
      <c r="K1444" s="35">
        <v>29232937</v>
      </c>
      <c r="L1444" s="35" t="s">
        <v>4350</v>
      </c>
    </row>
    <row r="1445" spans="1:12" ht="14.45">
      <c r="A1445" s="145" t="s">
        <v>4351</v>
      </c>
      <c r="B1445" s="81" t="s">
        <v>4352</v>
      </c>
      <c r="C1445" s="139" t="str">
        <f>HYPERLINK("https://comptox.epa.gov/dashboard/chemical/details/DTXSID0026123","DTXSID0026123")</f>
        <v>DTXSID0026123</v>
      </c>
      <c r="D1445" s="81" t="s">
        <v>33</v>
      </c>
      <c r="E1445" s="39"/>
      <c r="F1445" s="91" t="s">
        <v>17</v>
      </c>
      <c r="G1445" s="31" t="s">
        <v>22</v>
      </c>
      <c r="H1445" s="39" t="s">
        <v>22</v>
      </c>
      <c r="I1445" s="37"/>
      <c r="J1445" s="37"/>
      <c r="K1445" s="35">
        <v>75741</v>
      </c>
      <c r="L1445" s="35" t="s">
        <v>4353</v>
      </c>
    </row>
    <row r="1446" spans="1:12" ht="14.45">
      <c r="A1446" s="145" t="s">
        <v>4354</v>
      </c>
      <c r="B1446" s="81" t="s">
        <v>4355</v>
      </c>
      <c r="C1446" s="139" t="str">
        <f>HYPERLINK("https://comptox.epa.gov/dashboard/chemical/details/DTXSID401336507","DTXSID401336507")</f>
        <v>DTXSID401336507</v>
      </c>
      <c r="D1446" s="81"/>
      <c r="E1446" s="39"/>
      <c r="F1446" s="91" t="s">
        <v>17</v>
      </c>
      <c r="G1446" s="31"/>
      <c r="H1446" s="39"/>
      <c r="I1446" s="37">
        <v>313</v>
      </c>
      <c r="J1446" s="37"/>
      <c r="K1446" s="31">
        <v>1</v>
      </c>
      <c r="L1446" s="35" t="s">
        <v>4356</v>
      </c>
    </row>
    <row r="1447" spans="1:12" ht="14.45">
      <c r="A1447" s="145" t="s">
        <v>4357</v>
      </c>
      <c r="B1447" s="81" t="s">
        <v>4358</v>
      </c>
      <c r="C1447" s="139" t="str">
        <f>HYPERLINK("https://comptox.epa.gov/dashboard/chemical/details/DTXSID101336508","DTXSID101336508")</f>
        <v>DTXSID101336508</v>
      </c>
      <c r="D1447" s="81"/>
      <c r="E1447" s="39"/>
      <c r="F1447" s="91" t="s">
        <v>17</v>
      </c>
      <c r="G1447" s="31"/>
      <c r="H1447" s="39"/>
      <c r="I1447" s="37">
        <v>313</v>
      </c>
      <c r="J1447" s="37"/>
      <c r="K1447" s="31">
        <v>1</v>
      </c>
      <c r="L1447" s="35" t="s">
        <v>4359</v>
      </c>
    </row>
    <row r="1448" spans="1:12" ht="14.45">
      <c r="A1448" s="145" t="s">
        <v>4360</v>
      </c>
      <c r="B1448" s="81" t="s">
        <v>4029</v>
      </c>
      <c r="C1448" s="139" t="str">
        <f>HYPERLINK("https://comptox.epa.gov/dashboard/chemical/details/DTXSID5024267","DTXSID5024267")</f>
        <v>DTXSID5024267</v>
      </c>
      <c r="D1448" s="81"/>
      <c r="E1448" s="39" t="s">
        <v>94</v>
      </c>
      <c r="F1448" s="91" t="s">
        <v>34</v>
      </c>
      <c r="G1448" s="31"/>
      <c r="H1448" s="39"/>
      <c r="I1448" s="37">
        <v>313</v>
      </c>
      <c r="J1448" s="37"/>
      <c r="K1448" s="35">
        <v>1336363</v>
      </c>
      <c r="L1448" s="35" t="s">
        <v>4361</v>
      </c>
    </row>
    <row r="1449" spans="1:12" ht="14.45">
      <c r="A1449" s="145" t="s">
        <v>4362</v>
      </c>
      <c r="B1449" s="81" t="s">
        <v>4363</v>
      </c>
      <c r="C1449" s="139" t="str">
        <f>HYPERLINK("https://comptox.epa.gov/dashboard/chemical/details/DTXSID801336509","DTXSID801336509")</f>
        <v>DTXSID801336509</v>
      </c>
      <c r="D1449" s="81"/>
      <c r="E1449" s="39"/>
      <c r="F1449" s="91" t="s">
        <v>17</v>
      </c>
      <c r="G1449" s="31"/>
      <c r="H1449" s="39"/>
      <c r="I1449" s="37">
        <v>313</v>
      </c>
      <c r="J1449" s="37"/>
      <c r="K1449" s="31">
        <v>1</v>
      </c>
      <c r="L1449" s="35" t="s">
        <v>4364</v>
      </c>
    </row>
    <row r="1450" spans="1:12" ht="18">
      <c r="A1450" s="145" t="s">
        <v>4365</v>
      </c>
      <c r="B1450" s="81" t="s">
        <v>1121</v>
      </c>
      <c r="C1450" s="139" t="str">
        <f>HYPERLINK("https://comptox.epa.gov/dashboard/chemical/details/DTXSID701351489","DTXSID701351489")</f>
        <v>DTXSID701351489</v>
      </c>
      <c r="D1450" s="81"/>
      <c r="E1450" s="39" t="s">
        <v>374</v>
      </c>
      <c r="F1450" s="91" t="s">
        <v>17</v>
      </c>
      <c r="G1450" s="31"/>
      <c r="H1450" s="39"/>
      <c r="I1450" s="37"/>
      <c r="J1450" s="37"/>
      <c r="K1450" s="31">
        <v>0</v>
      </c>
      <c r="L1450" s="35" t="s">
        <v>4366</v>
      </c>
    </row>
    <row r="1451" spans="1:12" ht="27">
      <c r="A1451" s="145" t="s">
        <v>4367</v>
      </c>
      <c r="B1451" s="81" t="s">
        <v>4368</v>
      </c>
      <c r="C1451" s="139" t="str">
        <f>HYPERLINK("https://comptox.epa.gov/dashboard/chemical/details/DTXSID90882993","DTXSID90882993")</f>
        <v>DTXSID90882993</v>
      </c>
      <c r="D1451" s="81"/>
      <c r="E1451" s="39"/>
      <c r="F1451" s="91" t="s">
        <v>17</v>
      </c>
      <c r="G1451" s="31"/>
      <c r="H1451" s="39"/>
      <c r="I1451" s="37">
        <v>313</v>
      </c>
      <c r="J1451" s="37"/>
      <c r="K1451" s="31">
        <v>123171686</v>
      </c>
      <c r="L1451" s="35" t="s">
        <v>4369</v>
      </c>
    </row>
    <row r="1452" spans="1:12" ht="14.45">
      <c r="A1452" s="145" t="s">
        <v>4370</v>
      </c>
      <c r="B1452" s="81" t="s">
        <v>4371</v>
      </c>
      <c r="C1452" s="139" t="str">
        <f>HYPERLINK("https://comptox.epa.gov/dashboard/chemical/details/DTXSID40881855","DTXSID40881855")</f>
        <v>DTXSID40881855</v>
      </c>
      <c r="D1452" s="81"/>
      <c r="E1452" s="39"/>
      <c r="F1452" s="91" t="s">
        <v>17</v>
      </c>
      <c r="G1452" s="31"/>
      <c r="H1452" s="39"/>
      <c r="I1452" s="37">
        <v>313</v>
      </c>
      <c r="J1452" s="37"/>
      <c r="K1452" s="31">
        <v>65530838</v>
      </c>
      <c r="L1452" s="35" t="s">
        <v>4372</v>
      </c>
    </row>
    <row r="1453" spans="1:12" ht="27">
      <c r="A1453" s="145" t="s">
        <v>4373</v>
      </c>
      <c r="B1453" s="81" t="s">
        <v>4374</v>
      </c>
      <c r="C1453" s="139" t="str">
        <f>HYPERLINK("https://comptox.epa.gov/dashboard/chemical/details/DTXSID90883086","DTXSID90883086")</f>
        <v>DTXSID90883086</v>
      </c>
      <c r="D1453" s="81"/>
      <c r="E1453" s="39"/>
      <c r="F1453" s="91" t="s">
        <v>17</v>
      </c>
      <c r="G1453" s="31"/>
      <c r="H1453" s="39"/>
      <c r="I1453" s="37">
        <v>313</v>
      </c>
      <c r="J1453" s="37"/>
      <c r="K1453" s="31">
        <v>65530690</v>
      </c>
      <c r="L1453" s="35" t="s">
        <v>4375</v>
      </c>
    </row>
    <row r="1454" spans="1:12" ht="27">
      <c r="A1454" s="145" t="s">
        <v>4376</v>
      </c>
      <c r="B1454" s="81" t="s">
        <v>4377</v>
      </c>
      <c r="C1454" s="139" t="str">
        <f>HYPERLINK("https://comptox.epa.gov/dashboard/chemical/details/DTXSID00883012","DTXSID00883012")</f>
        <v>DTXSID00883012</v>
      </c>
      <c r="D1454" s="81"/>
      <c r="E1454" s="39"/>
      <c r="F1454" s="91" t="s">
        <v>17</v>
      </c>
      <c r="G1454" s="31"/>
      <c r="H1454" s="39"/>
      <c r="I1454" s="37">
        <v>313</v>
      </c>
      <c r="J1454" s="37"/>
      <c r="K1454" s="31">
        <v>65605563</v>
      </c>
      <c r="L1454" s="35" t="s">
        <v>4378</v>
      </c>
    </row>
    <row r="1455" spans="1:12" ht="27">
      <c r="A1455" s="145" t="s">
        <v>4379</v>
      </c>
      <c r="B1455" s="81" t="s">
        <v>4380</v>
      </c>
      <c r="C1455" s="139" t="str">
        <f>HYPERLINK("https://comptox.epa.gov/dashboard/chemical/details/DTXSID70883024","DTXSID70883024")</f>
        <v>DTXSID70883024</v>
      </c>
      <c r="D1455" s="81"/>
      <c r="E1455" s="39"/>
      <c r="F1455" s="91" t="s">
        <v>17</v>
      </c>
      <c r="G1455" s="31"/>
      <c r="H1455" s="39"/>
      <c r="I1455" s="37">
        <v>313</v>
      </c>
      <c r="J1455" s="37"/>
      <c r="K1455" s="31">
        <v>65605574</v>
      </c>
      <c r="L1455" s="35" t="s">
        <v>4381</v>
      </c>
    </row>
    <row r="1456" spans="1:12" ht="27">
      <c r="A1456" s="145" t="s">
        <v>4382</v>
      </c>
      <c r="B1456" s="81" t="s">
        <v>4383</v>
      </c>
      <c r="C1456" s="139" t="str">
        <f>HYPERLINK("https://comptox.epa.gov/dashboard/chemical/details/DTXSID50883042","DTXSID50883042")</f>
        <v>DTXSID50883042</v>
      </c>
      <c r="D1456" s="81"/>
      <c r="E1456" s="39"/>
      <c r="F1456" s="91" t="s">
        <v>17</v>
      </c>
      <c r="G1456" s="31"/>
      <c r="H1456" s="39"/>
      <c r="I1456" s="37">
        <v>313</v>
      </c>
      <c r="J1456" s="37"/>
      <c r="K1456" s="31">
        <v>65530598</v>
      </c>
      <c r="L1456" s="35" t="s">
        <v>4384</v>
      </c>
    </row>
    <row r="1457" spans="1:12" ht="27">
      <c r="A1457" s="145" t="s">
        <v>4385</v>
      </c>
      <c r="B1457" s="81" t="s">
        <v>4386</v>
      </c>
      <c r="C1457" s="139" t="str">
        <f>HYPERLINK("https://comptox.epa.gov/dashboard/chemical/details/DTXSID7042302","DTXSID7042302")</f>
        <v>DTXSID7042302</v>
      </c>
      <c r="D1457" s="81"/>
      <c r="E1457" s="39"/>
      <c r="F1457" s="91" t="s">
        <v>17</v>
      </c>
      <c r="G1457" s="31"/>
      <c r="H1457" s="39"/>
      <c r="I1457" s="37">
        <v>313</v>
      </c>
      <c r="J1457" s="37"/>
      <c r="K1457" s="31">
        <v>65530667</v>
      </c>
      <c r="L1457" s="35" t="s">
        <v>4387</v>
      </c>
    </row>
    <row r="1458" spans="1:12" ht="14.45">
      <c r="A1458" s="145" t="s">
        <v>4388</v>
      </c>
      <c r="B1458" s="81" t="s">
        <v>4389</v>
      </c>
      <c r="C1458" s="139" t="str">
        <f>HYPERLINK("https://comptox.epa.gov/dashboard/chemical/details/DTXSID60881913","DTXSID60881913")</f>
        <v>DTXSID60881913</v>
      </c>
      <c r="D1458" s="81"/>
      <c r="E1458" s="39"/>
      <c r="F1458" s="91" t="s">
        <v>17</v>
      </c>
      <c r="G1458" s="31"/>
      <c r="H1458" s="39"/>
      <c r="I1458" s="37">
        <v>313</v>
      </c>
      <c r="J1458" s="37"/>
      <c r="K1458" s="31">
        <v>65530656</v>
      </c>
      <c r="L1458" s="35" t="s">
        <v>4390</v>
      </c>
    </row>
    <row r="1459" spans="1:12" ht="27">
      <c r="A1459" s="145" t="s">
        <v>4391</v>
      </c>
      <c r="B1459" s="81" t="s">
        <v>4392</v>
      </c>
      <c r="C1459" s="139" t="str">
        <f>HYPERLINK("https://comptox.epa.gov/dashboard/chemical/details/DTXSID00881856","DTXSID00881856")</f>
        <v>DTXSID00881856</v>
      </c>
      <c r="D1459" s="81"/>
      <c r="E1459" s="39"/>
      <c r="F1459" s="91" t="s">
        <v>17</v>
      </c>
      <c r="G1459" s="31"/>
      <c r="H1459" s="39"/>
      <c r="I1459" s="37">
        <v>313</v>
      </c>
      <c r="J1459" s="37"/>
      <c r="K1459" s="31">
        <v>65605734</v>
      </c>
      <c r="L1459" s="35" t="s">
        <v>4393</v>
      </c>
    </row>
    <row r="1460" spans="1:12" ht="14.45">
      <c r="A1460" s="145" t="s">
        <v>4394</v>
      </c>
      <c r="B1460" s="81" t="s">
        <v>4395</v>
      </c>
      <c r="C1460" s="139" t="str">
        <f>HYPERLINK("https://comptox.epa.gov/dashboard/chemical/details/DTXSID30881925","DTXSID30881925")</f>
        <v>DTXSID30881925</v>
      </c>
      <c r="D1460" s="81"/>
      <c r="E1460" s="39"/>
      <c r="F1460" s="91" t="s">
        <v>17</v>
      </c>
      <c r="G1460" s="31"/>
      <c r="H1460" s="39"/>
      <c r="I1460" s="37">
        <v>313</v>
      </c>
      <c r="J1460" s="37"/>
      <c r="K1460" s="31">
        <v>65530612</v>
      </c>
      <c r="L1460" s="35" t="s">
        <v>4396</v>
      </c>
    </row>
    <row r="1461" spans="1:12" ht="27">
      <c r="A1461" s="145" t="s">
        <v>4397</v>
      </c>
      <c r="B1461" s="81" t="s">
        <v>4398</v>
      </c>
      <c r="C1461" s="139" t="str">
        <f>HYPERLINK("https://comptox.epa.gov/dashboard/chemical/details/DTXSID50881886","DTXSID50881886")</f>
        <v>DTXSID50881886</v>
      </c>
      <c r="D1461" s="81"/>
      <c r="E1461" s="39"/>
      <c r="F1461" s="91" t="s">
        <v>17</v>
      </c>
      <c r="G1461" s="31"/>
      <c r="H1461" s="39"/>
      <c r="I1461" s="37">
        <v>313</v>
      </c>
      <c r="J1461" s="37"/>
      <c r="K1461" s="31">
        <v>95144120</v>
      </c>
      <c r="L1461" s="35" t="s">
        <v>4399</v>
      </c>
    </row>
    <row r="1462" spans="1:12" ht="27">
      <c r="A1462" s="145" t="s">
        <v>4400</v>
      </c>
      <c r="B1462" s="81" t="s">
        <v>4401</v>
      </c>
      <c r="C1462" s="139" t="str">
        <f>HYPERLINK("https://comptox.epa.gov/dashboard/chemical/details/DTXSID00881876","DTXSID00881876")</f>
        <v>DTXSID00881876</v>
      </c>
      <c r="D1462" s="81"/>
      <c r="E1462" s="39"/>
      <c r="F1462" s="91" t="s">
        <v>17</v>
      </c>
      <c r="G1462" s="31"/>
      <c r="H1462" s="39"/>
      <c r="I1462" s="37">
        <v>313</v>
      </c>
      <c r="J1462" s="37"/>
      <c r="K1462" s="31">
        <v>65530725</v>
      </c>
      <c r="L1462" s="35" t="s">
        <v>4402</v>
      </c>
    </row>
    <row r="1463" spans="1:12" ht="27">
      <c r="A1463" s="145" t="s">
        <v>4403</v>
      </c>
      <c r="B1463" s="81" t="s">
        <v>4404</v>
      </c>
      <c r="C1463" s="139" t="str">
        <f>HYPERLINK("https://comptox.epa.gov/dashboard/chemical/details/DTXSID70881863","DTXSID70881863")</f>
        <v>DTXSID70881863</v>
      </c>
      <c r="D1463" s="81"/>
      <c r="E1463" s="39"/>
      <c r="F1463" s="91" t="s">
        <v>17</v>
      </c>
      <c r="G1463" s="31"/>
      <c r="H1463" s="39"/>
      <c r="I1463" s="37">
        <v>313</v>
      </c>
      <c r="J1463" s="37"/>
      <c r="K1463" s="31">
        <v>65530714</v>
      </c>
      <c r="L1463" s="35" t="s">
        <v>4405</v>
      </c>
    </row>
    <row r="1464" spans="1:12" ht="14.45">
      <c r="A1464" s="145" t="s">
        <v>4406</v>
      </c>
      <c r="B1464" s="81" t="s">
        <v>4407</v>
      </c>
      <c r="C1464" s="139" t="str">
        <f>HYPERLINK("https://comptox.epa.gov/dashboard/chemical/details/DTXSID80881970","DTXSID80881970")</f>
        <v>DTXSID80881970</v>
      </c>
      <c r="D1464" s="81"/>
      <c r="E1464" s="39"/>
      <c r="F1464" s="91" t="s">
        <v>17</v>
      </c>
      <c r="G1464" s="31"/>
      <c r="H1464" s="39"/>
      <c r="I1464" s="37">
        <v>313</v>
      </c>
      <c r="J1464" s="37"/>
      <c r="K1464" s="31">
        <v>80010373</v>
      </c>
      <c r="L1464" s="35" t="s">
        <v>4408</v>
      </c>
    </row>
    <row r="1465" spans="1:12" ht="27">
      <c r="A1465" s="145" t="s">
        <v>4409</v>
      </c>
      <c r="B1465" s="81" t="s">
        <v>4410</v>
      </c>
      <c r="C1465" s="139" t="str">
        <f>HYPERLINK("https://comptox.epa.gov/dashboard/chemical/details/DTXSID70881843","DTXSID70881843")</f>
        <v>DTXSID70881843</v>
      </c>
      <c r="D1465" s="81"/>
      <c r="E1465" s="39"/>
      <c r="F1465" s="91" t="s">
        <v>17</v>
      </c>
      <c r="G1465" s="31"/>
      <c r="H1465" s="39"/>
      <c r="I1465" s="37">
        <v>313</v>
      </c>
      <c r="J1465" s="37"/>
      <c r="K1465" s="31">
        <v>65530623</v>
      </c>
      <c r="L1465" s="35" t="s">
        <v>4411</v>
      </c>
    </row>
    <row r="1466" spans="1:12" ht="27">
      <c r="A1466" s="145" t="s">
        <v>4412</v>
      </c>
      <c r="B1466" s="81" t="s">
        <v>4413</v>
      </c>
      <c r="C1466" s="139" t="str">
        <f>HYPERLINK("https://comptox.epa.gov/dashboard/chemical/details/DTXSID60883018","DTXSID60883018")</f>
        <v>DTXSID60883018</v>
      </c>
      <c r="D1466" s="81"/>
      <c r="E1466" s="39"/>
      <c r="F1466" s="91" t="s">
        <v>17</v>
      </c>
      <c r="G1466" s="31"/>
      <c r="H1466" s="39"/>
      <c r="I1466" s="37">
        <v>313</v>
      </c>
      <c r="J1466" s="37"/>
      <c r="K1466" s="31">
        <v>65530703</v>
      </c>
      <c r="L1466" s="35" t="s">
        <v>4414</v>
      </c>
    </row>
    <row r="1467" spans="1:12" ht="14.45">
      <c r="A1467" s="145" t="s">
        <v>4415</v>
      </c>
      <c r="B1467" s="81" t="s">
        <v>4416</v>
      </c>
      <c r="C1467" s="139" t="str">
        <f>HYPERLINK("https://comptox.epa.gov/dashboard/chemical/details/DTXSID3047473","DTXSID3047473")</f>
        <v>DTXSID3047473</v>
      </c>
      <c r="D1467" s="81"/>
      <c r="E1467" s="39"/>
      <c r="F1467" s="91" t="s">
        <v>17</v>
      </c>
      <c r="G1467" s="31"/>
      <c r="H1467" s="39"/>
      <c r="I1467" s="37" t="s">
        <v>738</v>
      </c>
      <c r="J1467" s="37"/>
      <c r="K1467" s="35">
        <v>9016879</v>
      </c>
      <c r="L1467" s="35" t="s">
        <v>4417</v>
      </c>
    </row>
    <row r="1468" spans="1:12" ht="14.45">
      <c r="A1468" s="145" t="s">
        <v>4418</v>
      </c>
      <c r="B1468" s="81" t="s">
        <v>1121</v>
      </c>
      <c r="C1468" s="139" t="str">
        <f>HYPERLINK("https://comptox.epa.gov/dashboard/chemical/details/DTXSID3044043","DTXSID3044043")</f>
        <v>DTXSID3044043</v>
      </c>
      <c r="D1468" s="81"/>
      <c r="E1468" s="39" t="s">
        <v>374</v>
      </c>
      <c r="F1468" s="91" t="s">
        <v>17</v>
      </c>
      <c r="G1468" s="31"/>
      <c r="H1468" s="39"/>
      <c r="I1468" s="37"/>
      <c r="J1468" s="37"/>
      <c r="K1468" s="31">
        <v>0</v>
      </c>
      <c r="L1468" s="35" t="s">
        <v>4419</v>
      </c>
    </row>
    <row r="1469" spans="1:12" ht="27">
      <c r="A1469" s="145" t="s">
        <v>4420</v>
      </c>
      <c r="B1469" s="81" t="s">
        <v>4421</v>
      </c>
      <c r="C1469" s="139" t="str">
        <f>HYPERLINK("https://comptox.epa.gov/dashboard/chemical/details/DTXSID40897537","DTXSID40897537")</f>
        <v>DTXSID40897537</v>
      </c>
      <c r="D1469" s="81"/>
      <c r="E1469" s="39"/>
      <c r="F1469" s="91" t="s">
        <v>17</v>
      </c>
      <c r="G1469" s="31"/>
      <c r="H1469" s="39"/>
      <c r="I1469" s="37">
        <v>313</v>
      </c>
      <c r="J1469" s="37"/>
      <c r="K1469" s="31">
        <v>29117086</v>
      </c>
      <c r="L1469" s="35" t="s">
        <v>4422</v>
      </c>
    </row>
    <row r="1470" spans="1:12" ht="27">
      <c r="A1470" s="145" t="s">
        <v>4423</v>
      </c>
      <c r="B1470" s="81" t="s">
        <v>4424</v>
      </c>
      <c r="C1470" s="139" t="str">
        <f>HYPERLINK("https://comptox.epa.gov/dashboard/chemical/details/DTXSID50883067","DTXSID50883067")</f>
        <v>DTXSID50883067</v>
      </c>
      <c r="D1470" s="81"/>
      <c r="E1470" s="39"/>
      <c r="F1470" s="91" t="s">
        <v>17</v>
      </c>
      <c r="G1470" s="31"/>
      <c r="H1470" s="39"/>
      <c r="I1470" s="37">
        <v>313</v>
      </c>
      <c r="J1470" s="37"/>
      <c r="K1470" s="31">
        <v>68958612</v>
      </c>
      <c r="L1470" s="35" t="s">
        <v>4425</v>
      </c>
    </row>
    <row r="1471" spans="1:12" ht="27">
      <c r="A1471" s="145" t="s">
        <v>4426</v>
      </c>
      <c r="B1471" s="81" t="s">
        <v>4427</v>
      </c>
      <c r="C1471" s="139" t="str">
        <f>HYPERLINK("https://comptox.epa.gov/dashboard/chemical/details/DTXSID60882940","DTXSID60882940")</f>
        <v>DTXSID60882940</v>
      </c>
      <c r="D1471" s="81"/>
      <c r="E1471" s="39"/>
      <c r="F1471" s="91" t="s">
        <v>17</v>
      </c>
      <c r="G1471" s="31"/>
      <c r="H1471" s="39"/>
      <c r="I1471" s="37">
        <v>313</v>
      </c>
      <c r="J1471" s="37"/>
      <c r="K1471" s="31">
        <v>68298817</v>
      </c>
      <c r="L1471" s="35" t="s">
        <v>4428</v>
      </c>
    </row>
    <row r="1472" spans="1:12" ht="27">
      <c r="A1472" s="145" t="s">
        <v>4429</v>
      </c>
      <c r="B1472" s="81" t="s">
        <v>4430</v>
      </c>
      <c r="C1472" s="139" t="str">
        <f>HYPERLINK("https://comptox.epa.gov/dashboard/chemical/details/DTXSID90883061","DTXSID90883061")</f>
        <v>DTXSID90883061</v>
      </c>
      <c r="D1472" s="81"/>
      <c r="E1472" s="39"/>
      <c r="F1472" s="91" t="s">
        <v>17</v>
      </c>
      <c r="G1472" s="31"/>
      <c r="H1472" s="39"/>
      <c r="I1472" s="37">
        <v>313</v>
      </c>
      <c r="J1472" s="37"/>
      <c r="K1472" s="31">
        <v>68958601</v>
      </c>
      <c r="L1472" s="35" t="s">
        <v>4431</v>
      </c>
    </row>
    <row r="1473" spans="1:12" ht="27">
      <c r="A1473" s="145" t="s">
        <v>4432</v>
      </c>
      <c r="B1473" s="81" t="s">
        <v>4433</v>
      </c>
      <c r="C1473" s="139" t="str">
        <f>HYPERLINK("https://comptox.epa.gov/dashboard/chemical/details/DTXSID70897540","DTXSID70897540")</f>
        <v>DTXSID70897540</v>
      </c>
      <c r="D1473" s="81"/>
      <c r="E1473" s="39"/>
      <c r="F1473" s="91" t="s">
        <v>17</v>
      </c>
      <c r="G1473" s="31"/>
      <c r="H1473" s="39"/>
      <c r="I1473" s="37">
        <v>313</v>
      </c>
      <c r="J1473" s="37"/>
      <c r="K1473" s="31">
        <v>56372237</v>
      </c>
      <c r="L1473" s="35" t="s">
        <v>4434</v>
      </c>
    </row>
    <row r="1474" spans="1:12" ht="27">
      <c r="A1474" s="145" t="s">
        <v>4435</v>
      </c>
      <c r="B1474" s="81" t="s">
        <v>4436</v>
      </c>
      <c r="C1474" s="139" t="str">
        <f>HYPERLINK("https://comptox.epa.gov/dashboard/chemical/details/DTXSID90883081","DTXSID90883081")</f>
        <v>DTXSID90883081</v>
      </c>
      <c r="D1474" s="81"/>
      <c r="E1474" s="39"/>
      <c r="F1474" s="91" t="s">
        <v>17</v>
      </c>
      <c r="G1474" s="31"/>
      <c r="H1474" s="39"/>
      <c r="I1474" s="37">
        <v>313</v>
      </c>
      <c r="J1474" s="37"/>
      <c r="K1474" s="31">
        <v>68298806</v>
      </c>
      <c r="L1474" s="35" t="s">
        <v>4437</v>
      </c>
    </row>
    <row r="1475" spans="1:12" ht="27">
      <c r="A1475" s="145" t="s">
        <v>4438</v>
      </c>
      <c r="B1475" s="81" t="s">
        <v>4439</v>
      </c>
      <c r="C1475" s="139" t="str">
        <f>HYPERLINK("https://comptox.epa.gov/dashboard/chemical/details/DTXSID6049727","DTXSID6049727")</f>
        <v>DTXSID6049727</v>
      </c>
      <c r="D1475" s="81"/>
      <c r="E1475" s="39"/>
      <c r="F1475" s="91" t="s">
        <v>17</v>
      </c>
      <c r="G1475" s="31"/>
      <c r="H1475" s="39"/>
      <c r="I1475" s="37">
        <v>313</v>
      </c>
      <c r="J1475" s="37"/>
      <c r="K1475" s="31">
        <v>65545804</v>
      </c>
      <c r="L1475" s="35" t="s">
        <v>4440</v>
      </c>
    </row>
    <row r="1476" spans="1:12" ht="27">
      <c r="A1476" s="145" t="s">
        <v>4441</v>
      </c>
      <c r="B1476" s="81" t="s">
        <v>4442</v>
      </c>
      <c r="C1476" s="139" t="str">
        <f>HYPERLINK("https://comptox.epa.gov/dashboard/chemical/details/DTXSID70882951","DTXSID70882951")</f>
        <v>DTXSID70882951</v>
      </c>
      <c r="D1476" s="83"/>
      <c r="E1476" s="41"/>
      <c r="F1476" s="91" t="s">
        <v>17</v>
      </c>
      <c r="G1476" s="35"/>
      <c r="H1476" s="41"/>
      <c r="I1476" s="37">
        <v>313</v>
      </c>
      <c r="J1476" s="37"/>
      <c r="K1476" s="31">
        <v>70983594</v>
      </c>
      <c r="L1476" s="35" t="s">
        <v>4443</v>
      </c>
    </row>
    <row r="1477" spans="1:12" ht="14.45">
      <c r="A1477" s="145" t="s">
        <v>4444</v>
      </c>
      <c r="B1477" s="81" t="s">
        <v>4445</v>
      </c>
      <c r="C1477" s="139" t="str">
        <f>HYPERLINK("https://comptox.epa.gov/dashboard/chemical/details/DTXSID00872608","DTXSID00872608")</f>
        <v>DTXSID00872608</v>
      </c>
      <c r="D1477" s="83"/>
      <c r="E1477" s="41"/>
      <c r="F1477" s="91" t="s">
        <v>17</v>
      </c>
      <c r="G1477" s="35"/>
      <c r="H1477" s="41"/>
      <c r="I1477" s="40" t="s">
        <v>2432</v>
      </c>
      <c r="J1477" s="37"/>
      <c r="K1477" s="31">
        <v>37205871</v>
      </c>
      <c r="L1477" s="35" t="s">
        <v>4446</v>
      </c>
    </row>
    <row r="1478" spans="1:12" ht="14.45">
      <c r="A1478" s="145" t="s">
        <v>4447</v>
      </c>
      <c r="B1478" s="81" t="s">
        <v>4448</v>
      </c>
      <c r="C1478" s="139" t="str">
        <f>HYPERLINK("https://comptox.epa.gov/dashboard/chemical/details/DTXSID1027718","DTXSID1027718")</f>
        <v>DTXSID1027718</v>
      </c>
      <c r="D1478" s="81"/>
      <c r="E1478" s="39"/>
      <c r="F1478" s="91" t="s">
        <v>17</v>
      </c>
      <c r="G1478" s="31"/>
      <c r="H1478" s="39"/>
      <c r="I1478" s="40" t="s">
        <v>2432</v>
      </c>
      <c r="J1478" s="37"/>
      <c r="K1478" s="31">
        <v>9016459</v>
      </c>
      <c r="L1478" s="35" t="s">
        <v>4449</v>
      </c>
    </row>
    <row r="1479" spans="1:12" ht="14.45">
      <c r="A1479" s="145" t="s">
        <v>4450</v>
      </c>
      <c r="B1479" s="81" t="s">
        <v>4451</v>
      </c>
      <c r="C1479" s="139" t="str">
        <f>HYPERLINK("https://comptox.epa.gov/dashboard/chemical/details/DTXSID90858693","DTXSID90858693")</f>
        <v>DTXSID90858693</v>
      </c>
      <c r="D1479" s="83"/>
      <c r="E1479" s="41"/>
      <c r="F1479" s="91" t="s">
        <v>17</v>
      </c>
      <c r="G1479" s="35"/>
      <c r="H1479" s="41"/>
      <c r="I1479" s="40" t="s">
        <v>2432</v>
      </c>
      <c r="J1479" s="37"/>
      <c r="K1479" s="31">
        <v>68412544</v>
      </c>
      <c r="L1479" s="35" t="s">
        <v>4452</v>
      </c>
    </row>
    <row r="1480" spans="1:12" ht="14.45">
      <c r="A1480" s="145" t="s">
        <v>4453</v>
      </c>
      <c r="B1480" s="81" t="s">
        <v>4454</v>
      </c>
      <c r="C1480" s="139" t="str">
        <f>HYPERLINK("https://comptox.epa.gov/dashboard/chemical/details/DTXSID30872590","DTXSID30872590")</f>
        <v>DTXSID30872590</v>
      </c>
      <c r="D1480" s="83"/>
      <c r="E1480" s="41"/>
      <c r="F1480" s="91" t="s">
        <v>17</v>
      </c>
      <c r="G1480" s="35"/>
      <c r="H1480" s="41"/>
      <c r="I1480" s="40" t="s">
        <v>2432</v>
      </c>
      <c r="J1480" s="37"/>
      <c r="K1480" s="31">
        <v>51938251</v>
      </c>
      <c r="L1480" s="35" t="s">
        <v>4455</v>
      </c>
    </row>
    <row r="1481" spans="1:12" ht="14.45">
      <c r="A1481" s="145" t="s">
        <v>4456</v>
      </c>
      <c r="B1481" s="81" t="s">
        <v>4457</v>
      </c>
      <c r="C1481" s="139" t="str">
        <f>HYPERLINK("https://comptox.epa.gov/dashboard/chemical/details/DTXSID2036588","DTXSID2036588")</f>
        <v>DTXSID2036588</v>
      </c>
      <c r="D1481" s="83"/>
      <c r="E1481" s="41"/>
      <c r="F1481" s="91" t="s">
        <v>17</v>
      </c>
      <c r="G1481" s="35"/>
      <c r="H1481" s="41"/>
      <c r="I1481" s="40" t="s">
        <v>2432</v>
      </c>
      <c r="J1481" s="37"/>
      <c r="K1481" s="31">
        <v>26027383</v>
      </c>
      <c r="L1481" s="35" t="s">
        <v>4458</v>
      </c>
    </row>
    <row r="1482" spans="1:12" ht="14.45">
      <c r="A1482" s="145" t="s">
        <v>4459</v>
      </c>
      <c r="B1482" s="81" t="s">
        <v>4460</v>
      </c>
      <c r="C1482" s="139" t="str">
        <f>HYPERLINK("https://comptox.epa.gov/dashboard/chemical/details/DTXSID0049733","DTXSID0049733")</f>
        <v>DTXSID0049733</v>
      </c>
      <c r="D1482" s="83"/>
      <c r="E1482" s="41"/>
      <c r="F1482" s="91" t="s">
        <v>17</v>
      </c>
      <c r="G1482" s="35"/>
      <c r="H1482" s="41"/>
      <c r="I1482" s="40" t="s">
        <v>2432</v>
      </c>
      <c r="J1482" s="37"/>
      <c r="K1482" s="31">
        <v>127087870</v>
      </c>
      <c r="L1482" s="35" t="s">
        <v>4461</v>
      </c>
    </row>
    <row r="1483" spans="1:12" ht="27">
      <c r="A1483" s="145" t="s">
        <v>4462</v>
      </c>
      <c r="B1483" s="81" t="s">
        <v>4463</v>
      </c>
      <c r="C1483" s="139" t="str">
        <f>HYPERLINK("https://comptox.epa.gov/dashboard/chemical/details/DTXSID00897538","DTXSID00897538")</f>
        <v>DTXSID00897538</v>
      </c>
      <c r="D1483" s="83"/>
      <c r="E1483" s="41"/>
      <c r="F1483" s="91" t="s">
        <v>17</v>
      </c>
      <c r="G1483" s="35"/>
      <c r="H1483" s="41"/>
      <c r="I1483" s="37">
        <v>313</v>
      </c>
      <c r="J1483" s="37"/>
      <c r="K1483" s="31">
        <v>37338480</v>
      </c>
      <c r="L1483" s="35" t="s">
        <v>4464</v>
      </c>
    </row>
    <row r="1484" spans="1:12" ht="27">
      <c r="A1484" s="145" t="s">
        <v>4465</v>
      </c>
      <c r="B1484" s="81" t="s">
        <v>4466</v>
      </c>
      <c r="C1484" s="139" t="str">
        <f>HYPERLINK("https://comptox.epa.gov/dashboard/chemical/details/DTXSID30883025","DTXSID30883025")</f>
        <v>DTXSID30883025</v>
      </c>
      <c r="D1484" s="83"/>
      <c r="E1484" s="41"/>
      <c r="F1484" s="91" t="s">
        <v>17</v>
      </c>
      <c r="G1484" s="35"/>
      <c r="H1484" s="41"/>
      <c r="I1484" s="37">
        <v>313</v>
      </c>
      <c r="J1484" s="37"/>
      <c r="K1484" s="31">
        <v>68259392</v>
      </c>
      <c r="L1484" s="35" t="s">
        <v>4467</v>
      </c>
    </row>
    <row r="1485" spans="1:12" ht="27">
      <c r="A1485" s="145" t="s">
        <v>4468</v>
      </c>
      <c r="B1485" s="81" t="s">
        <v>4469</v>
      </c>
      <c r="C1485" s="139" t="str">
        <f>HYPERLINK("https://comptox.epa.gov/dashboard/chemical/details/DTXSID10883043","DTXSID10883043")</f>
        <v>DTXSID10883043</v>
      </c>
      <c r="D1485" s="83"/>
      <c r="E1485" s="41"/>
      <c r="F1485" s="91" t="s">
        <v>17</v>
      </c>
      <c r="G1485" s="35"/>
      <c r="H1485" s="41"/>
      <c r="I1485" s="37">
        <v>313</v>
      </c>
      <c r="J1485" s="37"/>
      <c r="K1485" s="31">
        <v>68259381</v>
      </c>
      <c r="L1485" s="35" t="s">
        <v>4470</v>
      </c>
    </row>
    <row r="1486" spans="1:12" ht="27">
      <c r="A1486" s="145" t="s">
        <v>4471</v>
      </c>
      <c r="B1486" s="81" t="s">
        <v>4472</v>
      </c>
      <c r="C1486" s="139" t="str">
        <f>HYPERLINK("https://comptox.epa.gov/dashboard/chemical/details/DTXSID70883044","DTXSID70883044")</f>
        <v>DTXSID70883044</v>
      </c>
      <c r="D1486" s="83"/>
      <c r="E1486" s="41"/>
      <c r="F1486" s="91" t="s">
        <v>17</v>
      </c>
      <c r="G1486" s="35"/>
      <c r="H1486" s="41"/>
      <c r="I1486" s="37">
        <v>313</v>
      </c>
      <c r="J1486" s="37"/>
      <c r="K1486" s="31">
        <v>68310178</v>
      </c>
      <c r="L1486" s="35" t="s">
        <v>4473</v>
      </c>
    </row>
    <row r="1487" spans="1:12" ht="14.45">
      <c r="A1487" s="145" t="s">
        <v>4474</v>
      </c>
      <c r="B1487" s="81" t="s">
        <v>4475</v>
      </c>
      <c r="C1487" s="139" t="str">
        <f>HYPERLINK("https://comptox.epa.gov/dashboard/chemical/details/DTXSID9041100","DTXSID9041100")</f>
        <v>DTXSID9041100</v>
      </c>
      <c r="D1487" s="81"/>
      <c r="E1487" s="39" t="s">
        <v>94</v>
      </c>
      <c r="F1487" s="91" t="s">
        <v>34</v>
      </c>
      <c r="G1487" s="31"/>
      <c r="H1487" s="39"/>
      <c r="I1487" s="37" t="s">
        <v>258</v>
      </c>
      <c r="J1487" s="37"/>
      <c r="K1487" s="35">
        <v>7784410</v>
      </c>
      <c r="L1487" s="35" t="s">
        <v>4476</v>
      </c>
    </row>
    <row r="1488" spans="1:12" ht="14.45">
      <c r="A1488" s="145" t="s">
        <v>4477</v>
      </c>
      <c r="B1488" s="81" t="s">
        <v>4478</v>
      </c>
      <c r="C1488" s="139" t="str">
        <f>HYPERLINK("https://comptox.epa.gov/dashboard/chemical/details/DTXSID5057919","DTXSID5057919")</f>
        <v>DTXSID5057919</v>
      </c>
      <c r="D1488" s="81"/>
      <c r="E1488" s="39" t="s">
        <v>94</v>
      </c>
      <c r="F1488" s="91" t="s">
        <v>34</v>
      </c>
      <c r="G1488" s="31" t="s">
        <v>161</v>
      </c>
      <c r="H1488" s="39" t="s">
        <v>94</v>
      </c>
      <c r="I1488" s="37" t="s">
        <v>258</v>
      </c>
      <c r="J1488" s="37"/>
      <c r="K1488" s="35">
        <v>10124502</v>
      </c>
      <c r="L1488" s="35" t="s">
        <v>4479</v>
      </c>
    </row>
    <row r="1489" spans="1:12" ht="14.45">
      <c r="A1489" s="145" t="s">
        <v>4480</v>
      </c>
      <c r="B1489" s="81" t="s">
        <v>4481</v>
      </c>
      <c r="C1489" s="139" t="str">
        <f>HYPERLINK("https://comptox.epa.gov/dashboard/chemical/details/DTXSID5025948","DTXSID5025948")</f>
        <v>DTXSID5025948</v>
      </c>
      <c r="D1489" s="81"/>
      <c r="E1489" s="39" t="s">
        <v>77</v>
      </c>
      <c r="F1489" s="91" t="s">
        <v>33</v>
      </c>
      <c r="G1489" s="31"/>
      <c r="H1489" s="39"/>
      <c r="I1489" s="37" t="s">
        <v>258</v>
      </c>
      <c r="J1489" s="37"/>
      <c r="K1489" s="35">
        <v>7778509</v>
      </c>
      <c r="L1489" s="35" t="s">
        <v>4482</v>
      </c>
    </row>
    <row r="1490" spans="1:12" ht="14.45">
      <c r="A1490" s="145" t="s">
        <v>4483</v>
      </c>
      <c r="B1490" s="138" t="s">
        <v>4484</v>
      </c>
      <c r="C1490" s="139" t="str">
        <f>HYPERLINK("https://comptox.epa.gov/dashboard/chemical/details/DTXSID6020195","DTXSID6020195")</f>
        <v>DTXSID6020195</v>
      </c>
      <c r="D1490" s="81"/>
      <c r="E1490" s="39"/>
      <c r="F1490" s="91" t="s">
        <v>17</v>
      </c>
      <c r="G1490" s="31"/>
      <c r="H1490" s="39"/>
      <c r="I1490" s="37" t="s">
        <v>18</v>
      </c>
      <c r="J1490" s="37"/>
      <c r="K1490" s="35">
        <v>7758012</v>
      </c>
      <c r="L1490" s="35" t="s">
        <v>4485</v>
      </c>
    </row>
    <row r="1491" spans="1:12" ht="14.45">
      <c r="A1491" s="145" t="s">
        <v>4486</v>
      </c>
      <c r="B1491" s="81" t="s">
        <v>4487</v>
      </c>
      <c r="C1491" s="139" t="str">
        <f>HYPERLINK("https://comptox.epa.gov/dashboard/chemical/details/DTXSID8064858","DTXSID8064858")</f>
        <v>DTXSID8064858</v>
      </c>
      <c r="D1491" s="81"/>
      <c r="E1491" s="39" t="s">
        <v>77</v>
      </c>
      <c r="F1491" s="91" t="s">
        <v>33</v>
      </c>
      <c r="G1491" s="31"/>
      <c r="H1491" s="39"/>
      <c r="I1491" s="37" t="s">
        <v>258</v>
      </c>
      <c r="J1491" s="37"/>
      <c r="K1491" s="35">
        <v>7789006</v>
      </c>
      <c r="L1491" s="35" t="s">
        <v>4488</v>
      </c>
    </row>
    <row r="1492" spans="1:12" ht="14.45">
      <c r="A1492" s="145" t="s">
        <v>4489</v>
      </c>
      <c r="B1492" s="81" t="s">
        <v>4490</v>
      </c>
      <c r="C1492" s="139" t="str">
        <f>HYPERLINK("https://comptox.epa.gov/dashboard/chemical/details/DTXSID0024268","DTXSID0024268")</f>
        <v>DTXSID0024268</v>
      </c>
      <c r="D1492" s="81"/>
      <c r="E1492" s="39" t="s">
        <v>77</v>
      </c>
      <c r="F1492" s="91" t="s">
        <v>33</v>
      </c>
      <c r="G1492" s="31" t="s">
        <v>22</v>
      </c>
      <c r="H1492" s="39" t="s">
        <v>77</v>
      </c>
      <c r="I1492" s="37" t="s">
        <v>258</v>
      </c>
      <c r="J1492" s="37" t="s">
        <v>4491</v>
      </c>
      <c r="K1492" s="35">
        <v>151508</v>
      </c>
      <c r="L1492" s="35" t="s">
        <v>4492</v>
      </c>
    </row>
    <row r="1493" spans="1:12" ht="14.45">
      <c r="A1493" s="145" t="s">
        <v>4493</v>
      </c>
      <c r="B1493" s="141" t="s">
        <v>4494</v>
      </c>
      <c r="C1493" s="139" t="str">
        <f>HYPERLINK("https://comptox.epa.gov/dashboard/chemical/details/DTXSID7034834","DTXSID7034834")</f>
        <v>DTXSID7034834</v>
      </c>
      <c r="D1493" s="81"/>
      <c r="E1493" s="39"/>
      <c r="F1493" s="91" t="s">
        <v>17</v>
      </c>
      <c r="G1493" s="31"/>
      <c r="H1493" s="39"/>
      <c r="I1493" s="37" t="s">
        <v>18</v>
      </c>
      <c r="J1493" s="37"/>
      <c r="K1493" s="51">
        <v>128030</v>
      </c>
      <c r="L1493" s="35" t="s">
        <v>4495</v>
      </c>
    </row>
    <row r="1494" spans="1:12" ht="14.45">
      <c r="A1494" s="64" t="s">
        <v>4496</v>
      </c>
      <c r="B1494" s="141" t="s">
        <v>4497</v>
      </c>
      <c r="C1494" s="139" t="str">
        <f>HYPERLINK("https://comptox.epa.gov/dashboard/chemical/details/DTXSID20896624","DTXSID20896624")</f>
        <v>DTXSID20896624</v>
      </c>
      <c r="D1494" s="84"/>
      <c r="E1494" s="32"/>
      <c r="F1494" s="91" t="s">
        <v>17</v>
      </c>
      <c r="G1494" s="32"/>
      <c r="H1494" s="32"/>
      <c r="I1494" s="37">
        <v>313</v>
      </c>
      <c r="J1494" s="133"/>
      <c r="K1494" s="35">
        <v>2966543</v>
      </c>
      <c r="L1494" s="32" t="s">
        <v>4498</v>
      </c>
    </row>
    <row r="1495" spans="1:12" ht="14.45">
      <c r="A1495" s="145" t="s">
        <v>4499</v>
      </c>
      <c r="B1495" s="81" t="s">
        <v>4500</v>
      </c>
      <c r="C1495" s="139" t="str">
        <f>HYPERLINK("https://comptox.epa.gov/dashboard/chemical/details/DTXSID5029633","DTXSID5029633")</f>
        <v>DTXSID5029633</v>
      </c>
      <c r="D1495" s="81"/>
      <c r="E1495" s="39" t="s">
        <v>34</v>
      </c>
      <c r="F1495" s="91" t="s">
        <v>35</v>
      </c>
      <c r="G1495" s="31"/>
      <c r="H1495" s="39"/>
      <c r="I1495" s="37"/>
      <c r="J1495" s="37"/>
      <c r="K1495" s="35">
        <v>1310583</v>
      </c>
      <c r="L1495" s="35" t="s">
        <v>4501</v>
      </c>
    </row>
    <row r="1496" spans="1:12" ht="14.45">
      <c r="A1496" s="145" t="s">
        <v>4502</v>
      </c>
      <c r="B1496" s="81" t="s">
        <v>4503</v>
      </c>
      <c r="C1496" s="139" t="str">
        <f>HYPERLINK("https://comptox.epa.gov/dashboard/chemical/details/DTXSID1034424","DTXSID1034424")</f>
        <v>DTXSID1034424</v>
      </c>
      <c r="D1496" s="81"/>
      <c r="E1496" s="39"/>
      <c r="F1496" s="91" t="s">
        <v>17</v>
      </c>
      <c r="G1496" s="31"/>
      <c r="H1496" s="39"/>
      <c r="I1496" s="37" t="s">
        <v>18</v>
      </c>
      <c r="J1496" s="37"/>
      <c r="K1496" s="35">
        <v>137417</v>
      </c>
      <c r="L1496" s="35" t="s">
        <v>4504</v>
      </c>
    </row>
    <row r="1497" spans="1:12" ht="14.45">
      <c r="A1497" s="145" t="s">
        <v>4505</v>
      </c>
      <c r="B1497" s="81" t="s">
        <v>4506</v>
      </c>
      <c r="C1497" s="139" t="str">
        <f>HYPERLINK("https://comptox.epa.gov/dashboard/chemical/details/DTXSID3037707","DTXSID3037707")</f>
        <v>DTXSID3037707</v>
      </c>
      <c r="D1497" s="81"/>
      <c r="E1497" s="39"/>
      <c r="F1497" s="91" t="s">
        <v>17</v>
      </c>
      <c r="G1497" s="31"/>
      <c r="H1497" s="39"/>
      <c r="I1497" s="37">
        <v>313</v>
      </c>
      <c r="J1497" s="37"/>
      <c r="K1497" s="31">
        <v>29420493</v>
      </c>
      <c r="L1497" s="35" t="s">
        <v>4507</v>
      </c>
    </row>
    <row r="1498" spans="1:12" ht="14.45">
      <c r="A1498" s="145" t="s">
        <v>4508</v>
      </c>
      <c r="B1498" s="81" t="s">
        <v>4509</v>
      </c>
      <c r="C1498" s="139" t="str">
        <f>HYPERLINK("https://comptox.epa.gov/dashboard/chemical/details/DTXSID8037706","DTXSID8037706")</f>
        <v>DTXSID8037706</v>
      </c>
      <c r="D1498" s="81"/>
      <c r="E1498" s="39"/>
      <c r="F1498" s="91" t="s">
        <v>17</v>
      </c>
      <c r="G1498" s="31"/>
      <c r="H1498" s="39"/>
      <c r="I1498" s="37">
        <v>313</v>
      </c>
      <c r="J1498" s="37"/>
      <c r="K1498" s="31">
        <v>2795393</v>
      </c>
      <c r="L1498" s="35" t="s">
        <v>4510</v>
      </c>
    </row>
    <row r="1499" spans="1:12" ht="14.45">
      <c r="A1499" s="145" t="s">
        <v>4511</v>
      </c>
      <c r="B1499" s="81" t="s">
        <v>4512</v>
      </c>
      <c r="C1499" s="139" t="str">
        <f>HYPERLINK("https://comptox.epa.gov/dashboard/chemical/details/DTXSID00880026","DTXSID00880026")</f>
        <v>DTXSID00880026</v>
      </c>
      <c r="D1499" s="81"/>
      <c r="E1499" s="39"/>
      <c r="F1499" s="91" t="s">
        <v>17</v>
      </c>
      <c r="G1499" s="31"/>
      <c r="H1499" s="39"/>
      <c r="I1499" s="37">
        <v>313</v>
      </c>
      <c r="J1499" s="37"/>
      <c r="K1499" s="31">
        <v>2395008</v>
      </c>
      <c r="L1499" s="35" t="s">
        <v>4513</v>
      </c>
    </row>
    <row r="1500" spans="1:12" ht="14.45">
      <c r="A1500" s="145" t="s">
        <v>4514</v>
      </c>
      <c r="B1500" s="81" t="s">
        <v>4515</v>
      </c>
      <c r="C1500" s="139" t="str">
        <f>HYPERLINK("https://comptox.epa.gov/dashboard/chemical/details/DTXSID2034839","DTXSID2034839")</f>
        <v>DTXSID2034839</v>
      </c>
      <c r="D1500" s="81"/>
      <c r="E1500" s="39" t="s">
        <v>22</v>
      </c>
      <c r="F1500" s="91" t="s">
        <v>57</v>
      </c>
      <c r="G1500" s="31"/>
      <c r="H1500" s="39"/>
      <c r="I1500" s="37" t="s">
        <v>258</v>
      </c>
      <c r="J1500" s="37"/>
      <c r="K1500" s="35">
        <v>7722647</v>
      </c>
      <c r="L1500" s="35" t="s">
        <v>4516</v>
      </c>
    </row>
    <row r="1501" spans="1:12" ht="14.45">
      <c r="A1501" s="145" t="s">
        <v>4517</v>
      </c>
      <c r="B1501" s="81" t="s">
        <v>4518</v>
      </c>
      <c r="C1501" s="139" t="str">
        <f>HYPERLINK("https://comptox.epa.gov/dashboard/chemical/details/DTXSID5024269","DTXSID5024269")</f>
        <v>DTXSID5024269</v>
      </c>
      <c r="D1501" s="81"/>
      <c r="E1501" s="39" t="s">
        <v>94</v>
      </c>
      <c r="F1501" s="91" t="s">
        <v>17</v>
      </c>
      <c r="G1501" s="31" t="s">
        <v>116</v>
      </c>
      <c r="H1501" s="39" t="s">
        <v>94</v>
      </c>
      <c r="I1501" s="37" t="s">
        <v>258</v>
      </c>
      <c r="J1501" s="37" t="s">
        <v>4519</v>
      </c>
      <c r="K1501" s="35">
        <v>506616</v>
      </c>
      <c r="L1501" s="35" t="s">
        <v>4520</v>
      </c>
    </row>
    <row r="1502" spans="1:12" ht="14.45">
      <c r="A1502" s="145" t="s">
        <v>4521</v>
      </c>
      <c r="B1502" s="53" t="s">
        <v>4522</v>
      </c>
      <c r="C1502" s="139" t="str">
        <f>HYPERLINK("https://comptox.epa.gov/dashboard/chemical/details/DTXSID3032464","DTXSID3032464")</f>
        <v>DTXSID3032464</v>
      </c>
      <c r="D1502" s="81"/>
      <c r="E1502" s="39"/>
      <c r="F1502" s="91" t="s">
        <v>17</v>
      </c>
      <c r="G1502" s="31"/>
      <c r="H1502" s="39"/>
      <c r="I1502" s="37" t="s">
        <v>18</v>
      </c>
      <c r="J1502" s="37"/>
      <c r="K1502" s="35">
        <v>41198087</v>
      </c>
      <c r="L1502" s="35" t="s">
        <v>4523</v>
      </c>
    </row>
    <row r="1503" spans="1:12" ht="14.45">
      <c r="A1503" s="145" t="s">
        <v>4524</v>
      </c>
      <c r="B1503" s="81" t="s">
        <v>4525</v>
      </c>
      <c r="C1503" s="139" t="str">
        <f>HYPERLINK("https://comptox.epa.gov/dashboard/chemical/details/DTXSID4037617","DTXSID4037617")</f>
        <v>DTXSID4037617</v>
      </c>
      <c r="D1503" s="81"/>
      <c r="E1503" s="39">
        <v>1000</v>
      </c>
      <c r="F1503" s="91" t="s">
        <v>17</v>
      </c>
      <c r="G1503" s="31" t="s">
        <v>161</v>
      </c>
      <c r="H1503" s="39">
        <v>1000</v>
      </c>
      <c r="I1503" s="37"/>
      <c r="J1503" s="37" t="s">
        <v>4526</v>
      </c>
      <c r="K1503" s="35">
        <v>2631370</v>
      </c>
      <c r="L1503" s="35" t="s">
        <v>4527</v>
      </c>
    </row>
    <row r="1504" spans="1:12" ht="14.45">
      <c r="A1504" s="145" t="s">
        <v>4528</v>
      </c>
      <c r="B1504" s="81" t="s">
        <v>4529</v>
      </c>
      <c r="C1504" s="139" t="str">
        <f>HYPERLINK("https://comptox.epa.gov/dashboard/chemical/details/DTXSID4024272","DTXSID4024272")</f>
        <v>DTXSID4024272</v>
      </c>
      <c r="D1504" s="81"/>
      <c r="E1504" s="39"/>
      <c r="F1504" s="91" t="s">
        <v>17</v>
      </c>
      <c r="G1504" s="31"/>
      <c r="H1504" s="39"/>
      <c r="I1504" s="37" t="s">
        <v>18</v>
      </c>
      <c r="J1504" s="37"/>
      <c r="K1504" s="35">
        <v>7287196</v>
      </c>
      <c r="L1504" s="35" t="s">
        <v>4530</v>
      </c>
    </row>
    <row r="1505" spans="1:12" ht="14.45">
      <c r="A1505" s="145" t="s">
        <v>4531</v>
      </c>
      <c r="B1505" s="81" t="s">
        <v>529</v>
      </c>
      <c r="C1505" s="139" t="str">
        <f>HYPERLINK("https://comptox.epa.gov/dashboard/chemical/details/DTXSID2020420","DTXSID2020420")</f>
        <v>DTXSID2020420</v>
      </c>
      <c r="D1505" s="81"/>
      <c r="E1505" s="39" t="s">
        <v>26</v>
      </c>
      <c r="F1505" s="91" t="s">
        <v>17</v>
      </c>
      <c r="G1505" s="31"/>
      <c r="H1505" s="39"/>
      <c r="I1505" s="37" t="s">
        <v>18</v>
      </c>
      <c r="J1505" s="37" t="s">
        <v>530</v>
      </c>
      <c r="K1505" s="35">
        <v>23950585</v>
      </c>
      <c r="L1505" s="35" t="s">
        <v>4532</v>
      </c>
    </row>
    <row r="1506" spans="1:12" ht="14.45">
      <c r="A1506" s="145" t="s">
        <v>4533</v>
      </c>
      <c r="B1506" s="81" t="s">
        <v>4534</v>
      </c>
      <c r="C1506" s="139" t="str">
        <f>HYPERLINK("https://comptox.epa.gov/dashboard/chemical/details/DTXSID4024274","DTXSID4024274")</f>
        <v>DTXSID4024274</v>
      </c>
      <c r="D1506" s="81"/>
      <c r="E1506" s="39"/>
      <c r="F1506" s="91" t="s">
        <v>17</v>
      </c>
      <c r="G1506" s="31"/>
      <c r="H1506" s="39"/>
      <c r="I1506" s="37" t="s">
        <v>18</v>
      </c>
      <c r="J1506" s="37"/>
      <c r="K1506" s="35">
        <v>1918167</v>
      </c>
      <c r="L1506" s="35" t="s">
        <v>4535</v>
      </c>
    </row>
    <row r="1507" spans="1:12" ht="14.45">
      <c r="A1507" s="145" t="s">
        <v>4536</v>
      </c>
      <c r="B1507" s="81" t="s">
        <v>4537</v>
      </c>
      <c r="C1507" s="139" t="str">
        <f>HYPERLINK("https://comptox.epa.gov/dashboard/chemical/details/DTXSID1029178","DTXSID1029178")</f>
        <v>DTXSID1029178</v>
      </c>
      <c r="D1507" s="81" t="s">
        <v>33</v>
      </c>
      <c r="E1507" s="39"/>
      <c r="F1507" s="91" t="s">
        <v>17</v>
      </c>
      <c r="G1507" s="31"/>
      <c r="H1507" s="39"/>
      <c r="I1507" s="37"/>
      <c r="J1507" s="37"/>
      <c r="K1507" s="35">
        <v>463490</v>
      </c>
      <c r="L1507" s="35" t="s">
        <v>4538</v>
      </c>
    </row>
    <row r="1508" spans="1:12" ht="14.45">
      <c r="A1508" s="145" t="s">
        <v>4539</v>
      </c>
      <c r="B1508" s="81" t="s">
        <v>4537</v>
      </c>
      <c r="C1508" s="139" t="str">
        <f>HYPERLINK("https://comptox.epa.gov/dashboard/chemical/details/DTXSID1029178","DTXSID1029178")</f>
        <v>DTXSID1029178</v>
      </c>
      <c r="D1508" s="81" t="s">
        <v>33</v>
      </c>
      <c r="E1508" s="39"/>
      <c r="F1508" s="91" t="s">
        <v>17</v>
      </c>
      <c r="G1508" s="31"/>
      <c r="H1508" s="39"/>
      <c r="I1508" s="37"/>
      <c r="J1508" s="37"/>
      <c r="K1508" s="35">
        <v>463490</v>
      </c>
      <c r="L1508" s="35" t="s">
        <v>4538</v>
      </c>
    </row>
    <row r="1509" spans="1:12" ht="14.45">
      <c r="A1509" s="145" t="s">
        <v>4540</v>
      </c>
      <c r="B1509" s="81" t="s">
        <v>3148</v>
      </c>
      <c r="C1509" s="139" t="str">
        <f>HYPERLINK("https://comptox.epa.gov/dashboard/chemical/details/DTXSID2025682","DTXSID2025682")</f>
        <v>DTXSID2025682</v>
      </c>
      <c r="D1509" s="81" t="s">
        <v>33</v>
      </c>
      <c r="E1509" s="39"/>
      <c r="F1509" s="91" t="s">
        <v>17</v>
      </c>
      <c r="G1509" s="31"/>
      <c r="H1509" s="39"/>
      <c r="I1509" s="37"/>
      <c r="J1509" s="37"/>
      <c r="K1509" s="35">
        <v>75310</v>
      </c>
      <c r="L1509" s="35" t="s">
        <v>4541</v>
      </c>
    </row>
    <row r="1510" spans="1:12" ht="14.45">
      <c r="A1510" s="145" t="s">
        <v>4542</v>
      </c>
      <c r="B1510" s="81" t="s">
        <v>4543</v>
      </c>
      <c r="C1510" s="139" t="str">
        <f>HYPERLINK("https://comptox.epa.gov/dashboard/chemical/details/DTXSID5026386","DTXSID5026386")</f>
        <v>DTXSID5026386</v>
      </c>
      <c r="D1510" s="81" t="s">
        <v>33</v>
      </c>
      <c r="E1510" s="39"/>
      <c r="F1510" s="91" t="s">
        <v>17</v>
      </c>
      <c r="G1510" s="31"/>
      <c r="H1510" s="39"/>
      <c r="I1510" s="37"/>
      <c r="J1510" s="37"/>
      <c r="K1510" s="35">
        <v>74986</v>
      </c>
      <c r="L1510" s="35" t="s">
        <v>4544</v>
      </c>
    </row>
    <row r="1511" spans="1:12" ht="14.45">
      <c r="A1511" s="145" t="s">
        <v>4545</v>
      </c>
      <c r="B1511" s="81" t="s">
        <v>3151</v>
      </c>
      <c r="C1511" s="139" t="str">
        <f>HYPERLINK("https://comptox.epa.gov/dashboard/chemical/details/DTXSID6047739","DTXSID6047739")</f>
        <v>DTXSID6047739</v>
      </c>
      <c r="D1511" s="81" t="s">
        <v>33</v>
      </c>
      <c r="E1511" s="39"/>
      <c r="F1511" s="91" t="s">
        <v>17</v>
      </c>
      <c r="G1511" s="31"/>
      <c r="H1511" s="39"/>
      <c r="I1511" s="37"/>
      <c r="J1511" s="37"/>
      <c r="K1511" s="35">
        <v>75296</v>
      </c>
      <c r="L1511" s="35" t="s">
        <v>4546</v>
      </c>
    </row>
    <row r="1512" spans="1:12" ht="14.45">
      <c r="A1512" s="145" t="s">
        <v>4547</v>
      </c>
      <c r="B1512" s="81" t="s">
        <v>1891</v>
      </c>
      <c r="C1512" s="139" t="str">
        <f>HYPERLINK("https://comptox.epa.gov/dashboard/chemical/details/DTXSID0020448","DTXSID0020448")</f>
        <v>DTXSID0020448</v>
      </c>
      <c r="D1512" s="81"/>
      <c r="E1512" s="39" t="s">
        <v>34</v>
      </c>
      <c r="F1512" s="91" t="s">
        <v>901</v>
      </c>
      <c r="G1512" s="31"/>
      <c r="H1512" s="39"/>
      <c r="I1512" s="37" t="s">
        <v>58</v>
      </c>
      <c r="J1512" s="37" t="s">
        <v>1892</v>
      </c>
      <c r="K1512" s="35">
        <v>78875</v>
      </c>
      <c r="L1512" s="35" t="s">
        <v>4548</v>
      </c>
    </row>
    <row r="1513" spans="1:12" ht="14.45">
      <c r="A1513" s="145" t="s">
        <v>4549</v>
      </c>
      <c r="B1513" s="81" t="s">
        <v>2143</v>
      </c>
      <c r="C1513" s="139" t="str">
        <f>HYPERLINK("https://comptox.epa.gov/dashboard/chemical/details/DTXSID6029179","DTXSID6029179")</f>
        <v>DTXSID6029179</v>
      </c>
      <c r="D1513" s="81" t="s">
        <v>33</v>
      </c>
      <c r="E1513" s="39"/>
      <c r="F1513" s="91" t="s">
        <v>17</v>
      </c>
      <c r="G1513" s="31"/>
      <c r="H1513" s="39"/>
      <c r="I1513" s="37"/>
      <c r="J1513" s="37"/>
      <c r="K1513" s="35">
        <v>463821</v>
      </c>
      <c r="L1513" s="35" t="s">
        <v>4550</v>
      </c>
    </row>
    <row r="1514" spans="1:12" ht="27">
      <c r="A1514" s="145" t="s">
        <v>4551</v>
      </c>
      <c r="B1514" s="81" t="s">
        <v>4552</v>
      </c>
      <c r="C1514" s="139" t="str">
        <f>HYPERLINK("https://comptox.epa.gov/dashboard/chemical/details/DTXSID40883071","DTXSID40883071")</f>
        <v>DTXSID40883071</v>
      </c>
      <c r="D1514" s="81"/>
      <c r="E1514" s="39"/>
      <c r="F1514" s="91" t="s">
        <v>17</v>
      </c>
      <c r="G1514" s="31"/>
      <c r="H1514" s="39"/>
      <c r="I1514" s="37">
        <v>313</v>
      </c>
      <c r="J1514" s="37"/>
      <c r="K1514" s="31">
        <v>238420809</v>
      </c>
      <c r="L1514" s="35" t="s">
        <v>4553</v>
      </c>
    </row>
    <row r="1515" spans="1:12" ht="27">
      <c r="A1515" s="145" t="s">
        <v>4554</v>
      </c>
      <c r="B1515" s="81" t="s">
        <v>4555</v>
      </c>
      <c r="C1515" s="139" t="str">
        <f>HYPERLINK("https://comptox.epa.gov/dashboard/chemical/details/DTXSID20881893","DTXSID20881893")</f>
        <v>DTXSID20881893</v>
      </c>
      <c r="D1515" s="81"/>
      <c r="E1515" s="39"/>
      <c r="F1515" s="91" t="s">
        <v>17</v>
      </c>
      <c r="G1515" s="31"/>
      <c r="H1515" s="39"/>
      <c r="I1515" s="37">
        <v>313</v>
      </c>
      <c r="J1515" s="37"/>
      <c r="K1515" s="31">
        <v>238420683</v>
      </c>
      <c r="L1515" s="35" t="s">
        <v>4556</v>
      </c>
    </row>
    <row r="1516" spans="1:12" ht="27">
      <c r="A1516" s="145" t="s">
        <v>4557</v>
      </c>
      <c r="B1516" s="81" t="s">
        <v>4558</v>
      </c>
      <c r="C1516" s="139" t="str">
        <f>HYPERLINK("https://comptox.epa.gov/dashboard/chemical/details/DTXSID60883038","DTXSID60883038")</f>
        <v>DTXSID60883038</v>
      </c>
      <c r="D1516" s="81"/>
      <c r="E1516" s="39"/>
      <c r="F1516" s="91" t="s">
        <v>17</v>
      </c>
      <c r="G1516" s="31"/>
      <c r="H1516" s="39"/>
      <c r="I1516" s="37">
        <v>313</v>
      </c>
      <c r="J1516" s="37"/>
      <c r="K1516" s="31">
        <v>148240895</v>
      </c>
      <c r="L1516" s="35" t="s">
        <v>4559</v>
      </c>
    </row>
    <row r="1517" spans="1:12" ht="14.45">
      <c r="A1517" s="145" t="s">
        <v>4560</v>
      </c>
      <c r="B1517" s="81" t="s">
        <v>3098</v>
      </c>
      <c r="C1517" s="139" t="str">
        <f>HYPERLINK("https://comptox.epa.gov/dashboard/chemical/details/DTXSID1026401","DTXSID1026401")</f>
        <v>DTXSID1026401</v>
      </c>
      <c r="D1517" s="81" t="s">
        <v>33</v>
      </c>
      <c r="E1517" s="39"/>
      <c r="F1517" s="91" t="s">
        <v>17</v>
      </c>
      <c r="G1517" s="31"/>
      <c r="H1517" s="39"/>
      <c r="I1517" s="37"/>
      <c r="J1517" s="37"/>
      <c r="K1517" s="35">
        <v>75285</v>
      </c>
      <c r="L1517" s="35" t="s">
        <v>4561</v>
      </c>
    </row>
    <row r="1518" spans="1:12" ht="14.45">
      <c r="A1518" s="145" t="s">
        <v>4562</v>
      </c>
      <c r="B1518" s="81" t="s">
        <v>2510</v>
      </c>
      <c r="C1518" s="139" t="str">
        <f>HYPERLINK("https://comptox.epa.gov/dashboard/chemical/details/DTXSID1021879","DTXSID1021879")</f>
        <v>DTXSID1021879</v>
      </c>
      <c r="D1518" s="81" t="s">
        <v>33</v>
      </c>
      <c r="E1518" s="39" t="s">
        <v>77</v>
      </c>
      <c r="F1518" s="91" t="s">
        <v>17</v>
      </c>
      <c r="G1518" s="31" t="s">
        <v>116</v>
      </c>
      <c r="H1518" s="39" t="s">
        <v>77</v>
      </c>
      <c r="I1518" s="37"/>
      <c r="J1518" s="37" t="s">
        <v>2511</v>
      </c>
      <c r="K1518" s="35">
        <v>107120</v>
      </c>
      <c r="L1518" s="35" t="s">
        <v>4563</v>
      </c>
    </row>
    <row r="1519" spans="1:12" ht="14.45">
      <c r="A1519" s="145" t="s">
        <v>4564</v>
      </c>
      <c r="B1519" s="81" t="s">
        <v>3108</v>
      </c>
      <c r="C1519" s="139" t="str">
        <f>HYPERLINK("https://comptox.epa.gov/dashboard/chemical/details/DTXSID5026461","DTXSID5026461")</f>
        <v>DTXSID5026461</v>
      </c>
      <c r="D1519" s="81" t="s">
        <v>129</v>
      </c>
      <c r="E1519" s="39"/>
      <c r="F1519" s="91" t="s">
        <v>17</v>
      </c>
      <c r="G1519" s="31" t="s">
        <v>34</v>
      </c>
      <c r="H1519" s="39" t="s">
        <v>34</v>
      </c>
      <c r="I1519" s="37"/>
      <c r="J1519" s="37"/>
      <c r="K1519" s="35">
        <v>78820</v>
      </c>
      <c r="L1519" s="35" t="s">
        <v>4565</v>
      </c>
    </row>
    <row r="1520" spans="1:12" ht="27">
      <c r="A1520" s="145" t="s">
        <v>4566</v>
      </c>
      <c r="B1520" s="81" t="s">
        <v>4567</v>
      </c>
      <c r="C1520" s="139" t="str">
        <f>HYPERLINK("https://comptox.epa.gov/dashboard/chemical/details/DTXSID60882960","DTXSID60882960")</f>
        <v>DTXSID60882960</v>
      </c>
      <c r="D1520" s="81"/>
      <c r="E1520" s="39"/>
      <c r="F1520" s="91" t="s">
        <v>17</v>
      </c>
      <c r="G1520" s="31"/>
      <c r="H1520" s="39"/>
      <c r="I1520" s="37">
        <v>313</v>
      </c>
      <c r="J1520" s="37"/>
      <c r="K1520" s="31">
        <v>68187473</v>
      </c>
      <c r="L1520" s="35" t="s">
        <v>4568</v>
      </c>
    </row>
    <row r="1521" spans="1:12" ht="14.45">
      <c r="A1521" s="145" t="s">
        <v>4569</v>
      </c>
      <c r="B1521" s="81" t="s">
        <v>4570</v>
      </c>
      <c r="C1521" s="139" t="str">
        <f>HYPERLINK("https://comptox.epa.gov/dashboard/chemical/details/DTXSID8021195","DTXSID8021195")</f>
        <v>DTXSID8021195</v>
      </c>
      <c r="D1521" s="81"/>
      <c r="E1521" s="39" t="s">
        <v>77</v>
      </c>
      <c r="F1521" s="91" t="s">
        <v>17</v>
      </c>
      <c r="G1521" s="31"/>
      <c r="H1521" s="39"/>
      <c r="I1521" s="37">
        <v>313</v>
      </c>
      <c r="J1521" s="37" t="s">
        <v>4571</v>
      </c>
      <c r="K1521" s="35">
        <v>1120714</v>
      </c>
      <c r="L1521" s="35" t="s">
        <v>4572</v>
      </c>
    </row>
    <row r="1522" spans="1:12" ht="14.45">
      <c r="A1522" s="145" t="s">
        <v>4573</v>
      </c>
      <c r="B1522" s="81" t="s">
        <v>4574</v>
      </c>
      <c r="C1522" s="139" t="str">
        <f>HYPERLINK("https://comptox.epa.gov/dashboard/chemical/details/DTXSID8022111","DTXSID8022111")</f>
        <v>DTXSID8022111</v>
      </c>
      <c r="D1522" s="81"/>
      <c r="E1522" s="39"/>
      <c r="F1522" s="91" t="s">
        <v>17</v>
      </c>
      <c r="G1522" s="31"/>
      <c r="H1522" s="39"/>
      <c r="I1522" s="37" t="s">
        <v>18</v>
      </c>
      <c r="J1522" s="37"/>
      <c r="K1522" s="35">
        <v>709988</v>
      </c>
      <c r="L1522" s="35" t="s">
        <v>4575</v>
      </c>
    </row>
    <row r="1523" spans="1:12" ht="27">
      <c r="A1523" s="145" t="s">
        <v>4576</v>
      </c>
      <c r="B1523" s="81" t="s">
        <v>4577</v>
      </c>
      <c r="C1523" s="139" t="str">
        <f>HYPERLINK("https://comptox.epa.gov/dashboard/chemical/details/DTXSID30882917","DTXSID30882917")</f>
        <v>DTXSID30882917</v>
      </c>
      <c r="D1523" s="81"/>
      <c r="E1523" s="39"/>
      <c r="F1523" s="91" t="s">
        <v>17</v>
      </c>
      <c r="G1523" s="31"/>
      <c r="H1523" s="39"/>
      <c r="I1523" s="37">
        <v>313</v>
      </c>
      <c r="J1523" s="37"/>
      <c r="K1523" s="35">
        <v>1078715613</v>
      </c>
      <c r="L1523" s="35" t="s">
        <v>4578</v>
      </c>
    </row>
    <row r="1524" spans="1:12" ht="27">
      <c r="A1524" s="145" t="s">
        <v>4579</v>
      </c>
      <c r="B1524" s="81" t="s">
        <v>4580</v>
      </c>
      <c r="C1524" s="139" t="str">
        <f>HYPERLINK("https://comptox.epa.gov/dashboard/chemical/details/DTXSID00883037","DTXSID00883037")</f>
        <v>DTXSID00883037</v>
      </c>
      <c r="D1524" s="81"/>
      <c r="E1524" s="39"/>
      <c r="F1524" s="91" t="s">
        <v>17</v>
      </c>
      <c r="G1524" s="31"/>
      <c r="H1524" s="39"/>
      <c r="I1524" s="37">
        <v>313</v>
      </c>
      <c r="J1524" s="37"/>
      <c r="K1524" s="31">
        <v>148240851</v>
      </c>
      <c r="L1524" s="35" t="s">
        <v>4581</v>
      </c>
    </row>
    <row r="1525" spans="1:12" ht="27">
      <c r="A1525" s="145" t="s">
        <v>4582</v>
      </c>
      <c r="B1525" s="81" t="s">
        <v>4583</v>
      </c>
      <c r="C1525" s="139" t="str">
        <f>HYPERLINK("https://comptox.epa.gov/dashboard/chemical/details/DTXSID90883046","DTXSID90883046")</f>
        <v>DTXSID90883046</v>
      </c>
      <c r="D1525" s="81"/>
      <c r="E1525" s="39"/>
      <c r="F1525" s="91" t="s">
        <v>17</v>
      </c>
      <c r="G1525" s="31"/>
      <c r="H1525" s="39"/>
      <c r="I1525" s="37">
        <v>313</v>
      </c>
      <c r="J1525" s="37"/>
      <c r="K1525" s="31">
        <v>148240873</v>
      </c>
      <c r="L1525" s="35" t="s">
        <v>4584</v>
      </c>
    </row>
    <row r="1526" spans="1:12" ht="66.599999999999994">
      <c r="A1526" s="145" t="s">
        <v>4585</v>
      </c>
      <c r="B1526" s="81" t="s">
        <v>4586</v>
      </c>
      <c r="C1526" s="139" t="str">
        <f>HYPERLINK("https://comptox.epa.gov/dashboard/chemical/details/DTXSID80882604","DTXSID80882604")</f>
        <v>DTXSID80882604</v>
      </c>
      <c r="D1526" s="81"/>
      <c r="E1526" s="39"/>
      <c r="F1526" s="91" t="s">
        <v>17</v>
      </c>
      <c r="G1526" s="31"/>
      <c r="H1526" s="39"/>
      <c r="I1526" s="37">
        <v>313</v>
      </c>
      <c r="J1526" s="37"/>
      <c r="K1526" s="31">
        <v>1078142105</v>
      </c>
      <c r="L1526" s="35" t="s">
        <v>4587</v>
      </c>
    </row>
    <row r="1527" spans="1:12" ht="27">
      <c r="A1527" s="145" t="s">
        <v>4588</v>
      </c>
      <c r="B1527" s="81" t="s">
        <v>4589</v>
      </c>
      <c r="C1527" s="139" t="str">
        <f>HYPERLINK("https://comptox.epa.gov/dashboard/chemical/details/DTXSID50880410","DTXSID50880410")</f>
        <v>DTXSID50880410</v>
      </c>
      <c r="D1527" s="81"/>
      <c r="E1527" s="39"/>
      <c r="F1527" s="91" t="s">
        <v>17</v>
      </c>
      <c r="G1527" s="31"/>
      <c r="H1527" s="39"/>
      <c r="I1527" s="37">
        <v>313</v>
      </c>
      <c r="J1527" s="37"/>
      <c r="K1527" s="35">
        <v>38006745</v>
      </c>
      <c r="L1527" s="35" t="s">
        <v>4590</v>
      </c>
    </row>
    <row r="1528" spans="1:12" ht="27">
      <c r="A1528" s="145" t="s">
        <v>4591</v>
      </c>
      <c r="B1528" s="81" t="s">
        <v>4592</v>
      </c>
      <c r="C1528" s="139" t="str">
        <f>HYPERLINK("https://comptox.epa.gov/dashboard/chemical/details/DTXSID80883035","DTXSID80883035")</f>
        <v>DTXSID80883035</v>
      </c>
      <c r="D1528" s="81"/>
      <c r="E1528" s="39"/>
      <c r="F1528" s="91" t="s">
        <v>17</v>
      </c>
      <c r="G1528" s="31"/>
      <c r="H1528" s="39"/>
      <c r="I1528" s="37">
        <v>313</v>
      </c>
      <c r="J1528" s="37"/>
      <c r="K1528" s="35">
        <v>70983607</v>
      </c>
      <c r="L1528" s="35" t="s">
        <v>4593</v>
      </c>
    </row>
    <row r="1529" spans="1:12" ht="27">
      <c r="A1529" s="145" t="s">
        <v>4594</v>
      </c>
      <c r="B1529" s="81" t="s">
        <v>4595</v>
      </c>
      <c r="C1529" s="139" t="str">
        <f>HYPERLINK("https://comptox.epa.gov/dashboard/chemical/details/DTXSID30880615","DTXSID30880615")</f>
        <v>DTXSID30880615</v>
      </c>
      <c r="D1529" s="81"/>
      <c r="E1529" s="39"/>
      <c r="F1529" s="91" t="s">
        <v>17</v>
      </c>
      <c r="G1529" s="31"/>
      <c r="H1529" s="39"/>
      <c r="I1529" s="37">
        <v>313</v>
      </c>
      <c r="J1529" s="37"/>
      <c r="K1529" s="35">
        <v>68555817</v>
      </c>
      <c r="L1529" s="35" t="s">
        <v>4596</v>
      </c>
    </row>
    <row r="1530" spans="1:12" ht="27">
      <c r="A1530" s="145" t="s">
        <v>4597</v>
      </c>
      <c r="B1530" s="81" t="s">
        <v>4598</v>
      </c>
      <c r="C1530" s="139" t="str">
        <f>HYPERLINK("https://comptox.epa.gov/dashboard/chemical/details/DTXSID60880567","DTXSID60880567")</f>
        <v>DTXSID60880567</v>
      </c>
      <c r="D1530" s="81"/>
      <c r="E1530" s="39"/>
      <c r="F1530" s="91" t="s">
        <v>17</v>
      </c>
      <c r="G1530" s="31"/>
      <c r="H1530" s="39"/>
      <c r="I1530" s="37">
        <v>313</v>
      </c>
      <c r="J1530" s="37"/>
      <c r="K1530" s="35">
        <v>67584581</v>
      </c>
      <c r="L1530" s="35" t="s">
        <v>4599</v>
      </c>
    </row>
    <row r="1531" spans="1:12" ht="27">
      <c r="A1531" s="145" t="s">
        <v>4600</v>
      </c>
      <c r="B1531" s="81" t="s">
        <v>4601</v>
      </c>
      <c r="C1531" s="139" t="str">
        <f>HYPERLINK("https://comptox.epa.gov/dashboard/chemical/details/DTXSID90880454","DTXSID90880454")</f>
        <v>DTXSID90880454</v>
      </c>
      <c r="D1531" s="81"/>
      <c r="E1531" s="39"/>
      <c r="F1531" s="91" t="s">
        <v>17</v>
      </c>
      <c r="G1531" s="31"/>
      <c r="H1531" s="39"/>
      <c r="I1531" s="37">
        <v>313</v>
      </c>
      <c r="J1531" s="37"/>
      <c r="K1531" s="35">
        <v>52166822</v>
      </c>
      <c r="L1531" s="35" t="s">
        <v>4602</v>
      </c>
    </row>
    <row r="1532" spans="1:12" ht="27">
      <c r="A1532" s="145" t="s">
        <v>4603</v>
      </c>
      <c r="B1532" s="81" t="s">
        <v>4604</v>
      </c>
      <c r="C1532" s="139" t="str">
        <f>HYPERLINK("https://comptox.epa.gov/dashboard/chemical/details/DTXSID90880939","DTXSID90880939")</f>
        <v>DTXSID90880939</v>
      </c>
      <c r="D1532" s="81"/>
      <c r="E1532" s="39"/>
      <c r="F1532" s="91" t="s">
        <v>17</v>
      </c>
      <c r="G1532" s="31"/>
      <c r="H1532" s="39"/>
      <c r="I1532" s="37">
        <v>313</v>
      </c>
      <c r="J1532" s="37"/>
      <c r="K1532" s="35">
        <v>68957584</v>
      </c>
      <c r="L1532" s="35" t="s">
        <v>4605</v>
      </c>
    </row>
    <row r="1533" spans="1:12" ht="27">
      <c r="A1533" s="145" t="s">
        <v>4606</v>
      </c>
      <c r="B1533" s="81" t="s">
        <v>4607</v>
      </c>
      <c r="C1533" s="139" t="str">
        <f>HYPERLINK("https://comptox.epa.gov/dashboard/chemical/details/DTXSID10880618","DTXSID10880618")</f>
        <v>DTXSID10880618</v>
      </c>
      <c r="D1533" s="81"/>
      <c r="E1533" s="39"/>
      <c r="F1533" s="91" t="s">
        <v>17</v>
      </c>
      <c r="G1533" s="31"/>
      <c r="H1533" s="39"/>
      <c r="I1533" s="37">
        <v>313</v>
      </c>
      <c r="J1533" s="37"/>
      <c r="K1533" s="35">
        <v>68957551</v>
      </c>
      <c r="L1533" s="35" t="s">
        <v>4608</v>
      </c>
    </row>
    <row r="1534" spans="1:12" ht="27">
      <c r="A1534" s="145" t="s">
        <v>4609</v>
      </c>
      <c r="B1534" s="81" t="s">
        <v>4610</v>
      </c>
      <c r="C1534" s="139" t="str">
        <f>HYPERLINK("https://comptox.epa.gov/dashboard/chemical/details/DTXSID30880938","DTXSID30880938")</f>
        <v>DTXSID30880938</v>
      </c>
      <c r="D1534" s="81"/>
      <c r="E1534" s="39"/>
      <c r="F1534" s="91" t="s">
        <v>17</v>
      </c>
      <c r="G1534" s="31"/>
      <c r="H1534" s="39"/>
      <c r="I1534" s="37">
        <v>313</v>
      </c>
      <c r="J1534" s="37"/>
      <c r="K1534" s="35">
        <v>68957573</v>
      </c>
      <c r="L1534" s="35" t="s">
        <v>4611</v>
      </c>
    </row>
    <row r="1535" spans="1:12" ht="14.45">
      <c r="A1535" s="145" t="s">
        <v>4612</v>
      </c>
      <c r="B1535" s="81" t="s">
        <v>4613</v>
      </c>
      <c r="C1535" s="139" t="str">
        <f>HYPERLINK("https://comptox.epa.gov/dashboard/chemical/details/DTXSID4024276","DTXSID4024276")</f>
        <v>DTXSID4024276</v>
      </c>
      <c r="D1535" s="81"/>
      <c r="E1535" s="39" t="s">
        <v>77</v>
      </c>
      <c r="F1535" s="91" t="s">
        <v>33</v>
      </c>
      <c r="G1535" s="31"/>
      <c r="H1535" s="39"/>
      <c r="I1535" s="37" t="s">
        <v>18</v>
      </c>
      <c r="J1535" s="37"/>
      <c r="K1535" s="35">
        <v>2312358</v>
      </c>
      <c r="L1535" s="35" t="s">
        <v>4614</v>
      </c>
    </row>
    <row r="1536" spans="1:12" ht="14.45">
      <c r="A1536" s="145" t="s">
        <v>4615</v>
      </c>
      <c r="B1536" s="81" t="s">
        <v>4616</v>
      </c>
      <c r="C1536" s="139" t="str">
        <f>HYPERLINK("https://comptox.epa.gov/dashboard/chemical/details/DTXSID5021883","DTXSID5021883")</f>
        <v>DTXSID5021883</v>
      </c>
      <c r="D1536" s="81"/>
      <c r="E1536" s="39" t="s">
        <v>34</v>
      </c>
      <c r="F1536" s="91" t="s">
        <v>17</v>
      </c>
      <c r="G1536" s="31"/>
      <c r="H1536" s="39"/>
      <c r="I1536" s="37" t="s">
        <v>18</v>
      </c>
      <c r="J1536" s="37" t="s">
        <v>4617</v>
      </c>
      <c r="K1536" s="35">
        <v>107197</v>
      </c>
      <c r="L1536" s="35" t="s">
        <v>4618</v>
      </c>
    </row>
    <row r="1537" spans="1:12" ht="14.45">
      <c r="A1537" s="145" t="s">
        <v>4619</v>
      </c>
      <c r="B1537" s="81" t="s">
        <v>4620</v>
      </c>
      <c r="C1537" s="139" t="str">
        <f>HYPERLINK("https://comptox.epa.gov/dashboard/chemical/details/DTXSID3042340","DTXSID3042340")</f>
        <v>DTXSID3042340</v>
      </c>
      <c r="D1537" s="81"/>
      <c r="E1537" s="39"/>
      <c r="F1537" s="91" t="s">
        <v>17</v>
      </c>
      <c r="G1537" s="31" t="s">
        <v>77</v>
      </c>
      <c r="H1537" s="39" t="s">
        <v>77</v>
      </c>
      <c r="I1537" s="37"/>
      <c r="J1537" s="37"/>
      <c r="K1537" s="35">
        <v>106967</v>
      </c>
      <c r="L1537" s="35" t="s">
        <v>4621</v>
      </c>
    </row>
    <row r="1538" spans="1:12" ht="14.45">
      <c r="A1538" s="145" t="s">
        <v>4622</v>
      </c>
      <c r="B1538" s="81" t="s">
        <v>115</v>
      </c>
      <c r="C1538" s="139" t="str">
        <f>HYPERLINK("https://comptox.epa.gov/dashboard/chemical/details/DTXSID5020023","DTXSID5020023")</f>
        <v>DTXSID5020023</v>
      </c>
      <c r="D1538" s="81" t="s">
        <v>26</v>
      </c>
      <c r="E1538" s="39" t="s">
        <v>94</v>
      </c>
      <c r="F1538" s="91" t="s">
        <v>34</v>
      </c>
      <c r="G1538" s="31" t="s">
        <v>116</v>
      </c>
      <c r="H1538" s="39" t="s">
        <v>94</v>
      </c>
      <c r="I1538" s="37" t="s">
        <v>58</v>
      </c>
      <c r="J1538" s="37" t="s">
        <v>117</v>
      </c>
      <c r="K1538" s="35">
        <v>107028</v>
      </c>
      <c r="L1538" s="35" t="s">
        <v>4623</v>
      </c>
    </row>
    <row r="1539" spans="1:12" ht="14.45">
      <c r="A1539" s="145" t="s">
        <v>4624</v>
      </c>
      <c r="B1539" s="81" t="s">
        <v>178</v>
      </c>
      <c r="C1539" s="139" t="str">
        <f>HYPERLINK("https://comptox.epa.gov/dashboard/chemical/details/DTXSID8024440","DTXSID8024440")</f>
        <v>DTXSID8024440</v>
      </c>
      <c r="D1539" s="81" t="s">
        <v>33</v>
      </c>
      <c r="E1539" s="39"/>
      <c r="F1539" s="91" t="s">
        <v>17</v>
      </c>
      <c r="G1539" s="31" t="s">
        <v>116</v>
      </c>
      <c r="H1539" s="39" t="s">
        <v>116</v>
      </c>
      <c r="I1539" s="37" t="s">
        <v>58</v>
      </c>
      <c r="J1539" s="37"/>
      <c r="K1539" s="35">
        <v>107119</v>
      </c>
      <c r="L1539" s="35" t="s">
        <v>4625</v>
      </c>
    </row>
    <row r="1540" spans="1:12" ht="14.45">
      <c r="A1540" s="145" t="s">
        <v>4626</v>
      </c>
      <c r="B1540" s="81" t="s">
        <v>4627</v>
      </c>
      <c r="C1540" s="139" t="str">
        <f>HYPERLINK("https://comptox.epa.gov/dashboard/chemical/details/DTXSID5021205","DTXSID5021205")</f>
        <v>DTXSID5021205</v>
      </c>
      <c r="D1540" s="81" t="s">
        <v>33</v>
      </c>
      <c r="E1540" s="39"/>
      <c r="F1540" s="91" t="s">
        <v>17</v>
      </c>
      <c r="G1540" s="31"/>
      <c r="H1540" s="39"/>
      <c r="I1540" s="37" t="s">
        <v>58</v>
      </c>
      <c r="J1540" s="37"/>
      <c r="K1540" s="35">
        <v>115071</v>
      </c>
      <c r="L1540" s="35" t="s">
        <v>4628</v>
      </c>
    </row>
    <row r="1541" spans="1:12" ht="14.45">
      <c r="A1541" s="145" t="s">
        <v>4629</v>
      </c>
      <c r="B1541" s="81" t="s">
        <v>4627</v>
      </c>
      <c r="C1541" s="139" t="str">
        <f>HYPERLINK("https://comptox.epa.gov/dashboard/chemical/details/DTXSID5021205","DTXSID5021205")</f>
        <v>DTXSID5021205</v>
      </c>
      <c r="D1541" s="81" t="s">
        <v>33</v>
      </c>
      <c r="E1541" s="39"/>
      <c r="F1541" s="91" t="s">
        <v>17</v>
      </c>
      <c r="G1541" s="31"/>
      <c r="H1541" s="39"/>
      <c r="I1541" s="37" t="s">
        <v>58</v>
      </c>
      <c r="J1541" s="37"/>
      <c r="K1541" s="35">
        <v>115071</v>
      </c>
      <c r="L1541" s="35" t="s">
        <v>4630</v>
      </c>
    </row>
    <row r="1542" spans="1:12" ht="14.45">
      <c r="A1542" s="145" t="s">
        <v>4631</v>
      </c>
      <c r="B1542" s="81" t="s">
        <v>1261</v>
      </c>
      <c r="C1542" s="139" t="str">
        <f>HYPERLINK("https://comptox.epa.gov/dashboard/chemical/details/DTXSID5020318","DTXSID5020318")</f>
        <v>DTXSID5020318</v>
      </c>
      <c r="D1542" s="81" t="s">
        <v>33</v>
      </c>
      <c r="E1542" s="39"/>
      <c r="F1542" s="91" t="s">
        <v>17</v>
      </c>
      <c r="G1542" s="31"/>
      <c r="H1542" s="39"/>
      <c r="I1542" s="37"/>
      <c r="J1542" s="37"/>
      <c r="K1542" s="35">
        <v>590216</v>
      </c>
      <c r="L1542" s="35" t="s">
        <v>4632</v>
      </c>
    </row>
    <row r="1543" spans="1:12" ht="14.45">
      <c r="A1543" s="145" t="s">
        <v>4633</v>
      </c>
      <c r="B1543" s="81" t="s">
        <v>1258</v>
      </c>
      <c r="C1543" s="139" t="str">
        <f>HYPERLINK("https://comptox.epa.gov/dashboard/chemical/details/DTXSID4040262","DTXSID4040262")</f>
        <v>DTXSID4040262</v>
      </c>
      <c r="D1543" s="81" t="s">
        <v>33</v>
      </c>
      <c r="E1543" s="39"/>
      <c r="F1543" s="91" t="s">
        <v>17</v>
      </c>
      <c r="G1543" s="31"/>
      <c r="H1543" s="39"/>
      <c r="I1543" s="37"/>
      <c r="J1543" s="37"/>
      <c r="K1543" s="35">
        <v>557982</v>
      </c>
      <c r="L1543" s="35" t="s">
        <v>4634</v>
      </c>
    </row>
    <row r="1544" spans="1:12" ht="14.45">
      <c r="A1544" s="145" t="s">
        <v>4635</v>
      </c>
      <c r="B1544" s="81" t="s">
        <v>3575</v>
      </c>
      <c r="C1544" s="139" t="str">
        <f>HYPERLINK("https://comptox.epa.gov/dashboard/chemical/details/DTXSID9020748","DTXSID9020748")</f>
        <v>DTXSID9020748</v>
      </c>
      <c r="D1544" s="81" t="s">
        <v>33</v>
      </c>
      <c r="E1544" s="39"/>
      <c r="F1544" s="91" t="s">
        <v>17</v>
      </c>
      <c r="G1544" s="31"/>
      <c r="H1544" s="39"/>
      <c r="I1544" s="37"/>
      <c r="J1544" s="37"/>
      <c r="K1544" s="35">
        <v>115117</v>
      </c>
      <c r="L1544" s="35" t="s">
        <v>4636</v>
      </c>
    </row>
    <row r="1545" spans="1:12" ht="14.45">
      <c r="A1545" s="145" t="s">
        <v>4637</v>
      </c>
      <c r="B1545" s="81" t="s">
        <v>128</v>
      </c>
      <c r="C1545" s="139" t="str">
        <f>HYPERLINK("https://comptox.epa.gov/dashboard/chemical/details/DTXSID5020029","DTXSID5020029")</f>
        <v>DTXSID5020029</v>
      </c>
      <c r="D1545" s="81" t="s">
        <v>129</v>
      </c>
      <c r="E1545" s="39" t="s">
        <v>22</v>
      </c>
      <c r="F1545" s="91" t="s">
        <v>57</v>
      </c>
      <c r="G1545" s="31" t="s">
        <v>33</v>
      </c>
      <c r="H1545" s="39" t="s">
        <v>22</v>
      </c>
      <c r="I1545" s="37" t="s">
        <v>58</v>
      </c>
      <c r="J1545" s="37" t="s">
        <v>130</v>
      </c>
      <c r="K1545" s="35">
        <v>107131</v>
      </c>
      <c r="L1545" s="35" t="s">
        <v>4638</v>
      </c>
    </row>
    <row r="1546" spans="1:12" ht="14.45">
      <c r="A1546" s="145" t="s">
        <v>4639</v>
      </c>
      <c r="B1546" s="141" t="s">
        <v>3368</v>
      </c>
      <c r="C1546" s="139" t="str">
        <f>HYPERLINK("https://comptox.epa.gov/dashboard/chemical/details/DTXSID1024176","DTXSID1024176")</f>
        <v>DTXSID1024176</v>
      </c>
      <c r="D1546" s="81" t="s">
        <v>33</v>
      </c>
      <c r="E1546" s="39" t="s">
        <v>34</v>
      </c>
      <c r="F1546" s="91" t="s">
        <v>17</v>
      </c>
      <c r="G1546" s="31" t="s">
        <v>116</v>
      </c>
      <c r="H1546" s="39" t="s">
        <v>34</v>
      </c>
      <c r="I1546" s="37" t="s">
        <v>58</v>
      </c>
      <c r="J1546" s="37" t="s">
        <v>3369</v>
      </c>
      <c r="K1546" s="35">
        <v>126987</v>
      </c>
      <c r="L1546" s="35" t="s">
        <v>4640</v>
      </c>
    </row>
    <row r="1547" spans="1:12" ht="132.6">
      <c r="A1547" s="145" t="s">
        <v>4641</v>
      </c>
      <c r="B1547" s="141" t="s">
        <v>4642</v>
      </c>
      <c r="C1547" s="139" t="str">
        <f>HYPERLINK("https://comptox.epa.gov/dashboard/chemical/details/DTXSID00882565","DTXSID00882565")</f>
        <v>DTXSID00882565</v>
      </c>
      <c r="D1547" s="81"/>
      <c r="E1547" s="39"/>
      <c r="F1547" s="91" t="s">
        <v>17</v>
      </c>
      <c r="G1547" s="31"/>
      <c r="H1547" s="39"/>
      <c r="I1547" s="37">
        <v>313</v>
      </c>
      <c r="J1547" s="37"/>
      <c r="K1547" s="35">
        <v>68227963</v>
      </c>
      <c r="L1547" s="35" t="s">
        <v>4643</v>
      </c>
    </row>
    <row r="1548" spans="1:12" ht="79.900000000000006">
      <c r="A1548" s="145" t="s">
        <v>4644</v>
      </c>
      <c r="B1548" s="141" t="s">
        <v>4645</v>
      </c>
      <c r="C1548" s="139" t="str">
        <f>HYPERLINK("https://comptox.epa.gov/dashboard/chemical/details/DTXSID70882618","DTXSID70882618")</f>
        <v>DTXSID70882618</v>
      </c>
      <c r="D1548" s="81"/>
      <c r="E1548" s="39"/>
      <c r="F1548" s="91" t="s">
        <v>17</v>
      </c>
      <c r="G1548" s="31"/>
      <c r="H1548" s="39"/>
      <c r="I1548" s="37">
        <v>313</v>
      </c>
      <c r="J1548" s="37"/>
      <c r="K1548" s="35">
        <v>68298624</v>
      </c>
      <c r="L1548" s="35" t="s">
        <v>4646</v>
      </c>
    </row>
    <row r="1549" spans="1:12" ht="40.15">
      <c r="A1549" s="145" t="s">
        <v>4647</v>
      </c>
      <c r="B1549" s="141" t="s">
        <v>4648</v>
      </c>
      <c r="C1549" s="139" t="str">
        <f>HYPERLINK("https://comptox.epa.gov/dashboard/chemical/details/DTXSID20882840","DTXSID20882840")</f>
        <v>DTXSID20882840</v>
      </c>
      <c r="D1549" s="81"/>
      <c r="E1549" s="39"/>
      <c r="F1549" s="91" t="s">
        <v>17</v>
      </c>
      <c r="G1549" s="31"/>
      <c r="H1549" s="39"/>
      <c r="I1549" s="37">
        <v>313</v>
      </c>
      <c r="J1549" s="37"/>
      <c r="K1549" s="35">
        <v>65605585</v>
      </c>
      <c r="L1549" s="35" t="s">
        <v>4649</v>
      </c>
    </row>
    <row r="1550" spans="1:12" ht="27">
      <c r="A1550" s="145" t="s">
        <v>4650</v>
      </c>
      <c r="B1550" s="141" t="s">
        <v>4651</v>
      </c>
      <c r="C1550" s="139" t="str">
        <f>HYPERLINK("https://comptox.epa.gov/dashboard/chemical/details/DTXSID3069306","DTXSID3069306")</f>
        <v>DTXSID3069306</v>
      </c>
      <c r="D1550" s="81"/>
      <c r="E1550" s="39"/>
      <c r="F1550" s="91" t="s">
        <v>17</v>
      </c>
      <c r="G1550" s="31"/>
      <c r="H1550" s="39"/>
      <c r="I1550" s="37">
        <v>313</v>
      </c>
      <c r="J1550" s="37"/>
      <c r="K1550" s="35">
        <v>59071102</v>
      </c>
      <c r="L1550" s="35" t="s">
        <v>4652</v>
      </c>
    </row>
    <row r="1551" spans="1:12" ht="106.15">
      <c r="A1551" s="145" t="s">
        <v>4653</v>
      </c>
      <c r="B1551" s="141" t="s">
        <v>4654</v>
      </c>
      <c r="C1551" s="139" t="str">
        <f>HYPERLINK("https://comptox.epa.gov/dashboard/chemical/details/DTXSID20882582","DTXSID20882582")</f>
        <v>DTXSID20882582</v>
      </c>
      <c r="D1551" s="81"/>
      <c r="E1551" s="39"/>
      <c r="F1551" s="91" t="s">
        <v>17</v>
      </c>
      <c r="G1551" s="31"/>
      <c r="H1551" s="39"/>
      <c r="I1551" s="37">
        <v>313</v>
      </c>
      <c r="J1551" s="37"/>
      <c r="K1551" s="35">
        <v>68867607</v>
      </c>
      <c r="L1551" s="35" t="s">
        <v>4655</v>
      </c>
    </row>
    <row r="1552" spans="1:12" ht="53.45">
      <c r="A1552" s="145" t="s">
        <v>4656</v>
      </c>
      <c r="B1552" s="141" t="s">
        <v>4657</v>
      </c>
      <c r="C1552" s="139" t="str">
        <f>HYPERLINK("https://comptox.epa.gov/dashboard/chemical/details/DTXSID70882673","DTXSID70882673")</f>
        <v>DTXSID70882673</v>
      </c>
      <c r="D1552" s="81"/>
      <c r="E1552" s="39"/>
      <c r="F1552" s="91" t="s">
        <v>17</v>
      </c>
      <c r="G1552" s="31"/>
      <c r="H1552" s="39"/>
      <c r="I1552" s="37">
        <v>313</v>
      </c>
      <c r="J1552" s="37"/>
      <c r="K1552" s="35">
        <v>150135572</v>
      </c>
      <c r="L1552" s="35" t="s">
        <v>4658</v>
      </c>
    </row>
    <row r="1553" spans="1:12" ht="27">
      <c r="A1553" s="145" t="s">
        <v>4659</v>
      </c>
      <c r="B1553" s="141" t="s">
        <v>4660</v>
      </c>
      <c r="C1553" s="139" t="str">
        <f>HYPERLINK("https://comptox.epa.gov/dashboard/chemical/details/DTXSID10882874","DTXSID10882874")</f>
        <v>DTXSID10882874</v>
      </c>
      <c r="D1553" s="81"/>
      <c r="E1553" s="39"/>
      <c r="F1553" s="91" t="s">
        <v>17</v>
      </c>
      <c r="G1553" s="31"/>
      <c r="H1553" s="39"/>
      <c r="I1553" s="37">
        <v>313</v>
      </c>
      <c r="J1553" s="37"/>
      <c r="K1553" s="35">
        <v>196316344</v>
      </c>
      <c r="L1553" s="35" t="s">
        <v>4661</v>
      </c>
    </row>
    <row r="1554" spans="1:12" ht="40.15">
      <c r="A1554" s="145" t="s">
        <v>4662</v>
      </c>
      <c r="B1554" s="141" t="s">
        <v>4663</v>
      </c>
      <c r="C1554" s="139" t="str">
        <f>HYPERLINK("https://comptox.epa.gov/dashboard/chemical/details/DTXSID60897635","DTXSID60897635")</f>
        <v>DTXSID60897635</v>
      </c>
      <c r="D1554" s="81"/>
      <c r="E1554" s="39"/>
      <c r="F1554" s="91" t="s">
        <v>17</v>
      </c>
      <c r="G1554" s="31"/>
      <c r="H1554" s="39"/>
      <c r="I1554" s="37">
        <v>313</v>
      </c>
      <c r="J1554" s="37"/>
      <c r="K1554" s="35">
        <v>65605596</v>
      </c>
      <c r="L1554" s="35" t="s">
        <v>4664</v>
      </c>
    </row>
    <row r="1555" spans="1:12" ht="93">
      <c r="A1555" s="145" t="s">
        <v>4665</v>
      </c>
      <c r="B1555" s="141" t="s">
        <v>4666</v>
      </c>
      <c r="C1555" s="139" t="str">
        <f>HYPERLINK("https://comptox.epa.gov/dashboard/chemical/details/DTXSID90882579","DTXSID90882579")</f>
        <v>DTXSID90882579</v>
      </c>
      <c r="D1555" s="81"/>
      <c r="E1555" s="39"/>
      <c r="F1555" s="91" t="s">
        <v>17</v>
      </c>
      <c r="G1555" s="31"/>
      <c r="H1555" s="39"/>
      <c r="I1555" s="37">
        <v>313</v>
      </c>
      <c r="J1555" s="37"/>
      <c r="K1555" s="35">
        <v>68555919</v>
      </c>
      <c r="L1555" s="35" t="s">
        <v>4667</v>
      </c>
    </row>
    <row r="1556" spans="1:12" ht="53.45">
      <c r="A1556" s="145" t="s">
        <v>4668</v>
      </c>
      <c r="B1556" s="141" t="s">
        <v>4669</v>
      </c>
      <c r="C1556" s="139" t="str">
        <f>HYPERLINK("https://comptox.epa.gov/dashboard/chemical/details/DTXSID60897610","DTXSID60897610")</f>
        <v>DTXSID60897610</v>
      </c>
      <c r="D1556" s="81"/>
      <c r="E1556" s="39"/>
      <c r="F1556" s="91" t="s">
        <v>17</v>
      </c>
      <c r="G1556" s="31"/>
      <c r="H1556" s="39"/>
      <c r="I1556" s="37">
        <v>313</v>
      </c>
      <c r="J1556" s="37"/>
      <c r="K1556" s="35">
        <v>68239430</v>
      </c>
      <c r="L1556" s="35" t="s">
        <v>4670</v>
      </c>
    </row>
    <row r="1557" spans="1:12" ht="40.15">
      <c r="A1557" s="145" t="s">
        <v>4671</v>
      </c>
      <c r="B1557" s="141" t="s">
        <v>4672</v>
      </c>
      <c r="C1557" s="139" t="str">
        <f>HYPERLINK("https://comptox.epa.gov/dashboard/chemical/details/DTXSID6062204","DTXSID6062204")</f>
        <v>DTXSID6062204</v>
      </c>
      <c r="D1557" s="81"/>
      <c r="E1557" s="39"/>
      <c r="F1557" s="91" t="s">
        <v>17</v>
      </c>
      <c r="G1557" s="31"/>
      <c r="H1557" s="39"/>
      <c r="I1557" s="37">
        <v>313</v>
      </c>
      <c r="J1557" s="37"/>
      <c r="K1557" s="35">
        <v>2144549</v>
      </c>
      <c r="L1557" s="35" t="s">
        <v>4673</v>
      </c>
    </row>
    <row r="1558" spans="1:12" ht="106.15">
      <c r="A1558" s="145" t="s">
        <v>4674</v>
      </c>
      <c r="B1558" s="141" t="s">
        <v>4675</v>
      </c>
      <c r="C1558" s="139" t="str">
        <f>HYPERLINK("https://comptox.epa.gov/dashboard/chemical/details/DTXSID80882588","DTXSID80882588")</f>
        <v>DTXSID80882588</v>
      </c>
      <c r="D1558" s="81"/>
      <c r="E1558" s="39"/>
      <c r="F1558" s="91" t="s">
        <v>17</v>
      </c>
      <c r="G1558" s="31"/>
      <c r="H1558" s="39"/>
      <c r="I1558" s="37">
        <v>313</v>
      </c>
      <c r="J1558" s="37"/>
      <c r="K1558" s="35">
        <v>65104452</v>
      </c>
      <c r="L1558" s="35" t="s">
        <v>4676</v>
      </c>
    </row>
    <row r="1559" spans="1:12" ht="27">
      <c r="A1559" s="145" t="s">
        <v>4677</v>
      </c>
      <c r="B1559" s="141" t="s">
        <v>4678</v>
      </c>
      <c r="C1559" s="139" t="str">
        <f>HYPERLINK("https://comptox.epa.gov/dashboard/chemical/details/DTXSID8062101","DTXSID8062101")</f>
        <v>DTXSID8062101</v>
      </c>
      <c r="D1559" s="81"/>
      <c r="E1559" s="39"/>
      <c r="F1559" s="91" t="s">
        <v>17</v>
      </c>
      <c r="G1559" s="31"/>
      <c r="H1559" s="39"/>
      <c r="I1559" s="37">
        <v>313</v>
      </c>
      <c r="J1559" s="37"/>
      <c r="K1559" s="35">
        <v>1996889</v>
      </c>
      <c r="L1559" s="35" t="s">
        <v>4679</v>
      </c>
    </row>
    <row r="1560" spans="1:12" ht="40.15">
      <c r="A1560" s="145" t="s">
        <v>4680</v>
      </c>
      <c r="B1560" s="141" t="s">
        <v>4681</v>
      </c>
      <c r="C1560" s="139" t="str">
        <f>HYPERLINK("https://comptox.epa.gov/dashboard/chemical/details/DTXSID90882817","DTXSID90882817")</f>
        <v>DTXSID90882817</v>
      </c>
      <c r="D1560" s="81"/>
      <c r="E1560" s="39"/>
      <c r="F1560" s="91" t="s">
        <v>17</v>
      </c>
      <c r="G1560" s="31"/>
      <c r="H1560" s="39"/>
      <c r="I1560" s="37">
        <v>313</v>
      </c>
      <c r="J1560" s="37"/>
      <c r="K1560" s="35">
        <v>203743037</v>
      </c>
      <c r="L1560" s="35" t="s">
        <v>4682</v>
      </c>
    </row>
    <row r="1561" spans="1:12" ht="53.45">
      <c r="A1561" s="145" t="s">
        <v>4683</v>
      </c>
      <c r="B1561" s="141" t="s">
        <v>4684</v>
      </c>
      <c r="C1561" s="139" t="str">
        <f>HYPERLINK("https://comptox.epa.gov/dashboard/chemical/details/DTXSID4063660","DTXSID4063660")</f>
        <v>DTXSID4063660</v>
      </c>
      <c r="D1561" s="81"/>
      <c r="E1561" s="39"/>
      <c r="F1561" s="91" t="s">
        <v>17</v>
      </c>
      <c r="G1561" s="31"/>
      <c r="H1561" s="39"/>
      <c r="I1561" s="37">
        <v>313</v>
      </c>
      <c r="J1561" s="37"/>
      <c r="K1561" s="35">
        <v>4980534</v>
      </c>
      <c r="L1561" s="35" t="s">
        <v>4685</v>
      </c>
    </row>
    <row r="1562" spans="1:12" ht="93">
      <c r="A1562" s="145" t="s">
        <v>4686</v>
      </c>
      <c r="B1562" s="141" t="s">
        <v>4687</v>
      </c>
      <c r="C1562" s="139" t="str">
        <f>HYPERLINK("https://comptox.epa.gov/dashboard/chemical/details/DTXSID00882601","DTXSID00882601")</f>
        <v>DTXSID00882601</v>
      </c>
      <c r="D1562" s="81"/>
      <c r="E1562" s="39"/>
      <c r="F1562" s="91" t="s">
        <v>17</v>
      </c>
      <c r="G1562" s="31"/>
      <c r="H1562" s="39"/>
      <c r="I1562" s="37">
        <v>313</v>
      </c>
      <c r="J1562" s="37"/>
      <c r="K1562" s="35">
        <v>142636882</v>
      </c>
      <c r="L1562" s="35" t="s">
        <v>4688</v>
      </c>
    </row>
    <row r="1563" spans="1:12" ht="40.15">
      <c r="A1563" s="145" t="s">
        <v>4689</v>
      </c>
      <c r="B1563" s="141" t="s">
        <v>4690</v>
      </c>
      <c r="C1563" s="139" t="str">
        <f>HYPERLINK("https://comptox.epa.gov/dashboard/chemical/details/DTXSID1064083","DTXSID1064083")</f>
        <v>DTXSID1064083</v>
      </c>
      <c r="D1563" s="81"/>
      <c r="E1563" s="39"/>
      <c r="F1563" s="91" t="s">
        <v>17</v>
      </c>
      <c r="G1563" s="31"/>
      <c r="H1563" s="39"/>
      <c r="I1563" s="37">
        <v>313</v>
      </c>
      <c r="J1563" s="37"/>
      <c r="K1563" s="35">
        <v>6014751</v>
      </c>
      <c r="L1563" s="35" t="s">
        <v>4691</v>
      </c>
    </row>
    <row r="1564" spans="1:12" ht="27">
      <c r="A1564" s="145" t="s">
        <v>4692</v>
      </c>
      <c r="B1564" s="141" t="s">
        <v>4693</v>
      </c>
      <c r="C1564" s="139" t="str">
        <f>HYPERLINK("https://comptox.epa.gov/dashboard/chemical/details/DTXSID1071080","DTXSID1071080")</f>
        <v>DTXSID1071080</v>
      </c>
      <c r="D1564" s="81"/>
      <c r="E1564" s="39"/>
      <c r="F1564" s="91" t="s">
        <v>17</v>
      </c>
      <c r="G1564" s="31"/>
      <c r="H1564" s="39"/>
      <c r="I1564" s="37">
        <v>313</v>
      </c>
      <c r="J1564" s="37"/>
      <c r="K1564" s="35">
        <v>68084628</v>
      </c>
      <c r="L1564" s="35" t="s">
        <v>4694</v>
      </c>
    </row>
    <row r="1565" spans="1:12" ht="53.45">
      <c r="A1565" s="145" t="s">
        <v>4695</v>
      </c>
      <c r="B1565" s="141" t="s">
        <v>4696</v>
      </c>
      <c r="C1565" s="139" t="str">
        <f>HYPERLINK("https://comptox.epa.gov/dashboard/chemical/details/DTXSID30108846","DTXSID30108846")</f>
        <v>DTXSID30108846</v>
      </c>
      <c r="D1565" s="81"/>
      <c r="E1565" s="39"/>
      <c r="F1565" s="91" t="s">
        <v>17</v>
      </c>
      <c r="G1565" s="31"/>
      <c r="H1565" s="39"/>
      <c r="I1565" s="37">
        <v>313</v>
      </c>
      <c r="J1565" s="37"/>
      <c r="K1565" s="35">
        <v>200513424</v>
      </c>
      <c r="L1565" s="35" t="s">
        <v>4697</v>
      </c>
    </row>
    <row r="1566" spans="1:12" ht="27">
      <c r="A1566" s="145" t="s">
        <v>4698</v>
      </c>
      <c r="B1566" s="141" t="s">
        <v>4699</v>
      </c>
      <c r="C1566" s="139" t="str">
        <f>HYPERLINK("https://comptox.epa.gov/dashboard/chemical/details/DTXSID7070509","DTXSID7070509")</f>
        <v>DTXSID7070509</v>
      </c>
      <c r="D1566" s="81"/>
      <c r="E1566" s="39"/>
      <c r="F1566" s="91" t="s">
        <v>17</v>
      </c>
      <c r="G1566" s="31"/>
      <c r="H1566" s="39"/>
      <c r="I1566" s="37">
        <v>313</v>
      </c>
      <c r="J1566" s="37"/>
      <c r="K1566" s="35">
        <v>67584570</v>
      </c>
      <c r="L1566" s="35" t="s">
        <v>4700</v>
      </c>
    </row>
    <row r="1567" spans="1:12" ht="27">
      <c r="A1567" s="145" t="s">
        <v>4701</v>
      </c>
      <c r="B1567" s="141" t="s">
        <v>4702</v>
      </c>
      <c r="C1567" s="139" t="str">
        <f>HYPERLINK("https://comptox.epa.gov/dashboard/chemical/details/DTXSID2070508","DTXSID2070508")</f>
        <v>DTXSID2070508</v>
      </c>
      <c r="D1567" s="81"/>
      <c r="E1567" s="39"/>
      <c r="F1567" s="91" t="s">
        <v>17</v>
      </c>
      <c r="G1567" s="31"/>
      <c r="H1567" s="39"/>
      <c r="I1567" s="37">
        <v>313</v>
      </c>
      <c r="J1567" s="37"/>
      <c r="K1567" s="35">
        <v>67584569</v>
      </c>
      <c r="L1567" s="35" t="s">
        <v>4703</v>
      </c>
    </row>
    <row r="1568" spans="1:12" ht="14.45">
      <c r="A1568" s="145" t="s">
        <v>4704</v>
      </c>
      <c r="B1568" s="81" t="s">
        <v>174</v>
      </c>
      <c r="C1568" s="139" t="str">
        <f>HYPERLINK("https://comptox.epa.gov/dashboard/chemical/details/DTXSID8020044","DTXSID8020044")</f>
        <v>DTXSID8020044</v>
      </c>
      <c r="D1568" s="81" t="s">
        <v>63</v>
      </c>
      <c r="E1568" s="39" t="s">
        <v>22</v>
      </c>
      <c r="F1568" s="91" t="s">
        <v>57</v>
      </c>
      <c r="G1568" s="31" t="s">
        <v>34</v>
      </c>
      <c r="H1568" s="39" t="s">
        <v>22</v>
      </c>
      <c r="I1568" s="37" t="s">
        <v>58</v>
      </c>
      <c r="J1568" s="37" t="s">
        <v>175</v>
      </c>
      <c r="K1568" s="35">
        <v>107186</v>
      </c>
      <c r="L1568" s="35" t="s">
        <v>4705</v>
      </c>
    </row>
    <row r="1569" spans="1:12" ht="14.45">
      <c r="A1569" s="145" t="s">
        <v>4706</v>
      </c>
      <c r="B1569" s="81" t="s">
        <v>133</v>
      </c>
      <c r="C1569" s="139" t="str">
        <f>HYPERLINK("https://comptox.epa.gov/dashboard/chemical/details/DTXSID1061150","DTXSID1061150")</f>
        <v>DTXSID1061150</v>
      </c>
      <c r="D1569" s="81" t="s">
        <v>26</v>
      </c>
      <c r="E1569" s="39"/>
      <c r="F1569" s="91" t="s">
        <v>17</v>
      </c>
      <c r="G1569" s="31" t="s">
        <v>22</v>
      </c>
      <c r="H1569" s="39" t="s">
        <v>22</v>
      </c>
      <c r="I1569" s="37"/>
      <c r="J1569" s="37"/>
      <c r="K1569" s="35">
        <v>814686</v>
      </c>
      <c r="L1569" s="35" t="s">
        <v>4707</v>
      </c>
    </row>
    <row r="1570" spans="1:12" ht="14.45">
      <c r="A1570" s="145" t="s">
        <v>4708</v>
      </c>
      <c r="B1570" s="81" t="s">
        <v>4709</v>
      </c>
      <c r="C1570" s="139" t="str">
        <f>HYPERLINK("https://comptox.epa.gov/dashboard/chemical/details/DTXSID7032470","DTXSID7032470")</f>
        <v>DTXSID7032470</v>
      </c>
      <c r="D1570" s="81"/>
      <c r="E1570" s="39"/>
      <c r="F1570" s="91" t="s">
        <v>17</v>
      </c>
      <c r="G1570" s="31"/>
      <c r="H1570" s="39"/>
      <c r="I1570" s="37" t="s">
        <v>18</v>
      </c>
      <c r="J1570" s="37"/>
      <c r="K1570" s="35">
        <v>31218834</v>
      </c>
      <c r="L1570" s="35" t="s">
        <v>4710</v>
      </c>
    </row>
    <row r="1571" spans="1:12" ht="14.45">
      <c r="A1571" s="145" t="s">
        <v>4711</v>
      </c>
      <c r="B1571" s="141" t="s">
        <v>4712</v>
      </c>
      <c r="C1571" s="139" t="str">
        <f>HYPERLINK("https://comptox.epa.gov/dashboard/chemical/details/DTXSID7020766","DTXSID7020766")</f>
        <v>DTXSID7020766</v>
      </c>
      <c r="D1571" s="81"/>
      <c r="E1571" s="39">
        <v>1000</v>
      </c>
      <c r="F1571" s="91" t="s">
        <v>17</v>
      </c>
      <c r="G1571" s="31"/>
      <c r="H1571" s="39"/>
      <c r="I1571" s="37"/>
      <c r="J1571" s="37" t="s">
        <v>4713</v>
      </c>
      <c r="K1571" s="35">
        <v>122429</v>
      </c>
      <c r="L1571" s="35" t="s">
        <v>4714</v>
      </c>
    </row>
    <row r="1572" spans="1:12" ht="14.45">
      <c r="A1572" s="145" t="s">
        <v>4715</v>
      </c>
      <c r="B1572" s="81" t="s">
        <v>4716</v>
      </c>
      <c r="C1572" s="139" t="str">
        <f>HYPERLINK("https://comptox.epa.gov/dashboard/chemical/details/DTXSID8024280","DTXSID8024280")</f>
        <v>DTXSID8024280</v>
      </c>
      <c r="D1572" s="81"/>
      <c r="E1572" s="39"/>
      <c r="F1572" s="91" t="s">
        <v>17</v>
      </c>
      <c r="G1572" s="31"/>
      <c r="H1572" s="39"/>
      <c r="I1572" s="37" t="s">
        <v>18</v>
      </c>
      <c r="J1572" s="37"/>
      <c r="K1572" s="35">
        <v>60207901</v>
      </c>
      <c r="L1572" s="35" t="s">
        <v>4717</v>
      </c>
    </row>
    <row r="1573" spans="1:12" ht="14.45">
      <c r="A1573" s="145" t="s">
        <v>4718</v>
      </c>
      <c r="B1573" s="81" t="s">
        <v>4719</v>
      </c>
      <c r="C1573" s="139" t="str">
        <f>HYPERLINK("https://comptox.epa.gov/dashboard/chemical/details/DTXSID8021197","DTXSID8021197")</f>
        <v>DTXSID8021197</v>
      </c>
      <c r="D1573" s="81"/>
      <c r="E1573" s="39" t="s">
        <v>77</v>
      </c>
      <c r="F1573" s="91" t="s">
        <v>17</v>
      </c>
      <c r="G1573" s="31" t="s">
        <v>116</v>
      </c>
      <c r="H1573" s="39" t="s">
        <v>77</v>
      </c>
      <c r="I1573" s="37" t="s">
        <v>18</v>
      </c>
      <c r="J1573" s="37"/>
      <c r="K1573" s="35">
        <v>57578</v>
      </c>
      <c r="L1573" s="35" t="s">
        <v>4720</v>
      </c>
    </row>
    <row r="1574" spans="1:12" ht="14.45">
      <c r="A1574" s="145" t="s">
        <v>4721</v>
      </c>
      <c r="B1574" s="141" t="s">
        <v>4722</v>
      </c>
      <c r="C1574" s="139" t="str">
        <f>HYPERLINK("https://comptox.epa.gov/dashboard/chemical/details/DTXSID2021658","DTXSID2021658")</f>
        <v>DTXSID2021658</v>
      </c>
      <c r="D1574" s="81"/>
      <c r="E1574" s="39" t="s">
        <v>34</v>
      </c>
      <c r="F1574" s="91" t="s">
        <v>17</v>
      </c>
      <c r="G1574" s="31"/>
      <c r="H1574" s="39"/>
      <c r="I1574" s="37" t="s">
        <v>18</v>
      </c>
      <c r="J1574" s="37"/>
      <c r="K1574" s="35">
        <v>123386</v>
      </c>
      <c r="L1574" s="35" t="s">
        <v>4723</v>
      </c>
    </row>
    <row r="1575" spans="1:12" ht="14.45">
      <c r="A1575" s="145" t="s">
        <v>4724</v>
      </c>
      <c r="B1575" s="81" t="s">
        <v>4725</v>
      </c>
      <c r="C1575" s="139" t="str">
        <f>HYPERLINK("https://comptox.epa.gov/dashboard/chemical/details/DTXSID8025961","DTXSID8025961")</f>
        <v>DTXSID8025961</v>
      </c>
      <c r="D1575" s="81"/>
      <c r="E1575" s="39" t="s">
        <v>26</v>
      </c>
      <c r="F1575" s="91" t="s">
        <v>53</v>
      </c>
      <c r="G1575" s="31"/>
      <c r="H1575" s="39"/>
      <c r="I1575" s="37"/>
      <c r="J1575" s="37"/>
      <c r="K1575" s="35">
        <v>79094</v>
      </c>
      <c r="L1575" s="35" t="s">
        <v>4726</v>
      </c>
    </row>
    <row r="1576" spans="1:12" ht="14.45">
      <c r="A1576" s="145" t="s">
        <v>4727</v>
      </c>
      <c r="B1576" s="141" t="s">
        <v>4728</v>
      </c>
      <c r="C1576" s="139" t="str">
        <f>HYPERLINK("https://comptox.epa.gov/dashboard/chemical/details/DTXSID1027007","DTXSID1027007")</f>
        <v>DTXSID1027007</v>
      </c>
      <c r="D1576" s="81"/>
      <c r="E1576" s="39" t="s">
        <v>26</v>
      </c>
      <c r="F1576" s="91" t="s">
        <v>53</v>
      </c>
      <c r="G1576" s="31"/>
      <c r="H1576" s="39"/>
      <c r="I1576" s="37"/>
      <c r="J1576" s="37"/>
      <c r="K1576" s="35">
        <v>123626</v>
      </c>
      <c r="L1576" s="35" t="s">
        <v>4729</v>
      </c>
    </row>
    <row r="1577" spans="1:12" ht="14.45">
      <c r="A1577" s="145" t="s">
        <v>4730</v>
      </c>
      <c r="B1577" s="81" t="s">
        <v>2510</v>
      </c>
      <c r="C1577" s="139" t="str">
        <f>HYPERLINK("https://comptox.epa.gov/dashboard/chemical/details/DTXSID1021879","DTXSID1021879")</f>
        <v>DTXSID1021879</v>
      </c>
      <c r="D1577" s="81" t="s">
        <v>33</v>
      </c>
      <c r="E1577" s="39" t="s">
        <v>77</v>
      </c>
      <c r="F1577" s="91" t="s">
        <v>17</v>
      </c>
      <c r="G1577" s="31" t="s">
        <v>116</v>
      </c>
      <c r="H1577" s="39" t="s">
        <v>77</v>
      </c>
      <c r="I1577" s="37"/>
      <c r="J1577" s="37" t="s">
        <v>2511</v>
      </c>
      <c r="K1577" s="35">
        <v>107120</v>
      </c>
      <c r="L1577" s="35" t="s">
        <v>4731</v>
      </c>
    </row>
    <row r="1578" spans="1:12" ht="14.45">
      <c r="A1578" s="145" t="s">
        <v>4732</v>
      </c>
      <c r="B1578" s="81" t="s">
        <v>1254</v>
      </c>
      <c r="C1578" s="139" t="str">
        <f>HYPERLINK("https://comptox.epa.gov/dashboard/chemical/details/DTXSID4030336","DTXSID4030336")</f>
        <v>DTXSID4030336</v>
      </c>
      <c r="D1578" s="81"/>
      <c r="E1578" s="39" t="s">
        <v>34</v>
      </c>
      <c r="F1578" s="91" t="s">
        <v>17</v>
      </c>
      <c r="G1578" s="31" t="s">
        <v>34</v>
      </c>
      <c r="H1578" s="39" t="s">
        <v>34</v>
      </c>
      <c r="I1578" s="37" t="s">
        <v>58</v>
      </c>
      <c r="J1578" s="37" t="s">
        <v>1255</v>
      </c>
      <c r="K1578" s="35">
        <v>542767</v>
      </c>
      <c r="L1578" s="35" t="s">
        <v>4733</v>
      </c>
    </row>
    <row r="1579" spans="1:12" ht="14.45">
      <c r="A1579" s="145" t="s">
        <v>4734</v>
      </c>
      <c r="B1579" s="81" t="s">
        <v>4735</v>
      </c>
      <c r="C1579" s="139" t="str">
        <f>HYPERLINK("https://comptox.epa.gov/dashboard/chemical/details/DTXSID7021738","DTXSID7021738")</f>
        <v>DTXSID7021738</v>
      </c>
      <c r="D1579" s="81"/>
      <c r="E1579" s="39"/>
      <c r="F1579" s="91" t="s">
        <v>17</v>
      </c>
      <c r="G1579" s="31" t="s">
        <v>152</v>
      </c>
      <c r="H1579" s="39" t="s">
        <v>22</v>
      </c>
      <c r="I1579" s="37"/>
      <c r="J1579" s="37"/>
      <c r="K1579" s="35">
        <v>70699</v>
      </c>
      <c r="L1579" s="35" t="s">
        <v>4736</v>
      </c>
    </row>
    <row r="1580" spans="1:12" ht="14.45">
      <c r="A1580" s="145" t="s">
        <v>4737</v>
      </c>
      <c r="B1580" s="81" t="s">
        <v>4180</v>
      </c>
      <c r="C1580" s="139" t="str">
        <f>HYPERLINK("https://comptox.epa.gov/dashboard/chemical/details/DTXSID7021948","DTXSID7021948")</f>
        <v>DTXSID7021948</v>
      </c>
      <c r="D1580" s="81"/>
      <c r="E1580" s="39" t="s">
        <v>22</v>
      </c>
      <c r="F1580" s="91" t="s">
        <v>17</v>
      </c>
      <c r="G1580" s="31"/>
      <c r="H1580" s="39"/>
      <c r="I1580" s="37" t="s">
        <v>18</v>
      </c>
      <c r="J1580" s="37" t="s">
        <v>4181</v>
      </c>
      <c r="K1580" s="35">
        <v>114261</v>
      </c>
      <c r="L1580" s="35" t="s">
        <v>4738</v>
      </c>
    </row>
    <row r="1581" spans="1:12" ht="14.45">
      <c r="A1581" s="145" t="s">
        <v>4739</v>
      </c>
      <c r="B1581" s="81" t="s">
        <v>4740</v>
      </c>
      <c r="C1581" s="139" t="str">
        <f>HYPERLINK("https://comptox.epa.gov/dashboard/chemical/details/DTXSID6021878","DTXSID6021878")</f>
        <v>DTXSID6021878</v>
      </c>
      <c r="D1581" s="81"/>
      <c r="E1581" s="39" t="s">
        <v>26</v>
      </c>
      <c r="F1581" s="91" t="s">
        <v>17</v>
      </c>
      <c r="G1581" s="31"/>
      <c r="H1581" s="39"/>
      <c r="I1581" s="37"/>
      <c r="J1581" s="37" t="s">
        <v>4741</v>
      </c>
      <c r="K1581" s="35">
        <v>107108</v>
      </c>
      <c r="L1581" s="35" t="s">
        <v>4742</v>
      </c>
    </row>
    <row r="1582" spans="1:12" ht="14.45">
      <c r="A1582" s="145" t="s">
        <v>4743</v>
      </c>
      <c r="B1582" s="81" t="s">
        <v>1053</v>
      </c>
      <c r="C1582" s="139" t="str">
        <f>HYPERLINK("https://comptox.epa.gov/dashboard/chemical/details/DTXSID3042342","DTXSID3042342")</f>
        <v>DTXSID3042342</v>
      </c>
      <c r="D1582" s="81" t="s">
        <v>63</v>
      </c>
      <c r="E1582" s="39"/>
      <c r="F1582" s="91" t="s">
        <v>17</v>
      </c>
      <c r="G1582" s="31" t="s">
        <v>116</v>
      </c>
      <c r="H1582" s="39" t="s">
        <v>116</v>
      </c>
      <c r="I1582" s="37"/>
      <c r="J1582" s="37"/>
      <c r="K1582" s="35">
        <v>109615</v>
      </c>
      <c r="L1582" s="35" t="s">
        <v>4744</v>
      </c>
    </row>
    <row r="1583" spans="1:12" ht="14.45">
      <c r="A1583" s="145" t="s">
        <v>4745</v>
      </c>
      <c r="B1583" s="81" t="s">
        <v>4627</v>
      </c>
      <c r="C1583" s="139" t="str">
        <f>HYPERLINK("https://comptox.epa.gov/dashboard/chemical/details/DTXSID5021205","DTXSID5021205")</f>
        <v>DTXSID5021205</v>
      </c>
      <c r="D1583" s="81" t="s">
        <v>33</v>
      </c>
      <c r="E1583" s="39"/>
      <c r="F1583" s="91" t="s">
        <v>17</v>
      </c>
      <c r="G1583" s="31"/>
      <c r="H1583" s="39"/>
      <c r="I1583" s="37" t="s">
        <v>18</v>
      </c>
      <c r="J1583" s="37"/>
      <c r="K1583" s="35">
        <v>115071</v>
      </c>
      <c r="L1583" s="35" t="s">
        <v>4746</v>
      </c>
    </row>
    <row r="1584" spans="1:12" ht="14.45">
      <c r="A1584" s="145" t="s">
        <v>4747</v>
      </c>
      <c r="B1584" s="81" t="s">
        <v>482</v>
      </c>
      <c r="C1584" s="139" t="str">
        <f>HYPERLINK("https://comptox.epa.gov/dashboard/chemical/details/DTXSID8024286","DTXSID8024286")</f>
        <v>DTXSID8024286</v>
      </c>
      <c r="D1584" s="81" t="s">
        <v>33</v>
      </c>
      <c r="E1584" s="39" t="s">
        <v>94</v>
      </c>
      <c r="F1584" s="91" t="s">
        <v>17</v>
      </c>
      <c r="G1584" s="31" t="s">
        <v>33</v>
      </c>
      <c r="H1584" s="39" t="s">
        <v>94</v>
      </c>
      <c r="I1584" s="37" t="s">
        <v>18</v>
      </c>
      <c r="J1584" s="37" t="s">
        <v>483</v>
      </c>
      <c r="K1584" s="35">
        <v>75558</v>
      </c>
      <c r="L1584" s="35" t="s">
        <v>4748</v>
      </c>
    </row>
    <row r="1585" spans="1:12" ht="14.45">
      <c r="A1585" s="145" t="s">
        <v>4749</v>
      </c>
      <c r="B1585" s="81" t="s">
        <v>3990</v>
      </c>
      <c r="C1585" s="139" t="str">
        <f>HYPERLINK("https://comptox.epa.gov/dashboard/chemical/details/DTXSID5021207","DTXSID5021207")</f>
        <v>DTXSID5021207</v>
      </c>
      <c r="D1585" s="81" t="s">
        <v>33</v>
      </c>
      <c r="E1585" s="39" t="s">
        <v>22</v>
      </c>
      <c r="F1585" s="91" t="s">
        <v>57</v>
      </c>
      <c r="G1585" s="31" t="s">
        <v>33</v>
      </c>
      <c r="H1585" s="39" t="s">
        <v>22</v>
      </c>
      <c r="I1585" s="37" t="s">
        <v>18</v>
      </c>
      <c r="J1585" s="37"/>
      <c r="K1585" s="35">
        <v>75569</v>
      </c>
      <c r="L1585" s="35" t="s">
        <v>4750</v>
      </c>
    </row>
    <row r="1586" spans="1:12" ht="14.45">
      <c r="A1586" s="145" t="s">
        <v>4751</v>
      </c>
      <c r="B1586" s="81" t="s">
        <v>4752</v>
      </c>
      <c r="C1586" s="139" t="str">
        <f>HYPERLINK("https://comptox.epa.gov/dashboard/chemical/details/DTXSID0026387","DTXSID0026387")</f>
        <v>DTXSID0026387</v>
      </c>
      <c r="D1586" s="81" t="s">
        <v>33</v>
      </c>
      <c r="E1586" s="39"/>
      <c r="F1586" s="91" t="s">
        <v>17</v>
      </c>
      <c r="G1586" s="31"/>
      <c r="H1586" s="39"/>
      <c r="I1586" s="37"/>
      <c r="J1586" s="37"/>
      <c r="K1586" s="35">
        <v>74997</v>
      </c>
      <c r="L1586" s="35" t="s">
        <v>4753</v>
      </c>
    </row>
    <row r="1587" spans="1:12" ht="14.45">
      <c r="A1587" s="145" t="s">
        <v>4754</v>
      </c>
      <c r="B1587" s="81" t="s">
        <v>4752</v>
      </c>
      <c r="C1587" s="139" t="str">
        <f>HYPERLINK("https://comptox.epa.gov/dashboard/chemical/details/DTXSID0026387","DTXSID0026387")</f>
        <v>DTXSID0026387</v>
      </c>
      <c r="D1587" s="81" t="s">
        <v>33</v>
      </c>
      <c r="E1587" s="39"/>
      <c r="F1587" s="91" t="s">
        <v>17</v>
      </c>
      <c r="G1587" s="31"/>
      <c r="H1587" s="39"/>
      <c r="I1587" s="37"/>
      <c r="J1587" s="37"/>
      <c r="K1587" s="35">
        <v>74997</v>
      </c>
      <c r="L1587" s="35" t="s">
        <v>4753</v>
      </c>
    </row>
    <row r="1588" spans="1:12" ht="14.45">
      <c r="A1588" s="145" t="s">
        <v>4755</v>
      </c>
      <c r="B1588" s="81" t="s">
        <v>4756</v>
      </c>
      <c r="C1588" s="139" t="str">
        <f>HYPERLINK("https://comptox.epa.gov/dashboard/chemical/details/DTXSID8037627","DTXSID8037627")</f>
        <v>DTXSID8037627</v>
      </c>
      <c r="D1588" s="81"/>
      <c r="E1588" s="39"/>
      <c r="F1588" s="91" t="s">
        <v>17</v>
      </c>
      <c r="G1588" s="31" t="s">
        <v>152</v>
      </c>
      <c r="H1588" s="39" t="s">
        <v>22</v>
      </c>
      <c r="I1588" s="37"/>
      <c r="J1588" s="37"/>
      <c r="K1588" s="35">
        <v>2275185</v>
      </c>
      <c r="L1588" s="35" t="s">
        <v>4757</v>
      </c>
    </row>
    <row r="1589" spans="1:12" ht="14.45">
      <c r="A1589" s="145" t="s">
        <v>4758</v>
      </c>
      <c r="B1589" s="141" t="s">
        <v>4759</v>
      </c>
      <c r="C1589" s="139" t="str">
        <f>HYPERLINK("https://comptox.epa.gov/dashboard/chemical/details/DTXSID3024289","DTXSID3024289")</f>
        <v>DTXSID3024289</v>
      </c>
      <c r="D1589" s="81"/>
      <c r="E1589" s="39" t="s">
        <v>26</v>
      </c>
      <c r="F1589" s="91" t="s">
        <v>17</v>
      </c>
      <c r="G1589" s="31" t="s">
        <v>82</v>
      </c>
      <c r="H1589" s="39" t="s">
        <v>26</v>
      </c>
      <c r="I1589" s="37"/>
      <c r="J1589" s="37"/>
      <c r="K1589" s="35">
        <v>129000</v>
      </c>
      <c r="L1589" s="35" t="s">
        <v>4760</v>
      </c>
    </row>
    <row r="1590" spans="1:12" ht="14.45">
      <c r="A1590" s="145" t="s">
        <v>4761</v>
      </c>
      <c r="B1590" s="81" t="s">
        <v>4762</v>
      </c>
      <c r="C1590" s="139" t="str">
        <f>HYPERLINK("https://comptox.epa.gov/dashboard/chemical/details/DTXSID4034499","DTXSID4034499")</f>
        <v>DTXSID4034499</v>
      </c>
      <c r="D1590" s="81"/>
      <c r="E1590" s="39" t="s">
        <v>94</v>
      </c>
      <c r="F1590" s="91" t="s">
        <v>34</v>
      </c>
      <c r="G1590" s="31"/>
      <c r="H1590" s="39"/>
      <c r="I1590" s="37"/>
      <c r="J1590" s="37"/>
      <c r="K1590" s="35">
        <v>121211</v>
      </c>
      <c r="L1590" s="35" t="s">
        <v>4763</v>
      </c>
    </row>
    <row r="1591" spans="1:12" ht="14.45">
      <c r="A1591" s="145" t="s">
        <v>4761</v>
      </c>
      <c r="B1591" s="81" t="s">
        <v>4764</v>
      </c>
      <c r="C1591" s="139" t="str">
        <f>HYPERLINK("https://comptox.epa.gov/dashboard/chemical/details/DTXSID2042353","DTXSID2042353")</f>
        <v>DTXSID2042353</v>
      </c>
      <c r="D1591" s="81"/>
      <c r="E1591" s="39" t="s">
        <v>4765</v>
      </c>
      <c r="F1591" s="91" t="s">
        <v>34</v>
      </c>
      <c r="G1591" s="31"/>
      <c r="H1591" s="39"/>
      <c r="I1591" s="37"/>
      <c r="J1591" s="37"/>
      <c r="K1591" s="35">
        <v>121299</v>
      </c>
      <c r="L1591" s="35" t="s">
        <v>4763</v>
      </c>
    </row>
    <row r="1592" spans="1:12" ht="14.45">
      <c r="A1592" s="145" t="s">
        <v>4761</v>
      </c>
      <c r="B1592" s="81" t="s">
        <v>4766</v>
      </c>
      <c r="C1592" s="139" t="str">
        <f>HYPERLINK("https://comptox.epa.gov/dashboard/chemical/details/DTXSID8034873","DTXSID8034873")</f>
        <v>DTXSID8034873</v>
      </c>
      <c r="D1592" s="81"/>
      <c r="E1592" s="39" t="s">
        <v>94</v>
      </c>
      <c r="F1592" s="91" t="s">
        <v>17</v>
      </c>
      <c r="G1592" s="31"/>
      <c r="H1592" s="39"/>
      <c r="I1592" s="37"/>
      <c r="J1592" s="37"/>
      <c r="K1592" s="35">
        <v>8003347</v>
      </c>
      <c r="L1592" s="35" t="s">
        <v>4763</v>
      </c>
    </row>
    <row r="1593" spans="1:12" ht="14.45">
      <c r="A1593" s="145" t="s">
        <v>4767</v>
      </c>
      <c r="B1593" s="81" t="s">
        <v>4768</v>
      </c>
      <c r="C1593" s="139" t="str">
        <f>HYPERLINK("https://comptox.epa.gov/dashboard/chemical/details/DTXSID9021924","DTXSID9021924")</f>
        <v>DTXSID9021924</v>
      </c>
      <c r="D1593" s="81"/>
      <c r="E1593" s="39" t="s">
        <v>34</v>
      </c>
      <c r="F1593" s="91" t="s">
        <v>17</v>
      </c>
      <c r="G1593" s="31"/>
      <c r="H1593" s="39"/>
      <c r="I1593" s="37" t="s">
        <v>18</v>
      </c>
      <c r="J1593" s="37" t="s">
        <v>4769</v>
      </c>
      <c r="K1593" s="35">
        <v>110861</v>
      </c>
      <c r="L1593" s="35" t="s">
        <v>4770</v>
      </c>
    </row>
    <row r="1594" spans="1:12" ht="14.45">
      <c r="A1594" s="145" t="s">
        <v>4771</v>
      </c>
      <c r="B1594" s="81" t="s">
        <v>222</v>
      </c>
      <c r="C1594" s="139" t="str">
        <f>HYPERLINK("https://comptox.epa.gov/dashboard/chemical/details/DTXSID0023870","DTXSID0023870")</f>
        <v>DTXSID0023870</v>
      </c>
      <c r="D1594" s="81"/>
      <c r="E1594" s="39" t="s">
        <v>34</v>
      </c>
      <c r="F1594" s="91" t="s">
        <v>17</v>
      </c>
      <c r="G1594" s="31" t="s">
        <v>161</v>
      </c>
      <c r="H1594" s="39" t="s">
        <v>34</v>
      </c>
      <c r="I1594" s="37"/>
      <c r="J1594" s="37" t="s">
        <v>223</v>
      </c>
      <c r="K1594" s="35">
        <v>504245</v>
      </c>
      <c r="L1594" s="35" t="s">
        <v>4772</v>
      </c>
    </row>
    <row r="1595" spans="1:12" ht="14.45">
      <c r="A1595" s="145" t="s">
        <v>4773</v>
      </c>
      <c r="B1595" s="81" t="s">
        <v>3710</v>
      </c>
      <c r="C1595" s="139" t="str">
        <f>HYPERLINK("https://comptox.epa.gov/dashboard/chemical/details/DTXSID1020930","DTXSID1020930")</f>
        <v>DTXSID1020930</v>
      </c>
      <c r="D1595" s="81"/>
      <c r="E1595" s="39" t="s">
        <v>22</v>
      </c>
      <c r="F1595" s="91" t="s">
        <v>17</v>
      </c>
      <c r="G1595" s="31" t="s">
        <v>22</v>
      </c>
      <c r="H1595" s="39" t="s">
        <v>22</v>
      </c>
      <c r="I1595" s="37" t="s">
        <v>258</v>
      </c>
      <c r="J1595" s="37" t="s">
        <v>3711</v>
      </c>
      <c r="K1595" s="35">
        <v>54115</v>
      </c>
      <c r="L1595" s="35" t="s">
        <v>4774</v>
      </c>
    </row>
    <row r="1596" spans="1:12" ht="14.45">
      <c r="A1596" s="145" t="s">
        <v>4775</v>
      </c>
      <c r="B1596" s="81" t="s">
        <v>4776</v>
      </c>
      <c r="C1596" s="139" t="str">
        <f>HYPERLINK("https://comptox.epa.gov/dashboard/chemical/details/DTXSID2059699","DTXSID2059699")</f>
        <v>DTXSID2059699</v>
      </c>
      <c r="D1596" s="81"/>
      <c r="E1596" s="39"/>
      <c r="F1596" s="91" t="s">
        <v>17</v>
      </c>
      <c r="G1596" s="31" t="s">
        <v>116</v>
      </c>
      <c r="H1596" s="39" t="s">
        <v>116</v>
      </c>
      <c r="I1596" s="37"/>
      <c r="J1596" s="37"/>
      <c r="K1596" s="35">
        <v>140761</v>
      </c>
      <c r="L1596" s="35" t="s">
        <v>4777</v>
      </c>
    </row>
    <row r="1597" spans="1:12" ht="14.45">
      <c r="A1597" s="145" t="s">
        <v>4778</v>
      </c>
      <c r="B1597" s="81" t="s">
        <v>4779</v>
      </c>
      <c r="C1597" s="139" t="str">
        <f>HYPERLINK("https://comptox.epa.gov/dashboard/chemical/details/DTXSID9041524","DTXSID9041524")</f>
        <v>DTXSID9041524</v>
      </c>
      <c r="D1597" s="81"/>
      <c r="E1597" s="39"/>
      <c r="F1597" s="91" t="s">
        <v>17</v>
      </c>
      <c r="G1597" s="31" t="s">
        <v>161</v>
      </c>
      <c r="H1597" s="39" t="s">
        <v>116</v>
      </c>
      <c r="I1597" s="37"/>
      <c r="J1597" s="37"/>
      <c r="K1597" s="35">
        <v>1124330</v>
      </c>
      <c r="L1597" s="35" t="s">
        <v>4780</v>
      </c>
    </row>
    <row r="1598" spans="1:12" ht="27">
      <c r="A1598" s="145" t="s">
        <v>4781</v>
      </c>
      <c r="B1598" s="81" t="s">
        <v>4782</v>
      </c>
      <c r="C1598" s="139" t="str">
        <f>HYPERLINK("https://comptox.epa.gov/dashboard/chemical/details/DTXSID4069501","DTXSID4069501")</f>
        <v>DTXSID4069501</v>
      </c>
      <c r="D1598" s="81"/>
      <c r="E1598" s="39"/>
      <c r="F1598" s="91" t="s">
        <v>17</v>
      </c>
      <c r="G1598" s="31"/>
      <c r="H1598" s="39"/>
      <c r="I1598" s="37">
        <v>313</v>
      </c>
      <c r="J1598" s="37"/>
      <c r="K1598" s="31">
        <v>61798683</v>
      </c>
      <c r="L1598" s="35" t="s">
        <v>4783</v>
      </c>
    </row>
    <row r="1599" spans="1:12" ht="14.45">
      <c r="A1599" s="145" t="s">
        <v>4784</v>
      </c>
      <c r="B1599" s="81" t="s">
        <v>4785</v>
      </c>
      <c r="C1599" s="139" t="str">
        <f>HYPERLINK("https://comptox.epa.gov/dashboard/chemical/details/DTXSID1042360","DTXSID1042360")</f>
        <v>DTXSID1042360</v>
      </c>
      <c r="D1599" s="81"/>
      <c r="E1599" s="39"/>
      <c r="F1599" s="91" t="s">
        <v>17</v>
      </c>
      <c r="G1599" s="31" t="s">
        <v>152</v>
      </c>
      <c r="H1599" s="39" t="s">
        <v>22</v>
      </c>
      <c r="I1599" s="37"/>
      <c r="J1599" s="37"/>
      <c r="K1599" s="35">
        <v>53558251</v>
      </c>
      <c r="L1599" s="35" t="s">
        <v>4786</v>
      </c>
    </row>
    <row r="1600" spans="1:12" ht="14.45">
      <c r="A1600" s="145" t="s">
        <v>4787</v>
      </c>
      <c r="B1600" s="81" t="s">
        <v>4788</v>
      </c>
      <c r="C1600" s="139" t="str">
        <f>HYPERLINK("https://comptox.epa.gov/dashboard/chemical/details/DTXSID1021798","DTXSID1021798")</f>
        <v>DTXSID1021798</v>
      </c>
      <c r="D1600" s="81"/>
      <c r="E1600" s="39" t="s">
        <v>26</v>
      </c>
      <c r="F1600" s="91" t="s">
        <v>53</v>
      </c>
      <c r="G1600" s="31"/>
      <c r="H1600" s="39"/>
      <c r="I1600" s="37" t="s">
        <v>18</v>
      </c>
      <c r="J1600" s="37"/>
      <c r="K1600" s="35">
        <v>91225</v>
      </c>
      <c r="L1600" s="35" t="s">
        <v>4789</v>
      </c>
    </row>
    <row r="1601" spans="1:12" ht="14.45">
      <c r="A1601" s="145" t="s">
        <v>4790</v>
      </c>
      <c r="B1601" s="81" t="s">
        <v>645</v>
      </c>
      <c r="C1601" s="139" t="str">
        <f>HYPERLINK("https://comptox.epa.gov/dashboard/chemical/details/DTXSID6020145","DTXSID6020145")</f>
        <v>DTXSID6020145</v>
      </c>
      <c r="D1601" s="81"/>
      <c r="E1601" s="39" t="s">
        <v>77</v>
      </c>
      <c r="F1601" s="91" t="s">
        <v>17</v>
      </c>
      <c r="G1601" s="31"/>
      <c r="H1601" s="39"/>
      <c r="I1601" s="37" t="s">
        <v>18</v>
      </c>
      <c r="J1601" s="37" t="s">
        <v>646</v>
      </c>
      <c r="K1601" s="35">
        <v>106514</v>
      </c>
      <c r="L1601" s="35" t="s">
        <v>4791</v>
      </c>
    </row>
    <row r="1602" spans="1:12" ht="14.45">
      <c r="A1602" s="145" t="s">
        <v>4792</v>
      </c>
      <c r="B1602" s="81" t="s">
        <v>4032</v>
      </c>
      <c r="C1602" s="139" t="str">
        <f>HYPERLINK("https://comptox.epa.gov/dashboard/chemical/details/DTXSID2021105","DTXSID2021105")</f>
        <v>DTXSID2021105</v>
      </c>
      <c r="D1602" s="81"/>
      <c r="E1602" s="39" t="s">
        <v>22</v>
      </c>
      <c r="F1602" s="91" t="s">
        <v>17</v>
      </c>
      <c r="G1602" s="31"/>
      <c r="H1602" s="39"/>
      <c r="I1602" s="37" t="s">
        <v>18</v>
      </c>
      <c r="J1602" s="37" t="s">
        <v>4033</v>
      </c>
      <c r="K1602" s="35">
        <v>82688</v>
      </c>
      <c r="L1602" s="35" t="s">
        <v>4793</v>
      </c>
    </row>
    <row r="1603" spans="1:12" ht="14.45">
      <c r="A1603" s="145" t="s">
        <v>4794</v>
      </c>
      <c r="B1603" s="81" t="s">
        <v>4795</v>
      </c>
      <c r="C1603" s="139" t="str">
        <f>HYPERLINK("https://comptox.epa.gov/dashboard/chemical/details/DTXSID9023889","DTXSID9023889")</f>
        <v>DTXSID9023889</v>
      </c>
      <c r="D1603" s="81"/>
      <c r="E1603" s="39"/>
      <c r="F1603" s="91" t="s">
        <v>17</v>
      </c>
      <c r="G1603" s="31"/>
      <c r="H1603" s="39"/>
      <c r="I1603" s="37" t="s">
        <v>18</v>
      </c>
      <c r="J1603" s="37"/>
      <c r="K1603" s="35">
        <v>76578148</v>
      </c>
      <c r="L1603" s="35" t="s">
        <v>4796</v>
      </c>
    </row>
    <row r="1604" spans="1:12" ht="14.45">
      <c r="A1604" s="145" t="s">
        <v>4797</v>
      </c>
      <c r="B1604" s="81" t="s">
        <v>1121</v>
      </c>
      <c r="C1604" s="139" t="str">
        <f>HYPERLINK("https://comptox.epa.gov/dashboard/chemical/details/DTXSID001351488","DTXSID001351488")</f>
        <v>DTXSID001351488</v>
      </c>
      <c r="D1604" s="81"/>
      <c r="E1604" s="39" t="s">
        <v>4798</v>
      </c>
      <c r="F1604" s="91" t="s">
        <v>17</v>
      </c>
      <c r="G1604" s="31"/>
      <c r="H1604" s="39"/>
      <c r="I1604" s="37"/>
      <c r="J1604" s="37"/>
      <c r="K1604" s="31">
        <v>0</v>
      </c>
      <c r="L1604" s="35" t="s">
        <v>4799</v>
      </c>
    </row>
    <row r="1605" spans="1:12" ht="14.45">
      <c r="A1605" s="145" t="s">
        <v>4800</v>
      </c>
      <c r="B1605" s="81" t="s">
        <v>4801</v>
      </c>
      <c r="C1605" s="139" t="str">
        <f>HYPERLINK("https://comptox.epa.gov/dashboard/chemical/details/DTXSID7021237","DTXSID7021237")</f>
        <v>DTXSID7021237</v>
      </c>
      <c r="D1605" s="81"/>
      <c r="E1605" s="39" t="s">
        <v>26</v>
      </c>
      <c r="F1605" s="91" t="s">
        <v>17</v>
      </c>
      <c r="G1605" s="31"/>
      <c r="H1605" s="39"/>
      <c r="I1605" s="37"/>
      <c r="J1605" s="37" t="s">
        <v>4802</v>
      </c>
      <c r="K1605" s="35">
        <v>50555</v>
      </c>
      <c r="L1605" s="35" t="s">
        <v>4803</v>
      </c>
    </row>
    <row r="1606" spans="1:12" ht="14.45">
      <c r="A1606" s="145" t="s">
        <v>4804</v>
      </c>
      <c r="B1606" s="81" t="s">
        <v>4805</v>
      </c>
      <c r="C1606" s="139" t="str">
        <f>HYPERLINK("https://comptox.epa.gov/dashboard/chemical/details/DTXSID7022253","DTXSID7022253")</f>
        <v>DTXSID7022253</v>
      </c>
      <c r="D1606" s="81"/>
      <c r="E1606" s="39"/>
      <c r="F1606" s="91" t="s">
        <v>17</v>
      </c>
      <c r="G1606" s="31"/>
      <c r="H1606" s="39"/>
      <c r="I1606" s="37" t="s">
        <v>18</v>
      </c>
      <c r="J1606" s="37"/>
      <c r="K1606" s="35">
        <v>10453868</v>
      </c>
      <c r="L1606" s="35" t="s">
        <v>4806</v>
      </c>
    </row>
    <row r="1607" spans="1:12" ht="14.45">
      <c r="A1607" s="145" t="s">
        <v>4807</v>
      </c>
      <c r="B1607" s="81" t="s">
        <v>4808</v>
      </c>
      <c r="C1607" s="139" t="str">
        <f>HYPERLINK("https://comptox.epa.gov/dashboard/chemical/details/DTXSID2021238","DTXSID2021238")</f>
        <v>DTXSID2021238</v>
      </c>
      <c r="D1607" s="81"/>
      <c r="E1607" s="39" t="s">
        <v>26</v>
      </c>
      <c r="F1607" s="91" t="s">
        <v>53</v>
      </c>
      <c r="G1607" s="31"/>
      <c r="H1607" s="39"/>
      <c r="I1607" s="37"/>
      <c r="J1607" s="37" t="s">
        <v>4809</v>
      </c>
      <c r="K1607" s="35">
        <v>108463</v>
      </c>
      <c r="L1607" s="35" t="s">
        <v>4810</v>
      </c>
    </row>
    <row r="1608" spans="1:12" ht="14.45">
      <c r="A1608" s="145" t="s">
        <v>4811</v>
      </c>
      <c r="B1608" s="81" t="s">
        <v>4812</v>
      </c>
      <c r="C1608" s="139" t="str">
        <f>HYPERLINK("https://comptox.epa.gov/dashboard/chemical/details/DTXSID5021251","DTXSID5021251")</f>
        <v>DTXSID5021251</v>
      </c>
      <c r="D1608" s="81"/>
      <c r="E1608" s="39" t="s">
        <v>22</v>
      </c>
      <c r="F1608" s="91" t="s">
        <v>17</v>
      </c>
      <c r="G1608" s="31"/>
      <c r="H1608" s="39"/>
      <c r="I1608" s="37" t="s">
        <v>18</v>
      </c>
      <c r="J1608" s="37" t="s">
        <v>4813</v>
      </c>
      <c r="K1608" s="35">
        <v>81072</v>
      </c>
      <c r="L1608" s="35" t="s">
        <v>4814</v>
      </c>
    </row>
    <row r="1609" spans="1:12" ht="14.45">
      <c r="A1609" s="145" t="s">
        <v>4815</v>
      </c>
      <c r="B1609" s="81" t="s">
        <v>4812</v>
      </c>
      <c r="C1609" s="139" t="str">
        <f>HYPERLINK("https://comptox.epa.gov/dashboard/chemical/details/DTXSID5021251","DTXSID5021251")</f>
        <v>DTXSID5021251</v>
      </c>
      <c r="D1609" s="81"/>
      <c r="E1609" s="39" t="s">
        <v>22</v>
      </c>
      <c r="F1609" s="91" t="s">
        <v>17</v>
      </c>
      <c r="G1609" s="31"/>
      <c r="H1609" s="39"/>
      <c r="I1609" s="37"/>
      <c r="J1609" s="37" t="s">
        <v>4813</v>
      </c>
      <c r="K1609" s="35">
        <v>81072</v>
      </c>
      <c r="L1609" s="35" t="s">
        <v>4816</v>
      </c>
    </row>
    <row r="1610" spans="1:12" ht="14.45">
      <c r="A1610" s="145" t="s">
        <v>4817</v>
      </c>
      <c r="B1610" s="81" t="s">
        <v>4818</v>
      </c>
      <c r="C1610" s="139" t="str">
        <f>HYPERLINK("https://comptox.epa.gov/dashboard/chemical/details/DTXSID0021254","DTXSID0021254")</f>
        <v>DTXSID0021254</v>
      </c>
      <c r="D1610" s="81"/>
      <c r="E1610" s="39" t="s">
        <v>22</v>
      </c>
      <c r="F1610" s="91" t="s">
        <v>17</v>
      </c>
      <c r="G1610" s="31"/>
      <c r="H1610" s="39"/>
      <c r="I1610" s="37" t="s">
        <v>18</v>
      </c>
      <c r="J1610" s="37" t="s">
        <v>4819</v>
      </c>
      <c r="K1610" s="35">
        <v>94597</v>
      </c>
      <c r="L1610" s="35" t="s">
        <v>4820</v>
      </c>
    </row>
    <row r="1611" spans="1:12" ht="14.45">
      <c r="A1611" s="145" t="s">
        <v>4821</v>
      </c>
      <c r="B1611" s="81" t="s">
        <v>4822</v>
      </c>
      <c r="C1611" s="139" t="str">
        <f>HYPERLINK("https://comptox.epa.gov/dashboard/chemical/details/DTXSID1065718","DTXSID1065718")</f>
        <v>DTXSID1065718</v>
      </c>
      <c r="D1611" s="81"/>
      <c r="E1611" s="39"/>
      <c r="F1611" s="91" t="s">
        <v>17</v>
      </c>
      <c r="G1611" s="31" t="s">
        <v>161</v>
      </c>
      <c r="H1611" s="39" t="s">
        <v>116</v>
      </c>
      <c r="I1611" s="37"/>
      <c r="J1611" s="37"/>
      <c r="K1611" s="35">
        <v>14167181</v>
      </c>
      <c r="L1611" s="35" t="s">
        <v>4823</v>
      </c>
    </row>
    <row r="1612" spans="1:12" ht="14.45">
      <c r="A1612" s="145" t="s">
        <v>4824</v>
      </c>
      <c r="B1612" s="81" t="s">
        <v>4825</v>
      </c>
      <c r="C1612" s="139" t="str">
        <f>HYPERLINK("https://comptox.epa.gov/dashboard/chemical/details/DTXSID0042371","DTXSID0042371")</f>
        <v>DTXSID0042371</v>
      </c>
      <c r="D1612" s="81"/>
      <c r="E1612" s="39"/>
      <c r="F1612" s="91" t="s">
        <v>17</v>
      </c>
      <c r="G1612" s="31" t="s">
        <v>77</v>
      </c>
      <c r="H1612" s="39" t="s">
        <v>77</v>
      </c>
      <c r="I1612" s="37"/>
      <c r="J1612" s="37"/>
      <c r="K1612" s="35">
        <v>107448</v>
      </c>
      <c r="L1612" s="35" t="s">
        <v>4826</v>
      </c>
    </row>
    <row r="1613" spans="1:12" ht="14.45">
      <c r="A1613" s="145" t="s">
        <v>4827</v>
      </c>
      <c r="B1613" s="81" t="s">
        <v>4828</v>
      </c>
      <c r="C1613" s="139" t="str">
        <f>HYPERLINK("https://comptox.epa.gov/dashboard/chemical/details/DTXSID9024300","DTXSID9024300")</f>
        <v>DTXSID9024300</v>
      </c>
      <c r="D1613" s="81"/>
      <c r="E1613" s="39" t="s">
        <v>77</v>
      </c>
      <c r="F1613" s="91" t="s">
        <v>17</v>
      </c>
      <c r="G1613" s="31" t="s">
        <v>82</v>
      </c>
      <c r="H1613" s="39" t="s">
        <v>77</v>
      </c>
      <c r="I1613" s="37" t="s">
        <v>258</v>
      </c>
      <c r="J1613" s="37" t="s">
        <v>4829</v>
      </c>
      <c r="K1613" s="35">
        <v>7783008</v>
      </c>
      <c r="L1613" s="35" t="s">
        <v>4830</v>
      </c>
    </row>
    <row r="1614" spans="1:12" ht="14.45">
      <c r="A1614" s="145" t="s">
        <v>4831</v>
      </c>
      <c r="B1614" s="53" t="s">
        <v>4832</v>
      </c>
      <c r="C1614" s="139" t="str">
        <f>HYPERLINK("https://comptox.epa.gov/dashboard/chemical/details/DTXSID6024335","DTXSID6024335")</f>
        <v>DTXSID6024335</v>
      </c>
      <c r="D1614" s="81"/>
      <c r="E1614" s="39" t="s">
        <v>34</v>
      </c>
      <c r="F1614" s="91" t="s">
        <v>17</v>
      </c>
      <c r="G1614" s="31"/>
      <c r="H1614" s="39"/>
      <c r="I1614" s="37" t="s">
        <v>258</v>
      </c>
      <c r="J1614" s="37" t="s">
        <v>4833</v>
      </c>
      <c r="K1614" s="35">
        <v>12039520</v>
      </c>
      <c r="L1614" s="35" t="s">
        <v>4834</v>
      </c>
    </row>
    <row r="1615" spans="1:12" ht="14.45">
      <c r="A1615" s="145" t="s">
        <v>4835</v>
      </c>
      <c r="B1615" s="81" t="s">
        <v>4836</v>
      </c>
      <c r="C1615" s="139" t="str">
        <f>HYPERLINK("https://comptox.epa.gov/dashboard/chemical/details/DTXSID9021261","DTXSID9021261")</f>
        <v>DTXSID9021261</v>
      </c>
      <c r="D1615" s="81"/>
      <c r="E1615" s="39" t="s">
        <v>22</v>
      </c>
      <c r="F1615" s="91" t="s">
        <v>17</v>
      </c>
      <c r="G1615" s="31"/>
      <c r="H1615" s="39"/>
      <c r="I1615" s="37" t="s">
        <v>18</v>
      </c>
      <c r="J1615" s="37"/>
      <c r="K1615" s="35">
        <v>7782492</v>
      </c>
      <c r="L1615" s="35" t="s">
        <v>4837</v>
      </c>
    </row>
    <row r="1616" spans="1:12" ht="14.45">
      <c r="A1616" s="145" t="s">
        <v>4838</v>
      </c>
      <c r="B1616" s="81" t="s">
        <v>4839</v>
      </c>
      <c r="C1616" s="139" t="str">
        <f>HYPERLINK("https://comptox.epa.gov/dashboard/chemical/details/DTXSID101336510","DTXSID101336510")</f>
        <v>DTXSID101336510</v>
      </c>
      <c r="D1616" s="81"/>
      <c r="E1616" s="39" t="s">
        <v>374</v>
      </c>
      <c r="F1616" s="91" t="s">
        <v>17</v>
      </c>
      <c r="G1616" s="31"/>
      <c r="H1616" s="39"/>
      <c r="I1616" s="37">
        <v>313</v>
      </c>
      <c r="J1616" s="37"/>
      <c r="K1616" s="31">
        <v>1</v>
      </c>
      <c r="L1616" s="35" t="s">
        <v>4840</v>
      </c>
    </row>
    <row r="1617" spans="1:12" ht="14.45">
      <c r="A1617" s="145" t="s">
        <v>4841</v>
      </c>
      <c r="B1617" s="138" t="s">
        <v>4842</v>
      </c>
      <c r="C1617" s="139" t="str">
        <f>HYPERLINK("https://comptox.epa.gov/dashboard/chemical/details/DTXSID4021264","DTXSID4021264")</f>
        <v>DTXSID4021264</v>
      </c>
      <c r="D1617" s="81"/>
      <c r="E1617" s="39" t="s">
        <v>77</v>
      </c>
      <c r="F1617" s="91" t="s">
        <v>33</v>
      </c>
      <c r="G1617" s="31"/>
      <c r="H1617" s="39"/>
      <c r="I1617" s="37" t="s">
        <v>258</v>
      </c>
      <c r="J1617" s="37"/>
      <c r="K1617" s="35">
        <v>7446084</v>
      </c>
      <c r="L1617" s="35" t="s">
        <v>4843</v>
      </c>
    </row>
    <row r="1618" spans="1:12" ht="14.45">
      <c r="A1618" s="145" t="s">
        <v>4844</v>
      </c>
      <c r="B1618" s="81" t="s">
        <v>4845</v>
      </c>
      <c r="C1618" s="139" t="str">
        <f>HYPERLINK("https://comptox.epa.gov/dashboard/chemical/details/DTXSID50884438","DTXSID50884438")</f>
        <v>DTXSID50884438</v>
      </c>
      <c r="D1618" s="81"/>
      <c r="E1618" s="39"/>
      <c r="F1618" s="91" t="s">
        <v>17</v>
      </c>
      <c r="G1618" s="31" t="s">
        <v>116</v>
      </c>
      <c r="H1618" s="39" t="s">
        <v>116</v>
      </c>
      <c r="I1618" s="37" t="s">
        <v>258</v>
      </c>
      <c r="J1618" s="37"/>
      <c r="K1618" s="35">
        <v>7791233</v>
      </c>
      <c r="L1618" s="35" t="s">
        <v>4846</v>
      </c>
    </row>
    <row r="1619" spans="1:12" ht="14.45">
      <c r="A1619" s="145" t="s">
        <v>4847</v>
      </c>
      <c r="B1619" s="81" t="s">
        <v>4848</v>
      </c>
      <c r="C1619" s="139" t="str">
        <f>HYPERLINK("https://comptox.epa.gov/dashboard/chemical/details/DTXSID0042375","DTXSID0042375")</f>
        <v>DTXSID0042375</v>
      </c>
      <c r="D1619" s="81"/>
      <c r="E1619" s="39" t="s">
        <v>77</v>
      </c>
      <c r="F1619" s="91" t="s">
        <v>17</v>
      </c>
      <c r="G1619" s="31"/>
      <c r="H1619" s="39"/>
      <c r="I1619" s="37" t="s">
        <v>258</v>
      </c>
      <c r="J1619" s="37" t="s">
        <v>4849</v>
      </c>
      <c r="K1619" s="35">
        <v>7488564</v>
      </c>
      <c r="L1619" s="35" t="s">
        <v>4850</v>
      </c>
    </row>
    <row r="1620" spans="1:12" ht="14.45">
      <c r="A1620" s="145" t="s">
        <v>4851</v>
      </c>
      <c r="B1620" s="81" t="s">
        <v>4852</v>
      </c>
      <c r="C1620" s="139" t="str">
        <f>HYPERLINK("https://comptox.epa.gov/dashboard/chemical/details/DTXSID4024303","DTXSID4024303")</f>
        <v>DTXSID4024303</v>
      </c>
      <c r="D1620" s="81"/>
      <c r="E1620" s="39" t="s">
        <v>34</v>
      </c>
      <c r="F1620" s="91" t="s">
        <v>17</v>
      </c>
      <c r="G1620" s="31"/>
      <c r="H1620" s="39"/>
      <c r="I1620" s="37"/>
      <c r="J1620" s="37" t="s">
        <v>4853</v>
      </c>
      <c r="K1620" s="35">
        <v>630104</v>
      </c>
      <c r="L1620" s="35" t="s">
        <v>4854</v>
      </c>
    </row>
    <row r="1621" spans="1:12" ht="14.45">
      <c r="A1621" s="145" t="s">
        <v>4855</v>
      </c>
      <c r="B1621" s="81" t="s">
        <v>4856</v>
      </c>
      <c r="C1621" s="139" t="str">
        <f>HYPERLINK("https://comptox.epa.gov/dashboard/chemical/details/DTXSID4020244","DTXSID4020244")</f>
        <v>DTXSID4020244</v>
      </c>
      <c r="D1621" s="81"/>
      <c r="E1621" s="39"/>
      <c r="F1621" s="91" t="s">
        <v>17</v>
      </c>
      <c r="G1621" s="31" t="s">
        <v>82</v>
      </c>
      <c r="H1621" s="39" t="s">
        <v>34</v>
      </c>
      <c r="I1621" s="37"/>
      <c r="J1621" s="37"/>
      <c r="K1621" s="35">
        <v>563417</v>
      </c>
      <c r="L1621" s="35" t="s">
        <v>4857</v>
      </c>
    </row>
    <row r="1622" spans="1:12" ht="14.45">
      <c r="A1622" s="145" t="s">
        <v>4858</v>
      </c>
      <c r="B1622" s="81" t="s">
        <v>4859</v>
      </c>
      <c r="C1622" s="139" t="str">
        <f>HYPERLINK("https://comptox.epa.gov/dashboard/chemical/details/DTXSID9024304","DTXSID9024304")</f>
        <v>DTXSID9024304</v>
      </c>
      <c r="D1622" s="81"/>
      <c r="E1622" s="39"/>
      <c r="F1622" s="91" t="s">
        <v>17</v>
      </c>
      <c r="G1622" s="31"/>
      <c r="H1622" s="39"/>
      <c r="I1622" s="37" t="s">
        <v>18</v>
      </c>
      <c r="J1622" s="37"/>
      <c r="K1622" s="35">
        <v>74051802</v>
      </c>
      <c r="L1622" s="35" t="s">
        <v>4860</v>
      </c>
    </row>
    <row r="1623" spans="1:12" ht="14.45">
      <c r="A1623" s="145" t="s">
        <v>4861</v>
      </c>
      <c r="B1623" s="81" t="s">
        <v>4862</v>
      </c>
      <c r="C1623" s="139" t="str">
        <f>HYPERLINK("https://comptox.epa.gov/dashboard/chemical/details/DTXSID6052534","DTXSID6052534")</f>
        <v>DTXSID6052534</v>
      </c>
      <c r="D1623" s="81" t="s">
        <v>33</v>
      </c>
      <c r="E1623" s="39"/>
      <c r="F1623" s="91" t="s">
        <v>17</v>
      </c>
      <c r="G1623" s="31"/>
      <c r="H1623" s="39"/>
      <c r="I1623" s="37"/>
      <c r="J1623" s="37"/>
      <c r="K1623" s="35">
        <v>7803625</v>
      </c>
      <c r="L1623" s="35" t="s">
        <v>4863</v>
      </c>
    </row>
    <row r="1624" spans="1:12" ht="14.45">
      <c r="A1624" s="145" t="s">
        <v>4864</v>
      </c>
      <c r="B1624" s="81" t="s">
        <v>4865</v>
      </c>
      <c r="C1624" s="139" t="str">
        <f>HYPERLINK("https://comptox.epa.gov/dashboard/chemical/details/DTXSID20893072","DTXSID20893072")</f>
        <v>DTXSID20893072</v>
      </c>
      <c r="D1624" s="81"/>
      <c r="E1624" s="39"/>
      <c r="F1624" s="91" t="s">
        <v>17</v>
      </c>
      <c r="G1624" s="31" t="s">
        <v>34</v>
      </c>
      <c r="H1624" s="39" t="s">
        <v>34</v>
      </c>
      <c r="I1624" s="37"/>
      <c r="J1624" s="37"/>
      <c r="K1624" s="35">
        <v>3037727</v>
      </c>
      <c r="L1624" s="35" t="s">
        <v>4866</v>
      </c>
    </row>
    <row r="1625" spans="1:12" ht="27">
      <c r="A1625" s="145" t="s">
        <v>4867</v>
      </c>
      <c r="B1625" s="81" t="s">
        <v>4868</v>
      </c>
      <c r="C1625" s="139" t="str">
        <f>HYPERLINK("https://comptox.epa.gov/dashboard/chemical/details/DTXSID7072884","DTXSID7072884")</f>
        <v>DTXSID7072884</v>
      </c>
      <c r="D1625" s="81"/>
      <c r="E1625" s="39"/>
      <c r="F1625" s="91" t="s">
        <v>17</v>
      </c>
      <c r="G1625" s="31"/>
      <c r="H1625" s="39"/>
      <c r="I1625" s="37">
        <v>313</v>
      </c>
      <c r="J1625" s="37"/>
      <c r="K1625" s="31">
        <v>83048651</v>
      </c>
      <c r="L1625" s="35" t="s">
        <v>4869</v>
      </c>
    </row>
    <row r="1626" spans="1:12" ht="27">
      <c r="A1626" s="145" t="s">
        <v>4870</v>
      </c>
      <c r="B1626" s="83" t="s">
        <v>4871</v>
      </c>
      <c r="C1626" s="139" t="str">
        <f>HYPERLINK("https://comptox.epa.gov/dashboard/chemical/details/DTXSID2074376","DTXSID2074376")</f>
        <v>DTXSID2074376</v>
      </c>
      <c r="D1626" s="83"/>
      <c r="E1626" s="41"/>
      <c r="F1626" s="91" t="s">
        <v>17</v>
      </c>
      <c r="G1626" s="35"/>
      <c r="H1626" s="41"/>
      <c r="I1626" s="37">
        <v>313</v>
      </c>
      <c r="J1626" s="37"/>
      <c r="K1626" s="35">
        <v>78560448</v>
      </c>
      <c r="L1626" s="35" t="s">
        <v>4872</v>
      </c>
    </row>
    <row r="1627" spans="1:12" ht="14.45">
      <c r="A1627" s="145" t="s">
        <v>4873</v>
      </c>
      <c r="B1627" s="81" t="s">
        <v>4874</v>
      </c>
      <c r="C1627" s="139" t="str">
        <f>HYPERLINK("https://comptox.epa.gov/dashboard/chemical/details/DTXSID2024822","DTXSID2024822")</f>
        <v>DTXSID2024822</v>
      </c>
      <c r="D1627" s="81" t="s">
        <v>33</v>
      </c>
      <c r="E1627" s="39"/>
      <c r="F1627" s="91" t="s">
        <v>17</v>
      </c>
      <c r="G1627" s="31" t="s">
        <v>34</v>
      </c>
      <c r="H1627" s="39" t="s">
        <v>34</v>
      </c>
      <c r="I1627" s="37"/>
      <c r="J1627" s="37"/>
      <c r="K1627" s="35">
        <v>75774</v>
      </c>
      <c r="L1627" s="35" t="s">
        <v>4875</v>
      </c>
    </row>
    <row r="1628" spans="1:12" ht="14.45">
      <c r="A1628" s="145" t="s">
        <v>4876</v>
      </c>
      <c r="B1628" s="81" t="s">
        <v>1919</v>
      </c>
      <c r="C1628" s="139" t="str">
        <f>HYPERLINK("https://comptox.epa.gov/dashboard/chemical/details/DTXSID1052082","DTXSID1052082")</f>
        <v>DTXSID1052082</v>
      </c>
      <c r="D1628" s="81" t="s">
        <v>33</v>
      </c>
      <c r="E1628" s="39"/>
      <c r="F1628" s="91" t="s">
        <v>17</v>
      </c>
      <c r="G1628" s="31"/>
      <c r="H1628" s="39"/>
      <c r="I1628" s="37"/>
      <c r="J1628" s="37"/>
      <c r="K1628" s="35">
        <v>4109960</v>
      </c>
      <c r="L1628" s="35" t="s">
        <v>4877</v>
      </c>
    </row>
    <row r="1629" spans="1:12" ht="14.45">
      <c r="A1629" s="145" t="s">
        <v>4878</v>
      </c>
      <c r="B1629" s="81" t="s">
        <v>2110</v>
      </c>
      <c r="C1629" s="139" t="str">
        <f>HYPERLINK("https://comptox.epa.gov/dashboard/chemical/details/DTXSID9026425","DTXSID9026425")</f>
        <v>DTXSID9026425</v>
      </c>
      <c r="D1629" s="81" t="s">
        <v>26</v>
      </c>
      <c r="E1629" s="39"/>
      <c r="F1629" s="91" t="s">
        <v>17</v>
      </c>
      <c r="G1629" s="71" t="s">
        <v>116</v>
      </c>
      <c r="H1629" s="39" t="s">
        <v>116</v>
      </c>
      <c r="I1629" s="37"/>
      <c r="J1629" s="37"/>
      <c r="K1629" s="35">
        <v>75785</v>
      </c>
      <c r="L1629" s="35" t="s">
        <v>4879</v>
      </c>
    </row>
    <row r="1630" spans="1:12" ht="14.45">
      <c r="A1630" s="145" t="s">
        <v>4880</v>
      </c>
      <c r="B1630" s="81" t="s">
        <v>4881</v>
      </c>
      <c r="C1630" s="139" t="str">
        <f>HYPERLINK("https://comptox.epa.gov/dashboard/chemical/details/DTXSID9026423","DTXSID9026423")</f>
        <v>DTXSID9026423</v>
      </c>
      <c r="D1630" s="81" t="s">
        <v>33</v>
      </c>
      <c r="E1630" s="39"/>
      <c r="F1630" s="91" t="s">
        <v>17</v>
      </c>
      <c r="G1630" s="31"/>
      <c r="H1630" s="39"/>
      <c r="I1630" s="37"/>
      <c r="J1630" s="37"/>
      <c r="K1630" s="35">
        <v>75763</v>
      </c>
      <c r="L1630" s="35" t="s">
        <v>4882</v>
      </c>
    </row>
    <row r="1631" spans="1:12" ht="14.45">
      <c r="A1631" s="145" t="s">
        <v>4883</v>
      </c>
      <c r="B1631" s="81" t="s">
        <v>4884</v>
      </c>
      <c r="C1631" s="139" t="str">
        <f>HYPERLINK("https://comptox.epa.gov/dashboard/chemical/details/DTXSID4029301","DTXSID4029301")</f>
        <v>DTXSID4029301</v>
      </c>
      <c r="D1631" s="81" t="s">
        <v>33</v>
      </c>
      <c r="E1631" s="39"/>
      <c r="F1631" s="91" t="s">
        <v>17</v>
      </c>
      <c r="G1631" s="71"/>
      <c r="H1631" s="39"/>
      <c r="I1631" s="37"/>
      <c r="J1631" s="37"/>
      <c r="K1631" s="35">
        <v>10025782</v>
      </c>
      <c r="L1631" s="35" t="s">
        <v>4885</v>
      </c>
    </row>
    <row r="1632" spans="1:12" ht="14.45">
      <c r="A1632" s="145" t="s">
        <v>4886</v>
      </c>
      <c r="B1632" s="81" t="s">
        <v>3595</v>
      </c>
      <c r="C1632" s="139" t="str">
        <f>HYPERLINK("https://comptox.epa.gov/dashboard/chemical/details/DTXSID4026426","DTXSID4026426")</f>
        <v>DTXSID4026426</v>
      </c>
      <c r="D1632" s="81" t="s">
        <v>26</v>
      </c>
      <c r="E1632" s="39"/>
      <c r="F1632" s="91" t="s">
        <v>17</v>
      </c>
      <c r="G1632" s="71" t="s">
        <v>116</v>
      </c>
      <c r="H1632" s="39" t="s">
        <v>116</v>
      </c>
      <c r="I1632" s="37"/>
      <c r="J1632" s="37"/>
      <c r="K1632" s="35">
        <v>75796</v>
      </c>
      <c r="L1632" s="35" t="s">
        <v>4887</v>
      </c>
    </row>
    <row r="1633" spans="1:12" ht="40.15">
      <c r="A1633" s="145" t="s">
        <v>4888</v>
      </c>
      <c r="B1633" s="81" t="s">
        <v>4889</v>
      </c>
      <c r="C1633" s="139" t="str">
        <f>HYPERLINK("https://comptox.epa.gov/dashboard/chemical/details/DTXSID20106235","DTXSID20106235")</f>
        <v>DTXSID20106235</v>
      </c>
      <c r="D1633" s="81"/>
      <c r="E1633" s="39"/>
      <c r="F1633" s="91" t="s">
        <v>17</v>
      </c>
      <c r="G1633" s="31"/>
      <c r="H1633" s="39"/>
      <c r="I1633" s="37">
        <v>313</v>
      </c>
      <c r="J1633" s="37"/>
      <c r="K1633" s="31">
        <v>125476713</v>
      </c>
      <c r="L1633" s="35" t="s">
        <v>4890</v>
      </c>
    </row>
    <row r="1634" spans="1:12" ht="40.15">
      <c r="A1634" s="145" t="s">
        <v>4891</v>
      </c>
      <c r="B1634" s="81" t="s">
        <v>4892</v>
      </c>
      <c r="C1634" s="139" t="str">
        <f>HYPERLINK("https://comptox.epa.gov/dashboard/chemical/details/DTXSID70106588","DTXSID70106588")</f>
        <v>DTXSID70106588</v>
      </c>
      <c r="D1634" s="81"/>
      <c r="E1634" s="39"/>
      <c r="F1634" s="91" t="s">
        <v>17</v>
      </c>
      <c r="G1634" s="31"/>
      <c r="H1634" s="39"/>
      <c r="I1634" s="37">
        <v>313</v>
      </c>
      <c r="J1634" s="37"/>
      <c r="K1634" s="31">
        <v>143372547</v>
      </c>
      <c r="L1634" s="35" t="s">
        <v>4893</v>
      </c>
    </row>
    <row r="1635" spans="1:12" ht="14.45">
      <c r="A1635" s="145" t="s">
        <v>4894</v>
      </c>
      <c r="B1635" s="81" t="s">
        <v>4895</v>
      </c>
      <c r="C1635" s="139" t="str">
        <f>HYPERLINK("https://comptox.epa.gov/dashboard/chemical/details/DTXSID4024305","DTXSID4024305")</f>
        <v>DTXSID4024305</v>
      </c>
      <c r="D1635" s="81"/>
      <c r="E1635" s="39" t="s">
        <v>34</v>
      </c>
      <c r="F1635" s="91" t="s">
        <v>17</v>
      </c>
      <c r="G1635" s="31"/>
      <c r="H1635" s="39"/>
      <c r="I1635" s="37" t="s">
        <v>18</v>
      </c>
      <c r="J1635" s="37"/>
      <c r="K1635" s="35">
        <v>7440224</v>
      </c>
      <c r="L1635" s="35" t="s">
        <v>4896</v>
      </c>
    </row>
    <row r="1636" spans="1:12" ht="14.45">
      <c r="A1636" s="145" t="s">
        <v>4897</v>
      </c>
      <c r="B1636" s="81" t="s">
        <v>4898</v>
      </c>
      <c r="C1636" s="139" t="str">
        <f>HYPERLINK("https://comptox.epa.gov/dashboard/chemical/details/DTXSID801336511","DTXSID801336511")</f>
        <v>DTXSID801336511</v>
      </c>
      <c r="D1636" s="81"/>
      <c r="E1636" s="39" t="s">
        <v>374</v>
      </c>
      <c r="F1636" s="91" t="s">
        <v>17</v>
      </c>
      <c r="G1636" s="31"/>
      <c r="H1636" s="39"/>
      <c r="I1636" s="37">
        <v>313</v>
      </c>
      <c r="J1636" s="37"/>
      <c r="K1636" s="31">
        <v>1</v>
      </c>
      <c r="L1636" s="35" t="s">
        <v>4899</v>
      </c>
    </row>
    <row r="1637" spans="1:12" ht="14.45">
      <c r="A1637" s="145" t="s">
        <v>4900</v>
      </c>
      <c r="B1637" s="81" t="s">
        <v>4901</v>
      </c>
      <c r="C1637" s="139" t="str">
        <f>HYPERLINK("https://comptox.epa.gov/dashboard/chemical/details/DTXSID9024306","DTXSID9024306")</f>
        <v>DTXSID9024306</v>
      </c>
      <c r="D1637" s="81"/>
      <c r="E1637" s="39" t="s">
        <v>94</v>
      </c>
      <c r="F1637" s="91" t="s">
        <v>17</v>
      </c>
      <c r="G1637" s="31"/>
      <c r="H1637" s="39"/>
      <c r="I1637" s="37" t="s">
        <v>258</v>
      </c>
      <c r="J1637" s="37" t="s">
        <v>4902</v>
      </c>
      <c r="K1637" s="35">
        <v>506649</v>
      </c>
      <c r="L1637" s="35" t="s">
        <v>4903</v>
      </c>
    </row>
    <row r="1638" spans="1:12" ht="14.45">
      <c r="A1638" s="145" t="s">
        <v>4904</v>
      </c>
      <c r="B1638" s="81" t="s">
        <v>4905</v>
      </c>
      <c r="C1638" s="139" t="str">
        <f>HYPERLINK("https://comptox.epa.gov/dashboard/chemical/details/DTXSID3032042","DTXSID3032042")</f>
        <v>DTXSID3032042</v>
      </c>
      <c r="D1638" s="81"/>
      <c r="E1638" s="39" t="s">
        <v>94</v>
      </c>
      <c r="F1638" s="91" t="s">
        <v>34</v>
      </c>
      <c r="G1638" s="31"/>
      <c r="H1638" s="39"/>
      <c r="I1638" s="37" t="s">
        <v>258</v>
      </c>
      <c r="J1638" s="37"/>
      <c r="K1638" s="35">
        <v>7761888</v>
      </c>
      <c r="L1638" s="35" t="s">
        <v>4906</v>
      </c>
    </row>
    <row r="1639" spans="1:12" ht="14.45">
      <c r="A1639" s="145" t="s">
        <v>4907</v>
      </c>
      <c r="B1639" s="81" t="s">
        <v>4908</v>
      </c>
      <c r="C1639" s="139" t="str">
        <f>HYPERLINK("https://comptox.epa.gov/dashboard/chemical/details/DTXSID00880127","DTXSID00880127")</f>
        <v>DTXSID00880127</v>
      </c>
      <c r="D1639" s="81"/>
      <c r="E1639" s="39"/>
      <c r="F1639" s="91" t="s">
        <v>17</v>
      </c>
      <c r="G1639" s="31"/>
      <c r="H1639" s="39"/>
      <c r="I1639" s="37">
        <v>313</v>
      </c>
      <c r="J1639" s="37"/>
      <c r="K1639" s="31">
        <v>335933</v>
      </c>
      <c r="L1639" s="35" t="s">
        <v>4909</v>
      </c>
    </row>
    <row r="1640" spans="1:12" ht="14.45">
      <c r="A1640" s="145" t="s">
        <v>4910</v>
      </c>
      <c r="B1640" s="81" t="s">
        <v>4911</v>
      </c>
      <c r="C1640" s="139" t="str">
        <f>HYPERLINK("https://comptox.epa.gov/dashboard/chemical/details/DTXSID0021387","DTXSID0021387")</f>
        <v>DTXSID0021387</v>
      </c>
      <c r="D1640" s="81"/>
      <c r="E1640" s="39" t="s">
        <v>22</v>
      </c>
      <c r="F1640" s="91" t="s">
        <v>57</v>
      </c>
      <c r="G1640" s="31"/>
      <c r="H1640" s="39"/>
      <c r="I1640" s="37"/>
      <c r="J1640" s="37"/>
      <c r="K1640" s="35">
        <v>93721</v>
      </c>
      <c r="L1640" s="35" t="s">
        <v>4912</v>
      </c>
    </row>
    <row r="1641" spans="1:12" ht="14.45">
      <c r="A1641" s="145" t="s">
        <v>4913</v>
      </c>
      <c r="B1641" s="141" t="s">
        <v>4914</v>
      </c>
      <c r="C1641" s="139" t="str">
        <f>HYPERLINK("https://comptox.epa.gov/dashboard/chemical/details/DTXSID4021268","DTXSID4021268")</f>
        <v>DTXSID4021268</v>
      </c>
      <c r="D1641" s="81"/>
      <c r="E1641" s="39"/>
      <c r="F1641" s="91" t="s">
        <v>17</v>
      </c>
      <c r="G1641" s="31"/>
      <c r="H1641" s="39"/>
      <c r="I1641" s="37" t="s">
        <v>18</v>
      </c>
      <c r="J1641" s="37"/>
      <c r="K1641" s="35">
        <v>122349</v>
      </c>
      <c r="L1641" s="35" t="s">
        <v>4915</v>
      </c>
    </row>
    <row r="1642" spans="1:12" ht="14.45">
      <c r="A1642" s="145" t="s">
        <v>4916</v>
      </c>
      <c r="B1642" s="81" t="s">
        <v>4917</v>
      </c>
      <c r="C1642" s="139" t="str">
        <f>HYPERLINK("https://comptox.epa.gov/dashboard/chemical/details/DTXSID1049774","DTXSID1049774")</f>
        <v>DTXSID1049774</v>
      </c>
      <c r="D1642" s="81"/>
      <c r="E1642" s="39" t="s">
        <v>77</v>
      </c>
      <c r="F1642" s="91" t="s">
        <v>33</v>
      </c>
      <c r="G1642" s="31"/>
      <c r="H1642" s="39"/>
      <c r="I1642" s="37"/>
      <c r="J1642" s="37"/>
      <c r="K1642" s="35">
        <v>7440235</v>
      </c>
      <c r="L1642" s="35" t="s">
        <v>4918</v>
      </c>
    </row>
    <row r="1643" spans="1:12" ht="14.45">
      <c r="A1643" s="145" t="s">
        <v>4919</v>
      </c>
      <c r="B1643" s="81" t="s">
        <v>4920</v>
      </c>
      <c r="C1643" s="139" t="str">
        <f>HYPERLINK("https://comptox.epa.gov/dashboard/chemical/details/DTXSID5020102","DTXSID5020102")</f>
        <v>DTXSID5020102</v>
      </c>
      <c r="D1643" s="81"/>
      <c r="E1643" s="39" t="s">
        <v>94</v>
      </c>
      <c r="F1643" s="91" t="s">
        <v>34</v>
      </c>
      <c r="G1643" s="31" t="s">
        <v>82</v>
      </c>
      <c r="H1643" s="39" t="s">
        <v>94</v>
      </c>
      <c r="I1643" s="37" t="s">
        <v>258</v>
      </c>
      <c r="J1643" s="37"/>
      <c r="K1643" s="35">
        <v>7631892</v>
      </c>
      <c r="L1643" s="35" t="s">
        <v>4921</v>
      </c>
    </row>
    <row r="1644" spans="1:12" ht="14.45">
      <c r="A1644" s="145" t="s">
        <v>4922</v>
      </c>
      <c r="B1644" s="81" t="s">
        <v>4923</v>
      </c>
      <c r="C1644" s="139" t="str">
        <f>HYPERLINK("https://comptox.epa.gov/dashboard/chemical/details/DTXSID5020104","DTXSID5020104")</f>
        <v>DTXSID5020104</v>
      </c>
      <c r="D1644" s="81"/>
      <c r="E1644" s="39" t="s">
        <v>94</v>
      </c>
      <c r="F1644" s="91" t="s">
        <v>34</v>
      </c>
      <c r="G1644" s="31" t="s">
        <v>161</v>
      </c>
      <c r="H1644" s="39" t="s">
        <v>94</v>
      </c>
      <c r="I1644" s="37" t="s">
        <v>258</v>
      </c>
      <c r="J1644" s="37"/>
      <c r="K1644" s="35">
        <v>7784465</v>
      </c>
      <c r="L1644" s="35" t="s">
        <v>4924</v>
      </c>
    </row>
    <row r="1645" spans="1:12" ht="14.45">
      <c r="A1645" s="145" t="s">
        <v>4925</v>
      </c>
      <c r="B1645" s="81" t="s">
        <v>4926</v>
      </c>
      <c r="C1645" s="139" t="str">
        <f>HYPERLINK("https://comptox.epa.gov/dashboard/chemical/details/DTXSID8020121","DTXSID8020121")</f>
        <v>DTXSID8020121</v>
      </c>
      <c r="D1645" s="81"/>
      <c r="E1645" s="39" t="s">
        <v>34</v>
      </c>
      <c r="F1645" s="91" t="s">
        <v>17</v>
      </c>
      <c r="G1645" s="31" t="s">
        <v>116</v>
      </c>
      <c r="H1645" s="39" t="s">
        <v>34</v>
      </c>
      <c r="I1645" s="37" t="s">
        <v>18</v>
      </c>
      <c r="J1645" s="37" t="s">
        <v>4927</v>
      </c>
      <c r="K1645" s="35">
        <v>26628228</v>
      </c>
      <c r="L1645" s="35" t="s">
        <v>4928</v>
      </c>
    </row>
    <row r="1646" spans="1:12" ht="14.45">
      <c r="A1646" s="145" t="s">
        <v>4929</v>
      </c>
      <c r="B1646" s="81" t="s">
        <v>4930</v>
      </c>
      <c r="C1646" s="139" t="str">
        <f>HYPERLINK("https://comptox.epa.gov/dashboard/chemical/details/DTXSID8021274","DTXSID8021274")</f>
        <v>DTXSID8021274</v>
      </c>
      <c r="D1646" s="81"/>
      <c r="E1646" s="39" t="s">
        <v>77</v>
      </c>
      <c r="F1646" s="91" t="s">
        <v>33</v>
      </c>
      <c r="G1646" s="31"/>
      <c r="H1646" s="39"/>
      <c r="I1646" s="37" t="s">
        <v>258</v>
      </c>
      <c r="J1646" s="37"/>
      <c r="K1646" s="35">
        <v>10588019</v>
      </c>
      <c r="L1646" s="35" t="s">
        <v>4931</v>
      </c>
    </row>
    <row r="1647" spans="1:12" ht="14.45">
      <c r="A1647" s="145" t="s">
        <v>4932</v>
      </c>
      <c r="B1647" s="81" t="s">
        <v>4933</v>
      </c>
      <c r="C1647" s="139" t="str">
        <f>HYPERLINK("https://comptox.epa.gov/dashboard/chemical/details/DTXSID1037010","DTXSID1037010")</f>
        <v>DTXSID1037010</v>
      </c>
      <c r="D1647" s="81"/>
      <c r="E1647" s="39" t="s">
        <v>22</v>
      </c>
      <c r="F1647" s="91" t="s">
        <v>57</v>
      </c>
      <c r="G1647" s="31"/>
      <c r="H1647" s="39"/>
      <c r="I1647" s="37"/>
      <c r="J1647" s="37"/>
      <c r="K1647" s="35">
        <v>1333831</v>
      </c>
      <c r="L1647" s="35" t="s">
        <v>4934</v>
      </c>
    </row>
    <row r="1648" spans="1:12" ht="14.45">
      <c r="A1648" s="145" t="s">
        <v>4935</v>
      </c>
      <c r="B1648" s="81" t="s">
        <v>4936</v>
      </c>
      <c r="C1648" s="139" t="str">
        <f>HYPERLINK("https://comptox.epa.gov/dashboard/chemical/details/DTXSID8034902","DTXSID8034902")</f>
        <v>DTXSID8034902</v>
      </c>
      <c r="D1648" s="81"/>
      <c r="E1648" s="39" t="s">
        <v>26</v>
      </c>
      <c r="F1648" s="91" t="s">
        <v>53</v>
      </c>
      <c r="G1648" s="31"/>
      <c r="H1648" s="39"/>
      <c r="I1648" s="37"/>
      <c r="J1648" s="37"/>
      <c r="K1648" s="35">
        <v>7631905</v>
      </c>
      <c r="L1648" s="35" t="s">
        <v>4937</v>
      </c>
    </row>
    <row r="1649" spans="1:12" ht="14.45">
      <c r="A1649" s="145" t="s">
        <v>4938</v>
      </c>
      <c r="B1649" s="141" t="s">
        <v>4939</v>
      </c>
      <c r="C1649" s="139" t="str">
        <f>HYPERLINK("https://comptox.epa.gov/dashboard/chemical/details/DTXSID3034408","DTXSID3034408")</f>
        <v>DTXSID3034408</v>
      </c>
      <c r="D1649" s="81"/>
      <c r="E1649" s="39"/>
      <c r="F1649" s="91" t="s">
        <v>17</v>
      </c>
      <c r="G1649" s="31" t="s">
        <v>152</v>
      </c>
      <c r="H1649" s="39" t="s">
        <v>22</v>
      </c>
      <c r="I1649" s="37"/>
      <c r="J1649" s="37"/>
      <c r="K1649" s="35">
        <v>124652</v>
      </c>
      <c r="L1649" s="35" t="s">
        <v>4940</v>
      </c>
    </row>
    <row r="1650" spans="1:12" ht="14.45">
      <c r="A1650" s="145" t="s">
        <v>4941</v>
      </c>
      <c r="B1650" s="138" t="s">
        <v>4942</v>
      </c>
      <c r="C1650" s="139" t="str">
        <f>HYPERLINK("https://comptox.epa.gov/dashboard/chemical/details/DTXSID7032056","DTXSID7032056")</f>
        <v>DTXSID7032056</v>
      </c>
      <c r="D1650" s="81"/>
      <c r="E1650" s="39" t="s">
        <v>77</v>
      </c>
      <c r="F1650" s="91" t="s">
        <v>33</v>
      </c>
      <c r="G1650" s="31"/>
      <c r="H1650" s="39"/>
      <c r="I1650" s="37" t="s">
        <v>258</v>
      </c>
      <c r="J1650" s="37"/>
      <c r="K1650" s="35">
        <v>7775113</v>
      </c>
      <c r="L1650" s="35" t="s">
        <v>4943</v>
      </c>
    </row>
    <row r="1651" spans="1:12" ht="14.45">
      <c r="A1651" s="145" t="s">
        <v>4944</v>
      </c>
      <c r="B1651" s="81" t="s">
        <v>4945</v>
      </c>
      <c r="C1651" s="139" t="str">
        <f>HYPERLINK("https://comptox.epa.gov/dashboard/chemical/details/DTXSID4024309","DTXSID4024309")</f>
        <v>DTXSID4024309</v>
      </c>
      <c r="D1651" s="81"/>
      <c r="E1651" s="39" t="s">
        <v>77</v>
      </c>
      <c r="F1651" s="91" t="s">
        <v>33</v>
      </c>
      <c r="G1651" s="31" t="s">
        <v>22</v>
      </c>
      <c r="H1651" s="39" t="s">
        <v>77</v>
      </c>
      <c r="I1651" s="37" t="s">
        <v>258</v>
      </c>
      <c r="J1651" s="37" t="s">
        <v>4946</v>
      </c>
      <c r="K1651" s="35">
        <v>143339</v>
      </c>
      <c r="L1651" s="35" t="s">
        <v>4947</v>
      </c>
    </row>
    <row r="1652" spans="1:12" ht="14.45">
      <c r="A1652" s="145" t="s">
        <v>4948</v>
      </c>
      <c r="B1652" s="81" t="s">
        <v>4949</v>
      </c>
      <c r="C1652" s="139" t="str">
        <f>HYPERLINK("https://comptox.epa.gov/dashboard/chemical/details/DTXSID8027450","DTXSID8027450")</f>
        <v>DTXSID8027450</v>
      </c>
      <c r="D1652" s="81"/>
      <c r="E1652" s="39"/>
      <c r="F1652" s="91" t="s">
        <v>17</v>
      </c>
      <c r="G1652" s="31"/>
      <c r="H1652" s="39"/>
      <c r="I1652" s="37" t="s">
        <v>18</v>
      </c>
      <c r="J1652" s="37"/>
      <c r="K1652" s="35">
        <v>1982690</v>
      </c>
      <c r="L1652" s="35" t="s">
        <v>4950</v>
      </c>
    </row>
    <row r="1653" spans="1:12" ht="14.45">
      <c r="A1653" s="145" t="s">
        <v>4951</v>
      </c>
      <c r="B1653" s="141" t="s">
        <v>4952</v>
      </c>
      <c r="C1653" s="139" t="str">
        <f>HYPERLINK("https://comptox.epa.gov/dashboard/chemical/details/DTXSID6027050","DTXSID6027050")</f>
        <v>DTXSID6027050</v>
      </c>
      <c r="D1653" s="81"/>
      <c r="E1653" s="39"/>
      <c r="F1653" s="91" t="s">
        <v>17</v>
      </c>
      <c r="G1653" s="31"/>
      <c r="H1653" s="39"/>
      <c r="I1653" s="37" t="s">
        <v>18</v>
      </c>
      <c r="J1653" s="37"/>
      <c r="K1653" s="35">
        <v>128041</v>
      </c>
      <c r="L1653" s="35" t="s">
        <v>4953</v>
      </c>
    </row>
    <row r="1654" spans="1:12" ht="14.45">
      <c r="A1654" s="145" t="s">
        <v>4954</v>
      </c>
      <c r="B1654" s="81" t="s">
        <v>4955</v>
      </c>
      <c r="C1654" s="139" t="str">
        <f>HYPERLINK("https://comptox.epa.gov/dashboard/chemical/details/DTXSID7025219","DTXSID7025219")</f>
        <v>DTXSID7025219</v>
      </c>
      <c r="D1654" s="81"/>
      <c r="E1654" s="39" t="s">
        <v>34</v>
      </c>
      <c r="F1654" s="91" t="s">
        <v>35</v>
      </c>
      <c r="G1654" s="31"/>
      <c r="H1654" s="39"/>
      <c r="I1654" s="37"/>
      <c r="J1654" s="37"/>
      <c r="K1654" s="35">
        <v>25155300</v>
      </c>
      <c r="L1654" s="35" t="s">
        <v>4956</v>
      </c>
    </row>
    <row r="1655" spans="1:12" ht="14.45">
      <c r="A1655" s="145" t="s">
        <v>4957</v>
      </c>
      <c r="B1655" s="81" t="s">
        <v>4958</v>
      </c>
      <c r="C1655" s="139" t="str">
        <f>HYPERLINK("https://comptox.epa.gov/dashboard/chemical/details/DTXSID2020630","DTXSID2020630")</f>
        <v>DTXSID2020630</v>
      </c>
      <c r="D1655" s="81"/>
      <c r="E1655" s="39" t="s">
        <v>34</v>
      </c>
      <c r="F1655" s="91" t="s">
        <v>35</v>
      </c>
      <c r="G1655" s="31"/>
      <c r="H1655" s="39"/>
      <c r="I1655" s="37"/>
      <c r="J1655" s="37"/>
      <c r="K1655" s="35">
        <v>7681494</v>
      </c>
      <c r="L1655" s="35" t="s">
        <v>4959</v>
      </c>
    </row>
    <row r="1656" spans="1:12" ht="14.45">
      <c r="A1656" s="145" t="s">
        <v>4960</v>
      </c>
      <c r="B1656" s="81" t="s">
        <v>2682</v>
      </c>
      <c r="C1656" s="139" t="str">
        <f>HYPERLINK("https://comptox.epa.gov/dashboard/chemical/details/DTXSID8024311","DTXSID8024311")</f>
        <v>DTXSID8024311</v>
      </c>
      <c r="D1656" s="81"/>
      <c r="E1656" s="39" t="s">
        <v>77</v>
      </c>
      <c r="F1656" s="91" t="s">
        <v>17</v>
      </c>
      <c r="G1656" s="31" t="s">
        <v>475</v>
      </c>
      <c r="H1656" s="39" t="s">
        <v>77</v>
      </c>
      <c r="I1656" s="37" t="s">
        <v>18</v>
      </c>
      <c r="J1656" s="37" t="s">
        <v>2683</v>
      </c>
      <c r="K1656" s="35">
        <v>62748</v>
      </c>
      <c r="L1656" s="35" t="s">
        <v>4961</v>
      </c>
    </row>
    <row r="1657" spans="1:12" ht="14.45">
      <c r="A1657" s="145" t="s">
        <v>4962</v>
      </c>
      <c r="B1657" s="81" t="s">
        <v>4963</v>
      </c>
      <c r="C1657" s="139" t="str">
        <f>HYPERLINK("https://comptox.epa.gov/dashboard/chemical/details/DTXSID3029738","DTXSID3029738")</f>
        <v>DTXSID3029738</v>
      </c>
      <c r="D1657" s="81"/>
      <c r="E1657" s="39" t="s">
        <v>26</v>
      </c>
      <c r="F1657" s="91" t="s">
        <v>53</v>
      </c>
      <c r="G1657" s="31"/>
      <c r="H1657" s="39"/>
      <c r="I1657" s="37"/>
      <c r="J1657" s="37"/>
      <c r="K1657" s="35">
        <v>16721805</v>
      </c>
      <c r="L1657" s="35" t="s">
        <v>4964</v>
      </c>
    </row>
    <row r="1658" spans="1:12" ht="14.45">
      <c r="A1658" s="145" t="s">
        <v>4965</v>
      </c>
      <c r="B1658" s="81" t="s">
        <v>4966</v>
      </c>
      <c r="C1658" s="139" t="str">
        <f>HYPERLINK("https://comptox.epa.gov/dashboard/chemical/details/DTXSID0029634","DTXSID0029634")</f>
        <v>DTXSID0029634</v>
      </c>
      <c r="D1658" s="81"/>
      <c r="E1658" s="39" t="s">
        <v>34</v>
      </c>
      <c r="F1658" s="91" t="s">
        <v>35</v>
      </c>
      <c r="G1658" s="31"/>
      <c r="H1658" s="39"/>
      <c r="I1658" s="37"/>
      <c r="J1658" s="37"/>
      <c r="K1658" s="35">
        <v>1310732</v>
      </c>
      <c r="L1658" s="35" t="s">
        <v>4967</v>
      </c>
    </row>
    <row r="1659" spans="1:12" ht="14.45">
      <c r="A1659" s="145" t="s">
        <v>4968</v>
      </c>
      <c r="B1659" s="81" t="s">
        <v>4969</v>
      </c>
      <c r="C1659" s="139" t="str">
        <f>HYPERLINK("https://comptox.epa.gov/dashboard/chemical/details/DTXSID8021276","DTXSID8021276")</f>
        <v>DTXSID8021276</v>
      </c>
      <c r="D1659" s="81"/>
      <c r="E1659" s="39" t="s">
        <v>22</v>
      </c>
      <c r="F1659" s="91" t="s">
        <v>57</v>
      </c>
      <c r="G1659" s="31"/>
      <c r="H1659" s="39"/>
      <c r="I1659" s="37"/>
      <c r="J1659" s="37"/>
      <c r="K1659" s="35">
        <v>7681529</v>
      </c>
      <c r="L1659" s="35" t="s">
        <v>4970</v>
      </c>
    </row>
    <row r="1660" spans="1:12" ht="14.45">
      <c r="A1660" s="145" t="s">
        <v>4968</v>
      </c>
      <c r="B1660" s="81" t="s">
        <v>4971</v>
      </c>
      <c r="C1660" s="139" t="str">
        <f>HYPERLINK("https://comptox.epa.gov/dashboard/chemical/details/DTXSID4064898","DTXSID4064898")</f>
        <v>DTXSID4064898</v>
      </c>
      <c r="D1660" s="81"/>
      <c r="E1660" s="39" t="s">
        <v>2158</v>
      </c>
      <c r="F1660" s="91" t="s">
        <v>569</v>
      </c>
      <c r="G1660" s="31"/>
      <c r="H1660" s="39"/>
      <c r="I1660" s="37"/>
      <c r="J1660" s="37"/>
      <c r="K1660" s="35">
        <v>10022705</v>
      </c>
      <c r="L1660" s="35" t="s">
        <v>4970</v>
      </c>
    </row>
    <row r="1661" spans="1:12" ht="14.45">
      <c r="A1661" s="145" t="s">
        <v>4972</v>
      </c>
      <c r="B1661" s="141" t="s">
        <v>4973</v>
      </c>
      <c r="C1661" s="139" t="str">
        <f>HYPERLINK("https://comptox.epa.gov/dashboard/chemical/details/DTXSID8027030","DTXSID8027030")</f>
        <v>DTXSID8027030</v>
      </c>
      <c r="D1661" s="81"/>
      <c r="E1661" s="39" t="s">
        <v>34</v>
      </c>
      <c r="F1661" s="91" t="s">
        <v>35</v>
      </c>
      <c r="G1661" s="31"/>
      <c r="H1661" s="39"/>
      <c r="I1661" s="37"/>
      <c r="J1661" s="37"/>
      <c r="K1661" s="35">
        <v>124414</v>
      </c>
      <c r="L1661" s="35" t="s">
        <v>4974</v>
      </c>
    </row>
    <row r="1662" spans="1:12" ht="14.45">
      <c r="A1662" s="145" t="s">
        <v>4975</v>
      </c>
      <c r="B1662" s="81" t="s">
        <v>4976</v>
      </c>
      <c r="C1662" s="139" t="str">
        <f>HYPERLINK("https://comptox.epa.gov/dashboard/chemical/details/DTXSID0020941","DTXSID0020941")</f>
        <v>DTXSID0020941</v>
      </c>
      <c r="D1662" s="81"/>
      <c r="E1662" s="39" t="s">
        <v>22</v>
      </c>
      <c r="F1662" s="91" t="s">
        <v>57</v>
      </c>
      <c r="G1662" s="31"/>
      <c r="H1662" s="39"/>
      <c r="I1662" s="37" t="s">
        <v>18</v>
      </c>
      <c r="J1662" s="37"/>
      <c r="K1662" s="35">
        <v>7632000</v>
      </c>
      <c r="L1662" s="35" t="s">
        <v>4977</v>
      </c>
    </row>
    <row r="1663" spans="1:12" ht="14.45">
      <c r="A1663" s="145" t="s">
        <v>4978</v>
      </c>
      <c r="B1663" s="141" t="s">
        <v>4979</v>
      </c>
      <c r="C1663" s="139" t="str">
        <f>HYPERLINK("https://comptox.epa.gov/dashboard/chemical/details/DTXSID4040264","DTXSID4040264")</f>
        <v>DTXSID4040264</v>
      </c>
      <c r="D1663" s="81"/>
      <c r="E1663" s="39"/>
      <c r="F1663" s="91" t="s">
        <v>17</v>
      </c>
      <c r="G1663" s="31"/>
      <c r="H1663" s="39"/>
      <c r="I1663" s="37" t="s">
        <v>18</v>
      </c>
      <c r="J1663" s="37"/>
      <c r="K1663" s="35">
        <v>131522</v>
      </c>
      <c r="L1663" s="35" t="s">
        <v>4980</v>
      </c>
    </row>
    <row r="1664" spans="1:12" ht="14.45">
      <c r="A1664" s="145" t="s">
        <v>4981</v>
      </c>
      <c r="B1664" s="141" t="s">
        <v>4982</v>
      </c>
      <c r="C1664" s="139" t="str">
        <f>HYPERLINK("https://comptox.epa.gov/dashboard/chemical/details/DTXSID2021153","DTXSID2021153")</f>
        <v>DTXSID2021153</v>
      </c>
      <c r="D1664" s="81"/>
      <c r="E1664" s="39"/>
      <c r="F1664" s="91" t="s">
        <v>17</v>
      </c>
      <c r="G1664" s="31"/>
      <c r="H1664" s="39"/>
      <c r="I1664" s="37" t="s">
        <v>18</v>
      </c>
      <c r="J1664" s="37"/>
      <c r="K1664" s="35">
        <v>132274</v>
      </c>
      <c r="L1664" s="35" t="s">
        <v>4983</v>
      </c>
    </row>
    <row r="1665" spans="1:12" ht="14.45">
      <c r="A1665" s="145" t="s">
        <v>4984</v>
      </c>
      <c r="B1665" s="81" t="s">
        <v>4985</v>
      </c>
      <c r="C1665" s="139" t="str">
        <f>HYPERLINK("https://comptox.epa.gov/dashboard/chemical/details/DTXSID1026039","DTXSID1026039")</f>
        <v>DTXSID1026039</v>
      </c>
      <c r="D1665" s="81"/>
      <c r="E1665" s="39" t="s">
        <v>26</v>
      </c>
      <c r="F1665" s="91" t="s">
        <v>53</v>
      </c>
      <c r="G1665" s="31"/>
      <c r="H1665" s="39"/>
      <c r="I1665" s="37"/>
      <c r="J1665" s="37"/>
      <c r="K1665" s="35">
        <v>7558794</v>
      </c>
      <c r="L1665" s="35" t="s">
        <v>4986</v>
      </c>
    </row>
    <row r="1666" spans="1:12" ht="14.45">
      <c r="A1666" s="145" t="s">
        <v>4984</v>
      </c>
      <c r="B1666" s="81" t="s">
        <v>4987</v>
      </c>
      <c r="C1666" s="139" t="str">
        <f>HYPERLINK("https://comptox.epa.gov/dashboard/chemical/details/DTXSID4064923","DTXSID4064923")</f>
        <v>DTXSID4064923</v>
      </c>
      <c r="D1666" s="81"/>
      <c r="E1666" s="39" t="s">
        <v>26</v>
      </c>
      <c r="F1666" s="91" t="s">
        <v>53</v>
      </c>
      <c r="G1666" s="31"/>
      <c r="H1666" s="39"/>
      <c r="I1666" s="37"/>
      <c r="J1666" s="37"/>
      <c r="K1666" s="35">
        <v>10039324</v>
      </c>
      <c r="L1666" s="35" t="s">
        <v>4986</v>
      </c>
    </row>
    <row r="1667" spans="1:12" ht="14.45">
      <c r="A1667" s="145" t="s">
        <v>4984</v>
      </c>
      <c r="B1667" s="81" t="s">
        <v>4988</v>
      </c>
      <c r="C1667" s="139" t="str">
        <f>HYPERLINK("https://comptox.epa.gov/dashboard/chemical/details/DTXSID0064969","DTXSID0064969")</f>
        <v>DTXSID0064969</v>
      </c>
      <c r="D1667" s="81"/>
      <c r="E1667" s="39" t="s">
        <v>26</v>
      </c>
      <c r="F1667" s="91" t="s">
        <v>53</v>
      </c>
      <c r="G1667" s="31"/>
      <c r="H1667" s="39"/>
      <c r="I1667" s="37"/>
      <c r="J1667" s="37"/>
      <c r="K1667" s="35">
        <v>10140655</v>
      </c>
      <c r="L1667" s="35" t="s">
        <v>4986</v>
      </c>
    </row>
    <row r="1668" spans="1:12" ht="14.45">
      <c r="A1668" s="145" t="s">
        <v>4989</v>
      </c>
      <c r="B1668" s="81" t="s">
        <v>4990</v>
      </c>
      <c r="C1668" s="139" t="str">
        <f>HYPERLINK("https://comptox.epa.gov/dashboard/chemical/details/DTXSID2035223","DTXSID2035223")</f>
        <v>DTXSID2035223</v>
      </c>
      <c r="D1668" s="81"/>
      <c r="E1668" s="39">
        <v>5000</v>
      </c>
      <c r="F1668" s="91" t="s">
        <v>53</v>
      </c>
      <c r="G1668" s="31"/>
      <c r="H1668" s="39"/>
      <c r="I1668" s="37"/>
      <c r="J1668" s="37"/>
      <c r="K1668" s="35">
        <v>7601549</v>
      </c>
      <c r="L1668" s="35" t="s">
        <v>4991</v>
      </c>
    </row>
    <row r="1669" spans="1:12" ht="14.45">
      <c r="A1669" s="145" t="s">
        <v>4989</v>
      </c>
      <c r="B1669" s="81" t="s">
        <v>4992</v>
      </c>
      <c r="C1669" s="139" t="str">
        <f>HYPERLINK("https://comptox.epa.gov/dashboard/chemical/details/DTXSID0049810","DTXSID0049810")</f>
        <v>DTXSID0049810</v>
      </c>
      <c r="D1669" s="81"/>
      <c r="E1669" s="39" t="s">
        <v>26</v>
      </c>
      <c r="F1669" s="91" t="s">
        <v>53</v>
      </c>
      <c r="G1669" s="31"/>
      <c r="H1669" s="39"/>
      <c r="I1669" s="37"/>
      <c r="J1669" s="37"/>
      <c r="K1669" s="35">
        <v>10101890</v>
      </c>
      <c r="L1669" s="35" t="s">
        <v>4991</v>
      </c>
    </row>
    <row r="1670" spans="1:12" ht="14.45">
      <c r="A1670" s="145" t="s">
        <v>4989</v>
      </c>
      <c r="B1670" s="81" t="s">
        <v>4993</v>
      </c>
      <c r="C1670" s="139" t="str">
        <f>HYPERLINK("https://comptox.epa.gov/dashboard/chemical/details/DTXSID6065054","DTXSID6065054")</f>
        <v>DTXSID6065054</v>
      </c>
      <c r="D1670" s="81"/>
      <c r="E1670" s="39" t="s">
        <v>26</v>
      </c>
      <c r="F1670" s="91" t="s">
        <v>53</v>
      </c>
      <c r="G1670" s="31"/>
      <c r="H1670" s="39"/>
      <c r="I1670" s="37"/>
      <c r="J1670" s="37"/>
      <c r="K1670" s="35">
        <v>10361894</v>
      </c>
      <c r="L1670" s="35" t="s">
        <v>4991</v>
      </c>
    </row>
    <row r="1671" spans="1:12" ht="14.45">
      <c r="A1671" s="145" t="s">
        <v>4994</v>
      </c>
      <c r="B1671" s="81" t="s">
        <v>4995</v>
      </c>
      <c r="C1671" s="139" t="str">
        <f>HYPERLINK("https://comptox.epa.gov/dashboard/chemical/details/DTXSID5032076","DTXSID5032076")</f>
        <v>DTXSID5032076</v>
      </c>
      <c r="D1671" s="81"/>
      <c r="E1671" s="39"/>
      <c r="F1671" s="91" t="s">
        <v>17</v>
      </c>
      <c r="G1671" s="31" t="s">
        <v>152</v>
      </c>
      <c r="H1671" s="39" t="s">
        <v>22</v>
      </c>
      <c r="I1671" s="37" t="s">
        <v>258</v>
      </c>
      <c r="J1671" s="37"/>
      <c r="K1671" s="35">
        <v>13410010</v>
      </c>
      <c r="L1671" s="35" t="s">
        <v>4996</v>
      </c>
    </row>
    <row r="1672" spans="1:12" ht="14.45">
      <c r="A1672" s="145" t="s">
        <v>4997</v>
      </c>
      <c r="B1672" s="81" t="s">
        <v>4998</v>
      </c>
      <c r="C1672" s="139" t="str">
        <f>HYPERLINK("https://comptox.epa.gov/dashboard/chemical/details/DTXSID2064814","DTXSID2064814")</f>
        <v>DTXSID2064814</v>
      </c>
      <c r="D1672" s="81"/>
      <c r="E1672" s="39" t="s">
        <v>22</v>
      </c>
      <c r="F1672" s="91" t="s">
        <v>57</v>
      </c>
      <c r="G1672" s="31"/>
      <c r="H1672" s="39"/>
      <c r="I1672" s="37" t="s">
        <v>258</v>
      </c>
      <c r="J1672" s="37"/>
      <c r="K1672" s="35">
        <v>7782823</v>
      </c>
      <c r="L1672" s="35" t="s">
        <v>4999</v>
      </c>
    </row>
    <row r="1673" spans="1:12" ht="14.45">
      <c r="A1673" s="145" t="s">
        <v>4997</v>
      </c>
      <c r="B1673" s="81" t="s">
        <v>5000</v>
      </c>
      <c r="C1673" s="139" t="str">
        <f>HYPERLINK("https://comptox.epa.gov/dashboard/chemical/details/DTXSID0032077","DTXSID0032077")</f>
        <v>DTXSID0032077</v>
      </c>
      <c r="D1673" s="81"/>
      <c r="E1673" s="39" t="s">
        <v>22</v>
      </c>
      <c r="F1673" s="91" t="s">
        <v>57</v>
      </c>
      <c r="G1673" s="31" t="s">
        <v>152</v>
      </c>
      <c r="H1673" s="39" t="s">
        <v>22</v>
      </c>
      <c r="I1673" s="37" t="s">
        <v>258</v>
      </c>
      <c r="J1673" s="37"/>
      <c r="K1673" s="35">
        <v>10102188</v>
      </c>
      <c r="L1673" s="35" t="s">
        <v>4999</v>
      </c>
    </row>
    <row r="1674" spans="1:12" ht="14.45">
      <c r="A1674" s="145" t="s">
        <v>5001</v>
      </c>
      <c r="B1674" s="81" t="s">
        <v>5002</v>
      </c>
      <c r="C1674" s="139" t="str">
        <f>HYPERLINK("https://comptox.epa.gov/dashboard/chemical/details/DTXSID2064943","DTXSID2064943")</f>
        <v>DTXSID2064943</v>
      </c>
      <c r="D1674" s="81"/>
      <c r="E1674" s="39"/>
      <c r="F1674" s="91" t="s">
        <v>17</v>
      </c>
      <c r="G1674" s="31" t="s">
        <v>161</v>
      </c>
      <c r="H1674" s="39" t="s">
        <v>116</v>
      </c>
      <c r="I1674" s="37"/>
      <c r="J1674" s="37"/>
      <c r="K1674" s="35">
        <v>10102202</v>
      </c>
      <c r="L1674" s="35" t="s">
        <v>5003</v>
      </c>
    </row>
    <row r="1675" spans="1:12" ht="14.45">
      <c r="A1675" s="64" t="s">
        <v>5004</v>
      </c>
      <c r="B1675" s="141" t="s">
        <v>5005</v>
      </c>
      <c r="C1675" s="139" t="str">
        <f>HYPERLINK("https://comptox.epa.gov/dashboard/chemical/details/DTXSID70880179","DTXSID70880179")</f>
        <v>DTXSID70880179</v>
      </c>
      <c r="D1675" s="84"/>
      <c r="E1675" s="32"/>
      <c r="F1675" s="91" t="s">
        <v>17</v>
      </c>
      <c r="G1675" s="32"/>
      <c r="H1675" s="32"/>
      <c r="I1675" s="37">
        <v>313</v>
      </c>
      <c r="J1675" s="133"/>
      <c r="K1675" s="65">
        <v>2218544</v>
      </c>
      <c r="L1675" s="32" t="s">
        <v>5006</v>
      </c>
    </row>
    <row r="1676" spans="1:12" ht="14.45">
      <c r="A1676" s="64" t="s">
        <v>5007</v>
      </c>
      <c r="B1676" s="141" t="s">
        <v>5008</v>
      </c>
      <c r="C1676" s="139" t="str">
        <f>HYPERLINK("https://comptox.epa.gov/dashboard/chemical/details/DTXSID3052856","DTXSID3052856")</f>
        <v>DTXSID3052856</v>
      </c>
      <c r="D1676" s="84"/>
      <c r="E1676" s="32"/>
      <c r="F1676" s="91" t="s">
        <v>17</v>
      </c>
      <c r="G1676" s="32"/>
      <c r="H1676" s="32"/>
      <c r="I1676" s="37">
        <v>313</v>
      </c>
      <c r="J1676" s="133"/>
      <c r="K1676" s="65">
        <v>2923264</v>
      </c>
      <c r="L1676" s="32" t="s">
        <v>5009</v>
      </c>
    </row>
    <row r="1677" spans="1:12" ht="14.45">
      <c r="A1677" s="64" t="s">
        <v>5010</v>
      </c>
      <c r="B1677" s="141" t="s">
        <v>5011</v>
      </c>
      <c r="C1677" s="139" t="str">
        <f>HYPERLINK("https://comptox.epa.gov/dashboard/chemical/details/DTXSID40880025","DTXSID40880025")</f>
        <v>DTXSID40880025</v>
      </c>
      <c r="D1677" s="84"/>
      <c r="E1677" s="32"/>
      <c r="F1677" s="91" t="s">
        <v>17</v>
      </c>
      <c r="G1677" s="32"/>
      <c r="H1677" s="32"/>
      <c r="I1677" s="37">
        <v>313</v>
      </c>
      <c r="J1677" s="133"/>
      <c r="K1677" s="65">
        <v>335955</v>
      </c>
      <c r="L1677" s="32" t="s">
        <v>5012</v>
      </c>
    </row>
    <row r="1678" spans="1:12" ht="14.45">
      <c r="A1678" s="145" t="s">
        <v>5013</v>
      </c>
      <c r="B1678" s="81" t="s">
        <v>5014</v>
      </c>
      <c r="C1678" s="139" t="str">
        <f>HYPERLINK("https://comptox.epa.gov/dashboard/chemical/details/DTXSID4027496","DTXSID4027496")</f>
        <v>DTXSID4027496</v>
      </c>
      <c r="D1678" s="81"/>
      <c r="E1678" s="39"/>
      <c r="F1678" s="91" t="s">
        <v>17</v>
      </c>
      <c r="G1678" s="31"/>
      <c r="H1678" s="39"/>
      <c r="I1678" s="37" t="s">
        <v>18</v>
      </c>
      <c r="J1678" s="37"/>
      <c r="K1678" s="35">
        <v>2702729</v>
      </c>
      <c r="L1678" s="35" t="s">
        <v>5015</v>
      </c>
    </row>
    <row r="1679" spans="1:12" ht="14.45">
      <c r="A1679" s="145" t="s">
        <v>5016</v>
      </c>
      <c r="B1679" s="81" t="s">
        <v>5017</v>
      </c>
      <c r="C1679" s="139" t="str">
        <f>HYPERLINK("https://comptox.epa.gov/dashboard/chemical/details/DTXSID6021408","DTXSID6021408")</f>
        <v>DTXSID6021408</v>
      </c>
      <c r="D1679" s="81"/>
      <c r="E1679" s="39"/>
      <c r="F1679" s="91" t="s">
        <v>17</v>
      </c>
      <c r="G1679" s="31" t="s">
        <v>161</v>
      </c>
      <c r="H1679" s="39" t="s">
        <v>116</v>
      </c>
      <c r="I1679" s="37"/>
      <c r="J1679" s="37"/>
      <c r="K1679" s="35">
        <v>900958</v>
      </c>
      <c r="L1679" s="35" t="s">
        <v>5018</v>
      </c>
    </row>
    <row r="1680" spans="1:12" ht="14.45">
      <c r="A1680" s="145" t="s">
        <v>5019</v>
      </c>
      <c r="B1680" s="81" t="s">
        <v>5020</v>
      </c>
      <c r="C1680" s="139" t="str">
        <f>HYPERLINK("https://comptox.epa.gov/dashboard/chemical/details/DTXSID2021282","DTXSID2021282")</f>
        <v>DTXSID2021282</v>
      </c>
      <c r="D1680" s="81"/>
      <c r="E1680" s="39" t="s">
        <v>94</v>
      </c>
      <c r="F1680" s="91" t="s">
        <v>17</v>
      </c>
      <c r="G1680" s="31"/>
      <c r="H1680" s="39"/>
      <c r="I1680" s="37"/>
      <c r="J1680" s="37" t="s">
        <v>5021</v>
      </c>
      <c r="K1680" s="35">
        <v>18883664</v>
      </c>
      <c r="L1680" s="35" t="s">
        <v>5022</v>
      </c>
    </row>
    <row r="1681" spans="1:12" ht="14.45">
      <c r="A1681" s="145" t="s">
        <v>5023</v>
      </c>
      <c r="B1681" s="138" t="s">
        <v>5024</v>
      </c>
      <c r="C1681" s="139" t="str">
        <f>HYPERLINK("https://comptox.epa.gov/dashboard/chemical/details/DTXSID70872832","DTXSID70872832")</f>
        <v>DTXSID70872832</v>
      </c>
      <c r="D1681" s="81"/>
      <c r="E1681" s="39" t="s">
        <v>77</v>
      </c>
      <c r="F1681" s="91" t="s">
        <v>33</v>
      </c>
      <c r="G1681" s="31"/>
      <c r="H1681" s="39"/>
      <c r="I1681" s="37" t="s">
        <v>258</v>
      </c>
      <c r="J1681" s="37"/>
      <c r="K1681" s="35">
        <v>7789062</v>
      </c>
      <c r="L1681" s="35" t="s">
        <v>5025</v>
      </c>
    </row>
    <row r="1682" spans="1:12" ht="14.45">
      <c r="A1682" s="145" t="s">
        <v>5026</v>
      </c>
      <c r="B1682" s="81" t="s">
        <v>5027</v>
      </c>
      <c r="C1682" s="139" t="str">
        <f>HYPERLINK("https://comptox.epa.gov/dashboard/chemical/details/DTXSID501336512","DTXSID501336512")</f>
        <v>DTXSID501336512</v>
      </c>
      <c r="D1682" s="81"/>
      <c r="E1682" s="39"/>
      <c r="F1682" s="91" t="s">
        <v>17</v>
      </c>
      <c r="G1682" s="31"/>
      <c r="H1682" s="39"/>
      <c r="I1682" s="37">
        <v>313</v>
      </c>
      <c r="J1682" s="37"/>
      <c r="K1682" s="31">
        <v>1</v>
      </c>
      <c r="L1682" s="35" t="s">
        <v>5028</v>
      </c>
    </row>
    <row r="1683" spans="1:12" ht="14.45">
      <c r="A1683" s="145" t="s">
        <v>5029</v>
      </c>
      <c r="B1683" s="81" t="s">
        <v>5030</v>
      </c>
      <c r="C1683" s="139" t="str">
        <f>HYPERLINK("https://comptox.epa.gov/dashboard/chemical/details/DTXSID6023600","DTXSID6023600")</f>
        <v>DTXSID6023600</v>
      </c>
      <c r="D1683" s="81"/>
      <c r="E1683" s="39" t="s">
        <v>77</v>
      </c>
      <c r="F1683" s="91" t="s">
        <v>33</v>
      </c>
      <c r="G1683" s="31" t="s">
        <v>152</v>
      </c>
      <c r="H1683" s="39" t="s">
        <v>77</v>
      </c>
      <c r="I1683" s="37" t="s">
        <v>258</v>
      </c>
      <c r="J1683" s="37" t="s">
        <v>5031</v>
      </c>
      <c r="K1683" s="35">
        <v>57249</v>
      </c>
      <c r="L1683" s="35" t="s">
        <v>5028</v>
      </c>
    </row>
    <row r="1684" spans="1:12" ht="14.45">
      <c r="A1684" s="145" t="s">
        <v>5032</v>
      </c>
      <c r="B1684" s="81" t="s">
        <v>5030</v>
      </c>
      <c r="C1684" s="139" t="str">
        <f>HYPERLINK("https://comptox.epa.gov/dashboard/chemical/details/DTXSID6023600","DTXSID6023600")</f>
        <v>DTXSID6023600</v>
      </c>
      <c r="D1684" s="81"/>
      <c r="E1684" s="39" t="s">
        <v>77</v>
      </c>
      <c r="F1684" s="91" t="s">
        <v>33</v>
      </c>
      <c r="G1684" s="31"/>
      <c r="H1684" s="39"/>
      <c r="I1684" s="37" t="s">
        <v>258</v>
      </c>
      <c r="J1684" s="37" t="s">
        <v>5031</v>
      </c>
      <c r="K1684" s="35">
        <v>57249</v>
      </c>
      <c r="L1684" s="35" t="s">
        <v>5033</v>
      </c>
    </row>
    <row r="1685" spans="1:12" ht="14.45">
      <c r="A1685" s="145" t="s">
        <v>5034</v>
      </c>
      <c r="B1685" s="81" t="s">
        <v>5035</v>
      </c>
      <c r="C1685" s="139" t="str">
        <f>HYPERLINK("https://comptox.epa.gov/dashboard/chemical/details/DTXSID8021721","DTXSID8021721")</f>
        <v>DTXSID8021721</v>
      </c>
      <c r="D1685" s="81"/>
      <c r="E1685" s="39" t="s">
        <v>77</v>
      </c>
      <c r="F1685" s="91" t="s">
        <v>17</v>
      </c>
      <c r="G1685" s="31" t="s">
        <v>152</v>
      </c>
      <c r="H1685" s="39" t="s">
        <v>77</v>
      </c>
      <c r="I1685" s="37" t="s">
        <v>258</v>
      </c>
      <c r="J1685" s="37"/>
      <c r="K1685" s="35">
        <v>60413</v>
      </c>
      <c r="L1685" s="35" t="s">
        <v>5036</v>
      </c>
    </row>
    <row r="1686" spans="1:12" ht="14.45">
      <c r="A1686" s="145" t="s">
        <v>5037</v>
      </c>
      <c r="B1686" s="81" t="s">
        <v>5038</v>
      </c>
      <c r="C1686" s="139" t="str">
        <f>HYPERLINK("https://comptox.epa.gov/dashboard/chemical/details/DTXSID2021284","DTXSID2021284")</f>
        <v>DTXSID2021284</v>
      </c>
      <c r="D1686" s="81"/>
      <c r="E1686" s="39" t="s">
        <v>34</v>
      </c>
      <c r="F1686" s="91" t="s">
        <v>35</v>
      </c>
      <c r="G1686" s="31"/>
      <c r="H1686" s="39"/>
      <c r="I1686" s="37" t="s">
        <v>18</v>
      </c>
      <c r="J1686" s="37"/>
      <c r="K1686" s="35">
        <v>100425</v>
      </c>
      <c r="L1686" s="35" t="s">
        <v>5039</v>
      </c>
    </row>
    <row r="1687" spans="1:12" ht="14.45">
      <c r="A1687" s="145" t="s">
        <v>5040</v>
      </c>
      <c r="B1687" s="81" t="s">
        <v>5041</v>
      </c>
      <c r="C1687" s="139" t="str">
        <f>HYPERLINK("https://comptox.epa.gov/dashboard/chemical/details/DTXSID2021286","DTXSID2021286")</f>
        <v>DTXSID2021286</v>
      </c>
      <c r="D1687" s="81"/>
      <c r="E1687" s="39" t="s">
        <v>22</v>
      </c>
      <c r="F1687" s="91" t="s">
        <v>17</v>
      </c>
      <c r="G1687" s="31"/>
      <c r="H1687" s="39"/>
      <c r="I1687" s="37" t="s">
        <v>18</v>
      </c>
      <c r="J1687" s="37"/>
      <c r="K1687" s="35">
        <v>96093</v>
      </c>
      <c r="L1687" s="35" t="s">
        <v>5042</v>
      </c>
    </row>
    <row r="1688" spans="1:12" ht="14.45">
      <c r="A1688" s="145" t="s">
        <v>5043</v>
      </c>
      <c r="B1688" s="81" t="s">
        <v>5044</v>
      </c>
      <c r="C1688" s="139" t="str">
        <f>HYPERLINK("https://comptox.epa.gov/dashboard/chemical/details/DTXSID1032646","DTXSID1032646")</f>
        <v>DTXSID1032646</v>
      </c>
      <c r="D1688" s="81"/>
      <c r="E1688" s="39"/>
      <c r="F1688" s="91" t="s">
        <v>17</v>
      </c>
      <c r="G1688" s="31"/>
      <c r="H1688" s="39"/>
      <c r="I1688" s="37">
        <v>313</v>
      </c>
      <c r="J1688" s="37"/>
      <c r="K1688" s="31">
        <v>4151502</v>
      </c>
      <c r="L1688" s="35" t="s">
        <v>5045</v>
      </c>
    </row>
    <row r="1689" spans="1:12" ht="14.45">
      <c r="A1689" s="145" t="s">
        <v>5046</v>
      </c>
      <c r="B1689" s="81" t="s">
        <v>5047</v>
      </c>
      <c r="C1689" s="139" t="str">
        <f>HYPERLINK("https://comptox.epa.gov/dashboard/chemical/details/DTXSID80881930","DTXSID80881930")</f>
        <v>DTXSID80881930</v>
      </c>
      <c r="D1689" s="81"/>
      <c r="E1689" s="39"/>
      <c r="F1689" s="91" t="s">
        <v>17</v>
      </c>
      <c r="G1689" s="31"/>
      <c r="H1689" s="39"/>
      <c r="I1689" s="37">
        <v>313</v>
      </c>
      <c r="J1689" s="37"/>
      <c r="K1689" s="65">
        <v>180582790</v>
      </c>
      <c r="L1689" s="35" t="s">
        <v>5048</v>
      </c>
    </row>
    <row r="1690" spans="1:12" ht="14.45">
      <c r="A1690" s="145" t="s">
        <v>5049</v>
      </c>
      <c r="B1690" s="81" t="s">
        <v>5050</v>
      </c>
      <c r="C1690" s="139" t="str">
        <f>HYPERLINK("https://comptox.epa.gov/dashboard/chemical/details/DTXSID7024328","DTXSID7024328")</f>
        <v>DTXSID7024328</v>
      </c>
      <c r="D1690" s="81"/>
      <c r="E1690" s="39" t="s">
        <v>22</v>
      </c>
      <c r="F1690" s="91" t="s">
        <v>17</v>
      </c>
      <c r="G1690" s="31" t="s">
        <v>116</v>
      </c>
      <c r="H1690" s="39" t="s">
        <v>22</v>
      </c>
      <c r="I1690" s="37"/>
      <c r="J1690" s="37" t="s">
        <v>5051</v>
      </c>
      <c r="K1690" s="35">
        <v>3689245</v>
      </c>
      <c r="L1690" s="35" t="s">
        <v>5052</v>
      </c>
    </row>
    <row r="1691" spans="1:12" ht="14.45">
      <c r="A1691" s="145" t="s">
        <v>5053</v>
      </c>
      <c r="B1691" s="81" t="s">
        <v>5054</v>
      </c>
      <c r="C1691" s="139" t="str">
        <f>HYPERLINK("https://comptox.epa.gov/dashboard/chemical/details/DTXSID5041483","DTXSID5041483")</f>
        <v>DTXSID5041483</v>
      </c>
      <c r="D1691" s="81"/>
      <c r="E1691" s="39"/>
      <c r="F1691" s="91" t="s">
        <v>17</v>
      </c>
      <c r="G1691" s="31" t="s">
        <v>116</v>
      </c>
      <c r="H1691" s="39" t="s">
        <v>116</v>
      </c>
      <c r="I1691" s="37"/>
      <c r="J1691" s="37"/>
      <c r="K1691" s="35">
        <v>3569571</v>
      </c>
      <c r="L1691" s="35" t="s">
        <v>5055</v>
      </c>
    </row>
    <row r="1692" spans="1:12" ht="14.45">
      <c r="A1692" s="145" t="s">
        <v>5056</v>
      </c>
      <c r="B1692" s="138" t="s">
        <v>5057</v>
      </c>
      <c r="C1692" s="139" t="str">
        <f>HYPERLINK("https://comptox.epa.gov/dashboard/chemical/details/DTXSID6029672","DTXSID6029672")</f>
        <v>DTXSID6029672</v>
      </c>
      <c r="D1692" s="81" t="s">
        <v>26</v>
      </c>
      <c r="E1692" s="39"/>
      <c r="F1692" s="91" t="s">
        <v>17</v>
      </c>
      <c r="G1692" s="31" t="s">
        <v>116</v>
      </c>
      <c r="H1692" s="39" t="s">
        <v>116</v>
      </c>
      <c r="I1692" s="37"/>
      <c r="J1692" s="37"/>
      <c r="K1692" s="35">
        <v>7446095</v>
      </c>
      <c r="L1692" s="35" t="s">
        <v>5058</v>
      </c>
    </row>
    <row r="1693" spans="1:12" ht="14.45">
      <c r="A1693" s="145" t="s">
        <v>5059</v>
      </c>
      <c r="B1693" s="138" t="s">
        <v>5057</v>
      </c>
      <c r="C1693" s="139" t="str">
        <f>HYPERLINK("https://comptox.epa.gov/dashboard/chemical/details/DTXSID6029672","DTXSID6029672")</f>
        <v>DTXSID6029672</v>
      </c>
      <c r="D1693" s="81"/>
      <c r="E1693" s="39"/>
      <c r="F1693" s="91" t="s">
        <v>17</v>
      </c>
      <c r="G1693" s="31" t="s">
        <v>116</v>
      </c>
      <c r="H1693" s="39" t="s">
        <v>116</v>
      </c>
      <c r="I1693" s="37"/>
      <c r="J1693" s="37"/>
      <c r="K1693" s="35">
        <v>7446095</v>
      </c>
      <c r="L1693" s="35" t="s">
        <v>5058</v>
      </c>
    </row>
    <row r="1694" spans="1:12" ht="14.45">
      <c r="A1694" s="145" t="s">
        <v>5060</v>
      </c>
      <c r="B1694" s="81" t="s">
        <v>5061</v>
      </c>
      <c r="C1694" s="139" t="str">
        <f>HYPERLINK("https://comptox.epa.gov/dashboard/chemical/details/DTXSID40893074","DTXSID40893074")</f>
        <v>DTXSID40893074</v>
      </c>
      <c r="D1694" s="81" t="s">
        <v>1132</v>
      </c>
      <c r="E1694" s="39"/>
      <c r="F1694" s="91" t="s">
        <v>17</v>
      </c>
      <c r="G1694" s="31" t="s">
        <v>22</v>
      </c>
      <c r="H1694" s="39" t="s">
        <v>22</v>
      </c>
      <c r="I1694" s="37"/>
      <c r="J1694" s="37"/>
      <c r="K1694" s="35">
        <v>7783600</v>
      </c>
      <c r="L1694" s="35" t="s">
        <v>5062</v>
      </c>
    </row>
    <row r="1695" spans="1:12" ht="14.45">
      <c r="A1695" s="145" t="s">
        <v>5063</v>
      </c>
      <c r="B1695" s="81" t="s">
        <v>5064</v>
      </c>
      <c r="C1695" s="139" t="str">
        <f>HYPERLINK("https://comptox.epa.gov/dashboard/chemical/details/DTXSID5029683","DTXSID5029683")</f>
        <v>DTXSID5029683</v>
      </c>
      <c r="D1695" s="81"/>
      <c r="E1695" s="39" t="s">
        <v>34</v>
      </c>
      <c r="F1695" s="91" t="s">
        <v>35</v>
      </c>
      <c r="G1695" s="31" t="s">
        <v>34</v>
      </c>
      <c r="H1695" s="39" t="s">
        <v>34</v>
      </c>
      <c r="I1695" s="37" t="s">
        <v>18</v>
      </c>
      <c r="J1695" s="37"/>
      <c r="K1695" s="35">
        <v>7664939</v>
      </c>
      <c r="L1695" s="35" t="s">
        <v>5065</v>
      </c>
    </row>
    <row r="1696" spans="1:12" ht="14.45">
      <c r="A1696" s="145" t="s">
        <v>5066</v>
      </c>
      <c r="B1696" s="81" t="s">
        <v>5064</v>
      </c>
      <c r="C1696" s="139" t="str">
        <f>HYPERLINK("https://comptox.epa.gov/dashboard/chemical/details/DTXSID5029683","DTXSID5029683")</f>
        <v>DTXSID5029683</v>
      </c>
      <c r="D1696" s="81"/>
      <c r="E1696" s="39" t="s">
        <v>34</v>
      </c>
      <c r="F1696" s="91" t="s">
        <v>35</v>
      </c>
      <c r="G1696" s="31" t="s">
        <v>34</v>
      </c>
      <c r="H1696" s="39" t="s">
        <v>34</v>
      </c>
      <c r="I1696" s="37"/>
      <c r="J1696" s="37"/>
      <c r="K1696" s="35">
        <v>7664939</v>
      </c>
      <c r="L1696" s="35" t="s">
        <v>5065</v>
      </c>
    </row>
    <row r="1697" spans="1:12" ht="14.45">
      <c r="A1697" s="145" t="s">
        <v>5067</v>
      </c>
      <c r="B1697" s="81" t="s">
        <v>3961</v>
      </c>
      <c r="C1697" s="139" t="str">
        <f>HYPERLINK("https://comptox.epa.gov/dashboard/chemical/details/DTXSID5064889","DTXSID5064889")</f>
        <v>DTXSID5064889</v>
      </c>
      <c r="D1697" s="81" t="s">
        <v>33</v>
      </c>
      <c r="E1697" s="39" t="s">
        <v>34</v>
      </c>
      <c r="F1697" s="91" t="s">
        <v>17</v>
      </c>
      <c r="G1697" s="31"/>
      <c r="H1697" s="39"/>
      <c r="I1697" s="37"/>
      <c r="J1697" s="37"/>
      <c r="K1697" s="35">
        <v>8014957</v>
      </c>
      <c r="L1697" s="35" t="s">
        <v>5068</v>
      </c>
    </row>
    <row r="1698" spans="1:12" ht="14.45">
      <c r="A1698" s="145" t="s">
        <v>5069</v>
      </c>
      <c r="B1698" s="81" t="s">
        <v>3961</v>
      </c>
      <c r="C1698" s="139" t="str">
        <f>HYPERLINK("https://comptox.epa.gov/dashboard/chemical/details/DTXSID5064889","DTXSID5064889")</f>
        <v>DTXSID5064889</v>
      </c>
      <c r="D1698" s="81" t="s">
        <v>33</v>
      </c>
      <c r="E1698" s="39" t="s">
        <v>34</v>
      </c>
      <c r="F1698" s="91" t="s">
        <v>17</v>
      </c>
      <c r="G1698" s="31"/>
      <c r="H1698" s="39"/>
      <c r="I1698" s="37"/>
      <c r="J1698" s="37"/>
      <c r="K1698" s="35">
        <v>8014957</v>
      </c>
      <c r="L1698" s="35" t="s">
        <v>5070</v>
      </c>
    </row>
    <row r="1699" spans="1:12" ht="18">
      <c r="A1699" s="145" t="s">
        <v>5071</v>
      </c>
      <c r="B1699" s="82" t="s">
        <v>5072</v>
      </c>
      <c r="C1699" s="139" t="str">
        <f>HYPERLINK("https://comptox.epa.gov/dashboard/chemical/details/DTXSID10192708","DTXSID10192708")</f>
        <v>DTXSID10192708</v>
      </c>
      <c r="D1699" s="81"/>
      <c r="E1699" s="39" t="s">
        <v>34</v>
      </c>
      <c r="F1699" s="91" t="s">
        <v>17</v>
      </c>
      <c r="G1699" s="31"/>
      <c r="H1699" s="39"/>
      <c r="I1699" s="37"/>
      <c r="J1699" s="37"/>
      <c r="K1699" s="35">
        <v>12771083</v>
      </c>
      <c r="L1699" s="35" t="s">
        <v>5073</v>
      </c>
    </row>
    <row r="1700" spans="1:12" ht="18">
      <c r="A1700" s="145" t="s">
        <v>5071</v>
      </c>
      <c r="B1700" s="82" t="s">
        <v>5074</v>
      </c>
      <c r="C1700" s="139" t="str">
        <f>HYPERLINK("https://comptox.epa.gov/dashboard/chemical/details/DTXSID3042427","DTXSID3042427")</f>
        <v>DTXSID3042427</v>
      </c>
      <c r="D1700" s="81"/>
      <c r="E1700" s="39" t="s">
        <v>34</v>
      </c>
      <c r="F1700" s="91" t="s">
        <v>35</v>
      </c>
      <c r="G1700" s="31"/>
      <c r="H1700" s="39"/>
      <c r="I1700" s="37"/>
      <c r="J1700" s="37"/>
      <c r="K1700" s="35">
        <v>10025679</v>
      </c>
      <c r="L1700" s="35" t="s">
        <v>5073</v>
      </c>
    </row>
    <row r="1701" spans="1:12" ht="14.45">
      <c r="A1701" s="145" t="s">
        <v>5075</v>
      </c>
      <c r="B1701" s="81" t="s">
        <v>5076</v>
      </c>
      <c r="C1701" s="139" t="str">
        <f>HYPERLINK("https://comptox.epa.gov/dashboard/chemical/details/DTXSID0051659","DTXSID0051659")</f>
        <v>DTXSID0051659</v>
      </c>
      <c r="D1701" s="81"/>
      <c r="E1701" s="39" t="s">
        <v>22</v>
      </c>
      <c r="F1701" s="91" t="s">
        <v>57</v>
      </c>
      <c r="G1701" s="31"/>
      <c r="H1701" s="39"/>
      <c r="I1701" s="37"/>
      <c r="J1701" s="37" t="s">
        <v>5077</v>
      </c>
      <c r="K1701" s="35">
        <v>1314803</v>
      </c>
      <c r="L1701" s="35" t="s">
        <v>5078</v>
      </c>
    </row>
    <row r="1702" spans="1:12" ht="14.45">
      <c r="A1702" s="145" t="s">
        <v>5079</v>
      </c>
      <c r="B1702" s="81" t="s">
        <v>5061</v>
      </c>
      <c r="C1702" s="139" t="str">
        <f>HYPERLINK("https://comptox.epa.gov/dashboard/chemical/details/DTXSID40893074","DTXSID40893074")</f>
        <v>DTXSID40893074</v>
      </c>
      <c r="D1702" s="81" t="s">
        <v>1132</v>
      </c>
      <c r="E1702" s="39"/>
      <c r="F1702" s="91" t="s">
        <v>17</v>
      </c>
      <c r="G1702" s="31" t="s">
        <v>22</v>
      </c>
      <c r="H1702" s="39" t="s">
        <v>22</v>
      </c>
      <c r="I1702" s="37"/>
      <c r="J1702" s="37"/>
      <c r="K1702" s="35">
        <v>7783600</v>
      </c>
      <c r="L1702" s="35" t="s">
        <v>5080</v>
      </c>
    </row>
    <row r="1703" spans="1:12" ht="14.45">
      <c r="A1703" s="145" t="s">
        <v>5081</v>
      </c>
      <c r="B1703" s="138" t="s">
        <v>5082</v>
      </c>
      <c r="C1703" s="139" t="str">
        <f>HYPERLINK("https://comptox.epa.gov/dashboard/chemical/details/DTXSID1029673","DTXSID1029673")</f>
        <v>DTXSID1029673</v>
      </c>
      <c r="D1703" s="81" t="s">
        <v>33</v>
      </c>
      <c r="E1703" s="39"/>
      <c r="F1703" s="91" t="s">
        <v>17</v>
      </c>
      <c r="G1703" s="31" t="s">
        <v>22</v>
      </c>
      <c r="H1703" s="39" t="s">
        <v>22</v>
      </c>
      <c r="I1703" s="37"/>
      <c r="J1703" s="37"/>
      <c r="K1703" s="35">
        <v>7446119</v>
      </c>
      <c r="L1703" s="35" t="s">
        <v>5083</v>
      </c>
    </row>
    <row r="1704" spans="1:12" ht="14.45">
      <c r="A1704" s="145" t="s">
        <v>5084</v>
      </c>
      <c r="B1704" s="81" t="s">
        <v>5085</v>
      </c>
      <c r="C1704" s="139" t="str">
        <f>HYPERLINK("https://comptox.epa.gov/dashboard/chemical/details/DTXSID9034945","DTXSID9034945")</f>
        <v>DTXSID9034945</v>
      </c>
      <c r="D1704" s="81"/>
      <c r="E1704" s="39"/>
      <c r="F1704" s="91" t="s">
        <v>17</v>
      </c>
      <c r="G1704" s="31"/>
      <c r="H1704" s="39"/>
      <c r="I1704" s="37" t="s">
        <v>18</v>
      </c>
      <c r="J1704" s="37"/>
      <c r="K1704" s="35">
        <v>2699798</v>
      </c>
      <c r="L1704" s="35" t="s">
        <v>5086</v>
      </c>
    </row>
    <row r="1705" spans="1:12" ht="14.45">
      <c r="A1705" s="145" t="s">
        <v>5087</v>
      </c>
      <c r="B1705" s="81" t="s">
        <v>5088</v>
      </c>
      <c r="C1705" s="139" t="str">
        <f>HYPERLINK("https://comptox.epa.gov/dashboard/chemical/details/DTXSID8032675","DTXSID8032675")</f>
        <v>DTXSID8032675</v>
      </c>
      <c r="D1705" s="81"/>
      <c r="E1705" s="39"/>
      <c r="F1705" s="91" t="s">
        <v>17</v>
      </c>
      <c r="G1705" s="31"/>
      <c r="H1705" s="39"/>
      <c r="I1705" s="37" t="s">
        <v>18</v>
      </c>
      <c r="J1705" s="37"/>
      <c r="K1705" s="35">
        <v>35400432</v>
      </c>
      <c r="L1705" s="35" t="s">
        <v>5089</v>
      </c>
    </row>
    <row r="1706" spans="1:12" ht="14.45">
      <c r="A1706" s="145" t="s">
        <v>5090</v>
      </c>
      <c r="B1706" s="81" t="s">
        <v>5091</v>
      </c>
      <c r="C1706" s="139" t="str">
        <f>HYPERLINK("https://comptox.epa.gov/dashboard/chemical/details/DTXSID5021388","DTXSID5021388")</f>
        <v>DTXSID5021388</v>
      </c>
      <c r="D1706" s="81"/>
      <c r="E1706" s="39" t="s">
        <v>34</v>
      </c>
      <c r="F1706" s="91" t="s">
        <v>35</v>
      </c>
      <c r="G1706" s="31"/>
      <c r="H1706" s="39"/>
      <c r="I1706" s="37"/>
      <c r="J1706" s="37"/>
      <c r="K1706" s="35">
        <v>93765</v>
      </c>
      <c r="L1706" s="35" t="s">
        <v>5092</v>
      </c>
    </row>
    <row r="1707" spans="1:12" ht="14.45">
      <c r="A1707" s="145" t="s">
        <v>5093</v>
      </c>
      <c r="B1707" s="81" t="s">
        <v>5094</v>
      </c>
      <c r="C1707" s="139" t="str">
        <f>HYPERLINK("https://comptox.epa.gov/dashboard/chemical/details/DTXSID3064271","DTXSID3064271")</f>
        <v>DTXSID3064271</v>
      </c>
      <c r="D1707" s="81"/>
      <c r="E1707" s="39" t="s">
        <v>26</v>
      </c>
      <c r="F1707" s="91" t="s">
        <v>53</v>
      </c>
      <c r="G1707" s="31"/>
      <c r="H1707" s="39"/>
      <c r="I1707" s="37"/>
      <c r="J1707" s="37"/>
      <c r="K1707" s="35">
        <v>6369977</v>
      </c>
      <c r="L1707" s="35" t="s">
        <v>5095</v>
      </c>
    </row>
    <row r="1708" spans="1:12" ht="14.45">
      <c r="A1708" s="145" t="s">
        <v>5093</v>
      </c>
      <c r="B1708" s="81" t="s">
        <v>5096</v>
      </c>
      <c r="C1708" s="139" t="str">
        <f>HYPERLINK("https://comptox.epa.gov/dashboard/chemical/details/DTXSID00927384","DTXSID00927384")</f>
        <v>DTXSID00927384</v>
      </c>
      <c r="D1708" s="81"/>
      <c r="E1708" s="39" t="s">
        <v>26</v>
      </c>
      <c r="F1708" s="91" t="s">
        <v>53</v>
      </c>
      <c r="G1708" s="31"/>
      <c r="H1708" s="39"/>
      <c r="I1708" s="37"/>
      <c r="J1708" s="37"/>
      <c r="K1708" s="35">
        <v>1319728</v>
      </c>
      <c r="L1708" s="35" t="s">
        <v>5095</v>
      </c>
    </row>
    <row r="1709" spans="1:12" ht="14.45">
      <c r="A1709" s="145" t="s">
        <v>5093</v>
      </c>
      <c r="B1709" s="81" t="s">
        <v>5097</v>
      </c>
      <c r="C1709" s="139" t="str">
        <f>HYPERLINK("https://comptox.epa.gov/dashboard/chemical/details/DTXSID30894994","DTXSID30894994")</f>
        <v>DTXSID30894994</v>
      </c>
      <c r="D1709" s="81"/>
      <c r="E1709" s="39" t="s">
        <v>26</v>
      </c>
      <c r="F1709" s="91" t="s">
        <v>17</v>
      </c>
      <c r="G1709" s="31"/>
      <c r="H1709" s="39"/>
      <c r="I1709" s="37"/>
      <c r="J1709" s="37"/>
      <c r="K1709" s="35">
        <v>2008460</v>
      </c>
      <c r="L1709" s="35" t="s">
        <v>5095</v>
      </c>
    </row>
    <row r="1710" spans="1:12" ht="14.45">
      <c r="A1710" s="145" t="s">
        <v>5093</v>
      </c>
      <c r="B1710" s="81" t="s">
        <v>5098</v>
      </c>
      <c r="C1710" s="139" t="str">
        <f>HYPERLINK("https://comptox.epa.gov/dashboard/chemical/details/DTXSID6063199","DTXSID6063199")</f>
        <v>DTXSID6063199</v>
      </c>
      <c r="D1710" s="81"/>
      <c r="E1710" s="39" t="s">
        <v>26</v>
      </c>
      <c r="F1710" s="91" t="s">
        <v>53</v>
      </c>
      <c r="G1710" s="31"/>
      <c r="H1710" s="39"/>
      <c r="I1710" s="37"/>
      <c r="J1710" s="37"/>
      <c r="K1710" s="35">
        <v>3813147</v>
      </c>
      <c r="L1710" s="35" t="s">
        <v>5095</v>
      </c>
    </row>
    <row r="1711" spans="1:12" ht="14.45">
      <c r="A1711" s="145" t="s">
        <v>5093</v>
      </c>
      <c r="B1711" s="81" t="s">
        <v>5099</v>
      </c>
      <c r="C1711" s="139" t="str">
        <f>HYPERLINK("https://comptox.epa.gov/dashboard/chemical/details/DTXSID8064270","DTXSID8064270")</f>
        <v>DTXSID8064270</v>
      </c>
      <c r="D1711" s="81"/>
      <c r="E1711" s="39" t="s">
        <v>26</v>
      </c>
      <c r="F1711" s="91" t="s">
        <v>53</v>
      </c>
      <c r="G1711" s="31"/>
      <c r="H1711" s="39"/>
      <c r="I1711" s="37"/>
      <c r="J1711" s="37"/>
      <c r="K1711" s="35">
        <v>6369966</v>
      </c>
      <c r="L1711" s="35" t="s">
        <v>5095</v>
      </c>
    </row>
    <row r="1712" spans="1:12" ht="14.45">
      <c r="A1712" s="145" t="s">
        <v>5100</v>
      </c>
      <c r="B1712" s="81" t="s">
        <v>5101</v>
      </c>
      <c r="C1712" s="139" t="str">
        <f>HYPERLINK("https://comptox.epa.gov/dashboard/chemical/details/DTXSID8041329","DTXSID8041329")</f>
        <v>DTXSID8041329</v>
      </c>
      <c r="D1712" s="81"/>
      <c r="E1712" s="39" t="s">
        <v>34</v>
      </c>
      <c r="F1712" s="91" t="s">
        <v>35</v>
      </c>
      <c r="G1712" s="31"/>
      <c r="H1712" s="39"/>
      <c r="I1712" s="37"/>
      <c r="J1712" s="37"/>
      <c r="K1712" s="35">
        <v>1928478</v>
      </c>
      <c r="L1712" s="35" t="s">
        <v>5102</v>
      </c>
    </row>
    <row r="1713" spans="1:12" ht="14.45">
      <c r="A1713" s="145" t="s">
        <v>5100</v>
      </c>
      <c r="B1713" s="81" t="s">
        <v>5103</v>
      </c>
      <c r="C1713" s="139" t="str">
        <f>HYPERLINK("https://comptox.epa.gov/dashboard/chemical/details/DTXSID7026073","DTXSID7026073")</f>
        <v>DTXSID7026073</v>
      </c>
      <c r="D1713" s="81"/>
      <c r="E1713" s="39" t="s">
        <v>34</v>
      </c>
      <c r="F1713" s="91" t="s">
        <v>35</v>
      </c>
      <c r="G1713" s="31"/>
      <c r="H1713" s="39"/>
      <c r="I1713" s="37"/>
      <c r="J1713" s="37"/>
      <c r="K1713" s="35">
        <v>93798</v>
      </c>
      <c r="L1713" s="35" t="s">
        <v>5102</v>
      </c>
    </row>
    <row r="1714" spans="1:12" ht="14.45">
      <c r="A1714" s="145" t="s">
        <v>5100</v>
      </c>
      <c r="B1714" s="81" t="s">
        <v>5104</v>
      </c>
      <c r="C1714" s="139" t="str">
        <f>HYPERLINK("https://comptox.epa.gov/dashboard/chemical/details/DTXSID3041328","DTXSID3041328")</f>
        <v>DTXSID3041328</v>
      </c>
      <c r="D1714" s="81"/>
      <c r="E1714" s="39" t="s">
        <v>34</v>
      </c>
      <c r="F1714" s="91" t="s">
        <v>35</v>
      </c>
      <c r="G1714" s="31"/>
      <c r="H1714" s="39"/>
      <c r="I1714" s="37"/>
      <c r="J1714" s="37"/>
      <c r="K1714" s="35">
        <v>2545597</v>
      </c>
      <c r="L1714" s="35" t="s">
        <v>5102</v>
      </c>
    </row>
    <row r="1715" spans="1:12" ht="14.45">
      <c r="A1715" s="145" t="s">
        <v>5100</v>
      </c>
      <c r="B1715" s="81" t="s">
        <v>5105</v>
      </c>
      <c r="C1715" s="139" t="str">
        <f>HYPERLINK("https://comptox.epa.gov/dashboard/chemical/details/DTXSID7026075","DTXSID7026075")</f>
        <v>DTXSID7026075</v>
      </c>
      <c r="D1715" s="81"/>
      <c r="E1715" s="39" t="s">
        <v>34</v>
      </c>
      <c r="F1715" s="91" t="s">
        <v>35</v>
      </c>
      <c r="G1715" s="31"/>
      <c r="H1715" s="39"/>
      <c r="I1715" s="37"/>
      <c r="J1715" s="37"/>
      <c r="K1715" s="35">
        <v>25168154</v>
      </c>
      <c r="L1715" s="35" t="s">
        <v>5102</v>
      </c>
    </row>
    <row r="1716" spans="1:12" ht="14.45">
      <c r="A1716" s="145" t="s">
        <v>5100</v>
      </c>
      <c r="B1716" s="81" t="s">
        <v>5106</v>
      </c>
      <c r="C1716" s="139" t="str">
        <f>HYPERLINK("https://comptox.epa.gov/dashboard/chemical/details/DTXSID90866339","DTXSID90866339")</f>
        <v>DTXSID90866339</v>
      </c>
      <c r="D1716" s="81"/>
      <c r="E1716" s="39" t="s">
        <v>34</v>
      </c>
      <c r="F1716" s="91" t="s">
        <v>35</v>
      </c>
      <c r="G1716" s="31"/>
      <c r="H1716" s="39"/>
      <c r="I1716" s="37"/>
      <c r="J1716" s="37"/>
      <c r="K1716" s="35">
        <v>61792072</v>
      </c>
      <c r="L1716" s="35" t="s">
        <v>5102</v>
      </c>
    </row>
    <row r="1717" spans="1:12" ht="14.45">
      <c r="A1717" s="145" t="s">
        <v>5107</v>
      </c>
      <c r="B1717" s="81" t="s">
        <v>5108</v>
      </c>
      <c r="C1717" s="139" t="str">
        <f>HYPERLINK("https://comptox.epa.gov/dashboard/chemical/details/DTXSID2041333","DTXSID2041333")</f>
        <v>DTXSID2041333</v>
      </c>
      <c r="D1717" s="81"/>
      <c r="E1717" s="39" t="s">
        <v>34</v>
      </c>
      <c r="F1717" s="91" t="s">
        <v>35</v>
      </c>
      <c r="G1717" s="31"/>
      <c r="H1717" s="39"/>
      <c r="I1717" s="37"/>
      <c r="J1717" s="37"/>
      <c r="K1717" s="35">
        <v>13560991</v>
      </c>
      <c r="L1717" s="35" t="s">
        <v>5109</v>
      </c>
    </row>
    <row r="1718" spans="1:12" ht="14.45">
      <c r="A1718" s="145" t="s">
        <v>5110</v>
      </c>
      <c r="B1718" s="81" t="s">
        <v>5111</v>
      </c>
      <c r="C1718" s="139" t="str">
        <f>HYPERLINK("https://comptox.epa.gov/dashboard/chemical/details/DTXSID80861631","DTXSID80861631")</f>
        <v>DTXSID80861631</v>
      </c>
      <c r="D1718" s="81"/>
      <c r="E1718" s="39"/>
      <c r="F1718" s="91" t="s">
        <v>17</v>
      </c>
      <c r="G1718" s="31" t="s">
        <v>77</v>
      </c>
      <c r="H1718" s="39" t="s">
        <v>77</v>
      </c>
      <c r="I1718" s="37"/>
      <c r="J1718" s="37"/>
      <c r="K1718" s="35">
        <v>77816</v>
      </c>
      <c r="L1718" s="35" t="s">
        <v>5112</v>
      </c>
    </row>
    <row r="1719" spans="1:12" ht="14.45">
      <c r="A1719" s="145" t="s">
        <v>5113</v>
      </c>
      <c r="B1719" s="81" t="s">
        <v>5114</v>
      </c>
      <c r="C1719" s="139" t="str">
        <f>HYPERLINK("https://comptox.epa.gov/dashboard/chemical/details/DTXSID3024316","DTXSID3024316")</f>
        <v>DTXSID3024316</v>
      </c>
      <c r="D1719" s="81"/>
      <c r="E1719" s="39"/>
      <c r="F1719" s="91" t="s">
        <v>17</v>
      </c>
      <c r="G1719" s="31"/>
      <c r="H1719" s="39"/>
      <c r="I1719" s="37" t="s">
        <v>18</v>
      </c>
      <c r="J1719" s="37"/>
      <c r="K1719" s="35">
        <v>34014181</v>
      </c>
      <c r="L1719" s="35" t="s">
        <v>5115</v>
      </c>
    </row>
    <row r="1720" spans="1:12" ht="14.45">
      <c r="A1720" s="145" t="s">
        <v>5116</v>
      </c>
      <c r="B1720" s="81" t="s">
        <v>5117</v>
      </c>
      <c r="C1720" s="139" t="str">
        <f>HYPERLINK("https://comptox.epa.gov/dashboard/chemical/details/DTXSID20893077","DTXSID20893077")</f>
        <v>DTXSID20893077</v>
      </c>
      <c r="D1720" s="81"/>
      <c r="E1720" s="39"/>
      <c r="F1720" s="91" t="s">
        <v>17</v>
      </c>
      <c r="G1720" s="31" t="s">
        <v>22</v>
      </c>
      <c r="H1720" s="39" t="s">
        <v>22</v>
      </c>
      <c r="I1720" s="37"/>
      <c r="J1720" s="37"/>
      <c r="K1720" s="35">
        <v>7783804</v>
      </c>
      <c r="L1720" s="35" t="s">
        <v>5118</v>
      </c>
    </row>
    <row r="1721" spans="1:12" ht="14.45">
      <c r="A1721" s="145" t="s">
        <v>5119</v>
      </c>
      <c r="B1721" s="81" t="s">
        <v>5120</v>
      </c>
      <c r="C1721" s="139" t="str">
        <f>HYPERLINK("https://comptox.epa.gov/dashboard/chemical/details/DTXSID1032484","DTXSID1032484")</f>
        <v>DTXSID1032484</v>
      </c>
      <c r="D1721" s="81"/>
      <c r="E1721" s="39"/>
      <c r="F1721" s="91" t="s">
        <v>17</v>
      </c>
      <c r="G1721" s="31"/>
      <c r="H1721" s="39"/>
      <c r="I1721" s="37" t="s">
        <v>18</v>
      </c>
      <c r="J1721" s="37"/>
      <c r="K1721" s="35">
        <v>3383968</v>
      </c>
      <c r="L1721" s="35" t="s">
        <v>5121</v>
      </c>
    </row>
    <row r="1722" spans="1:12" ht="14.45">
      <c r="A1722" s="145" t="s">
        <v>5122</v>
      </c>
      <c r="B1722" s="81" t="s">
        <v>5123</v>
      </c>
      <c r="C1722" s="139" t="str">
        <f>HYPERLINK("https://comptox.epa.gov/dashboard/chemical/details/DTXSID3034957","DTXSID3034957")</f>
        <v>DTXSID3034957</v>
      </c>
      <c r="D1722" s="81"/>
      <c r="E1722" s="39" t="s">
        <v>77</v>
      </c>
      <c r="F1722" s="91" t="s">
        <v>33</v>
      </c>
      <c r="G1722" s="31" t="s">
        <v>22</v>
      </c>
      <c r="H1722" s="39" t="s">
        <v>77</v>
      </c>
      <c r="I1722" s="37"/>
      <c r="J1722" s="37" t="s">
        <v>5124</v>
      </c>
      <c r="K1722" s="35">
        <v>107493</v>
      </c>
      <c r="L1722" s="35" t="s">
        <v>5122</v>
      </c>
    </row>
    <row r="1723" spans="1:12" ht="14.45">
      <c r="A1723" s="145" t="s">
        <v>5125</v>
      </c>
      <c r="B1723" s="81" t="s">
        <v>5126</v>
      </c>
      <c r="C1723" s="139" t="str">
        <f>HYPERLINK("https://comptox.epa.gov/dashboard/chemical/details/DTXSID8024317","DTXSID8024317")</f>
        <v>DTXSID8024317</v>
      </c>
      <c r="D1723" s="81"/>
      <c r="E1723" s="39"/>
      <c r="F1723" s="91" t="s">
        <v>17</v>
      </c>
      <c r="G1723" s="31"/>
      <c r="H1723" s="39"/>
      <c r="I1723" s="37" t="s">
        <v>18</v>
      </c>
      <c r="J1723" s="37"/>
      <c r="K1723" s="35">
        <v>5902512</v>
      </c>
      <c r="L1723" s="35" t="s">
        <v>5127</v>
      </c>
    </row>
    <row r="1724" spans="1:12" ht="14.45">
      <c r="A1724" s="145" t="s">
        <v>5128</v>
      </c>
      <c r="B1724" s="81" t="s">
        <v>5129</v>
      </c>
      <c r="C1724" s="139" t="str">
        <f>HYPERLINK("https://comptox.epa.gov/dashboard/chemical/details/DTXSID2022254","DTXSID2022254")</f>
        <v>DTXSID2022254</v>
      </c>
      <c r="D1724" s="81"/>
      <c r="E1724" s="39"/>
      <c r="F1724" s="91" t="s">
        <v>17</v>
      </c>
      <c r="G1724" s="31" t="s">
        <v>22</v>
      </c>
      <c r="H1724" s="39" t="s">
        <v>22</v>
      </c>
      <c r="I1724" s="37"/>
      <c r="J1724" s="37"/>
      <c r="K1724" s="35">
        <v>13071799</v>
      </c>
      <c r="L1724" s="35" t="s">
        <v>5130</v>
      </c>
    </row>
    <row r="1725" spans="1:12" ht="14.45">
      <c r="A1725" s="145" t="s">
        <v>5131</v>
      </c>
      <c r="B1725" s="81" t="s">
        <v>5132</v>
      </c>
      <c r="C1725" s="139" t="str">
        <f>HYPERLINK("https://comptox.epa.gov/dashboard/chemical/details/DTXSID1026081","DTXSID1026081")</f>
        <v>DTXSID1026081</v>
      </c>
      <c r="D1725" s="81"/>
      <c r="E1725" s="39"/>
      <c r="F1725" s="91" t="s">
        <v>17</v>
      </c>
      <c r="G1725" s="31"/>
      <c r="H1725" s="39"/>
      <c r="I1725" s="37">
        <v>313</v>
      </c>
      <c r="J1725" s="37"/>
      <c r="K1725" s="35">
        <v>79947</v>
      </c>
      <c r="L1725" s="35" t="s">
        <v>5133</v>
      </c>
    </row>
    <row r="1726" spans="1:12" ht="14.45">
      <c r="A1726" s="145" t="s">
        <v>5134</v>
      </c>
      <c r="B1726" s="81" t="s">
        <v>5135</v>
      </c>
      <c r="C1726" s="139" t="str">
        <f>HYPERLINK("https://comptox.epa.gov/dashboard/chemical/details/DTXSID7024320","DTXSID7024320")</f>
        <v>DTXSID7024320</v>
      </c>
      <c r="D1726" s="81"/>
      <c r="E1726" s="39" t="s">
        <v>26</v>
      </c>
      <c r="F1726" s="91" t="s">
        <v>17</v>
      </c>
      <c r="G1726" s="31"/>
      <c r="H1726" s="39"/>
      <c r="I1726" s="37"/>
      <c r="J1726" s="37" t="s">
        <v>5136</v>
      </c>
      <c r="K1726" s="35">
        <v>95943</v>
      </c>
      <c r="L1726" s="35" t="s">
        <v>5137</v>
      </c>
    </row>
    <row r="1727" spans="1:12" ht="14.45">
      <c r="A1727" s="148" t="s">
        <v>5138</v>
      </c>
      <c r="B1727" s="81" t="s">
        <v>5139</v>
      </c>
      <c r="C1727" s="139" t="str">
        <f>HYPERLINK("https://comptox.epa.gov/dashboard/chemical/details/DTXSID3052147","DTXSID3052147")</f>
        <v>DTXSID3052147</v>
      </c>
      <c r="D1727" s="81"/>
      <c r="E1727" s="39"/>
      <c r="F1727" s="91" t="s">
        <v>17</v>
      </c>
      <c r="G1727" s="31"/>
      <c r="H1727" s="39"/>
      <c r="I1727" s="37" t="s">
        <v>2857</v>
      </c>
      <c r="J1727" s="37"/>
      <c r="K1727" s="35">
        <v>51207319</v>
      </c>
      <c r="L1727" s="35" t="s">
        <v>5140</v>
      </c>
    </row>
    <row r="1728" spans="1:12" ht="14.45">
      <c r="A1728" s="145" t="s">
        <v>5141</v>
      </c>
      <c r="B1728" s="81" t="s">
        <v>5142</v>
      </c>
      <c r="C1728" s="139" t="str">
        <f>HYPERLINK("https://comptox.epa.gov/dashboard/chemical/details/DTXSID2021315","DTXSID2021315")</f>
        <v>DTXSID2021315</v>
      </c>
      <c r="D1728" s="81"/>
      <c r="E1728" s="39" t="s">
        <v>94</v>
      </c>
      <c r="F1728" s="91" t="s">
        <v>17</v>
      </c>
      <c r="G1728" s="31"/>
      <c r="H1728" s="39"/>
      <c r="I1728" s="37" t="s">
        <v>2857</v>
      </c>
      <c r="J1728" s="37"/>
      <c r="K1728" s="35">
        <v>1746016</v>
      </c>
      <c r="L1728" s="35" t="s">
        <v>5143</v>
      </c>
    </row>
    <row r="1729" spans="1:12" ht="14.45">
      <c r="A1729" s="145" t="s">
        <v>5144</v>
      </c>
      <c r="B1729" s="81" t="s">
        <v>5145</v>
      </c>
      <c r="C1729" s="139" t="str">
        <f>HYPERLINK("https://comptox.epa.gov/dashboard/chemical/details/DTXSID7021318","DTXSID7021318")</f>
        <v>DTXSID7021318</v>
      </c>
      <c r="D1729" s="81"/>
      <c r="E1729" s="39" t="s">
        <v>22</v>
      </c>
      <c r="F1729" s="91" t="s">
        <v>17</v>
      </c>
      <c r="G1729" s="31"/>
      <c r="H1729" s="39"/>
      <c r="I1729" s="37" t="s">
        <v>18</v>
      </c>
      <c r="J1729" s="37" t="s">
        <v>5146</v>
      </c>
      <c r="K1729" s="35">
        <v>79345</v>
      </c>
      <c r="L1729" s="35" t="s">
        <v>5147</v>
      </c>
    </row>
    <row r="1730" spans="1:12" ht="14.45">
      <c r="A1730" s="145" t="s">
        <v>5148</v>
      </c>
      <c r="B1730" s="81" t="s">
        <v>2391</v>
      </c>
      <c r="C1730" s="139" t="str">
        <f>HYPERLINK("https://comptox.epa.gov/dashboard/chemical/details/DTXSID2021317","DTXSID2021317")</f>
        <v>DTXSID2021317</v>
      </c>
      <c r="D1730" s="81"/>
      <c r="E1730" s="39" t="s">
        <v>22</v>
      </c>
      <c r="F1730" s="91" t="s">
        <v>17</v>
      </c>
      <c r="G1730" s="31"/>
      <c r="H1730" s="39"/>
      <c r="I1730" s="37" t="s">
        <v>18</v>
      </c>
      <c r="J1730" s="37" t="s">
        <v>2392</v>
      </c>
      <c r="K1730" s="35">
        <v>630206</v>
      </c>
      <c r="L1730" s="35" t="s">
        <v>5147</v>
      </c>
    </row>
    <row r="1731" spans="1:12" ht="14.45">
      <c r="A1731" s="145" t="s">
        <v>5149</v>
      </c>
      <c r="B1731" s="141" t="s">
        <v>4105</v>
      </c>
      <c r="C1731" s="139" t="str">
        <f>HYPERLINK("https://comptox.epa.gov/dashboard/chemical/details/DTXSID2021319","DTXSID2021319")</f>
        <v>DTXSID2021319</v>
      </c>
      <c r="D1731" s="81"/>
      <c r="E1731" s="39" t="s">
        <v>22</v>
      </c>
      <c r="F1731" s="91" t="s">
        <v>17</v>
      </c>
      <c r="G1731" s="31"/>
      <c r="H1731" s="39"/>
      <c r="I1731" s="37" t="s">
        <v>18</v>
      </c>
      <c r="J1731" s="37" t="s">
        <v>4106</v>
      </c>
      <c r="K1731" s="35">
        <v>127184</v>
      </c>
      <c r="L1731" s="35" t="s">
        <v>5150</v>
      </c>
    </row>
    <row r="1732" spans="1:12" ht="14.45">
      <c r="A1732" s="145" t="s">
        <v>5151</v>
      </c>
      <c r="B1732" s="81" t="s">
        <v>2804</v>
      </c>
      <c r="C1732" s="139" t="str">
        <f>HYPERLINK("https://comptox.epa.gov/dashboard/chemical/details/DTXSID6059863","DTXSID6059863")</f>
        <v>DTXSID6059863</v>
      </c>
      <c r="D1732" s="81"/>
      <c r="E1732" s="39"/>
      <c r="F1732" s="91" t="s">
        <v>17</v>
      </c>
      <c r="G1732" s="31"/>
      <c r="H1732" s="39"/>
      <c r="I1732" s="37" t="s">
        <v>18</v>
      </c>
      <c r="J1732" s="37"/>
      <c r="K1732" s="35">
        <v>354143</v>
      </c>
      <c r="L1732" s="35" t="s">
        <v>5152</v>
      </c>
    </row>
    <row r="1733" spans="1:12" ht="14.45">
      <c r="A1733" s="145" t="s">
        <v>5153</v>
      </c>
      <c r="B1733" s="81" t="s">
        <v>2806</v>
      </c>
      <c r="C1733" s="139" t="str">
        <f>HYPERLINK("https://comptox.epa.gov/dashboard/chemical/details/DTXSID6042020","DTXSID6042020")</f>
        <v>DTXSID6042020</v>
      </c>
      <c r="D1733" s="81"/>
      <c r="E1733" s="39"/>
      <c r="F1733" s="91" t="s">
        <v>17</v>
      </c>
      <c r="G1733" s="31"/>
      <c r="H1733" s="39"/>
      <c r="I1733" s="37" t="s">
        <v>18</v>
      </c>
      <c r="J1733" s="37"/>
      <c r="K1733" s="35">
        <v>354110</v>
      </c>
      <c r="L1733" s="35" t="s">
        <v>5154</v>
      </c>
    </row>
    <row r="1734" spans="1:12" ht="14.45">
      <c r="A1734" s="145" t="s">
        <v>5155</v>
      </c>
      <c r="B1734" s="81" t="s">
        <v>5156</v>
      </c>
      <c r="C1734" s="139" t="str">
        <f>HYPERLINK("https://comptox.epa.gov/dashboard/chemical/details/DTXSID9021716","DTXSID9021716")</f>
        <v>DTXSID9021716</v>
      </c>
      <c r="D1734" s="81"/>
      <c r="E1734" s="39" t="s">
        <v>77</v>
      </c>
      <c r="F1734" s="91" t="s">
        <v>17</v>
      </c>
      <c r="G1734" s="31"/>
      <c r="H1734" s="39"/>
      <c r="I1734" s="37" t="s">
        <v>258</v>
      </c>
      <c r="J1734" s="37"/>
      <c r="K1734" s="35">
        <v>58902</v>
      </c>
      <c r="L1734" s="35" t="s">
        <v>5157</v>
      </c>
    </row>
    <row r="1735" spans="1:12" ht="14.45">
      <c r="A1735" s="145" t="s">
        <v>5158</v>
      </c>
      <c r="B1735" s="81" t="s">
        <v>5159</v>
      </c>
      <c r="C1735" s="139" t="str">
        <f>HYPERLINK("https://comptox.epa.gov/dashboard/chemical/details/DTXSID1021320","DTXSID1021320")</f>
        <v>DTXSID1021320</v>
      </c>
      <c r="D1735" s="81"/>
      <c r="E1735" s="39"/>
      <c r="F1735" s="91" t="s">
        <v>17</v>
      </c>
      <c r="G1735" s="31"/>
      <c r="H1735" s="39"/>
      <c r="I1735" s="37" t="s">
        <v>18</v>
      </c>
      <c r="J1735" s="37"/>
      <c r="K1735" s="35">
        <v>961115</v>
      </c>
      <c r="L1735" s="35" t="s">
        <v>5160</v>
      </c>
    </row>
    <row r="1736" spans="1:12" ht="14.45">
      <c r="A1736" s="145" t="s">
        <v>5161</v>
      </c>
      <c r="B1736" s="81" t="s">
        <v>5162</v>
      </c>
      <c r="C1736" s="139" t="str">
        <f>HYPERLINK("https://comptox.epa.gov/dashboard/chemical/details/DTXSID6021321","DTXSID6021321")</f>
        <v>DTXSID6021321</v>
      </c>
      <c r="D1736" s="81"/>
      <c r="E1736" s="39"/>
      <c r="F1736" s="91" t="s">
        <v>17</v>
      </c>
      <c r="G1736" s="31"/>
      <c r="H1736" s="39"/>
      <c r="I1736" s="37" t="s">
        <v>18</v>
      </c>
      <c r="J1736" s="37"/>
      <c r="K1736" s="35">
        <v>64755</v>
      </c>
      <c r="L1736" s="35" t="s">
        <v>5163</v>
      </c>
    </row>
    <row r="1737" spans="1:12" ht="27">
      <c r="A1737" s="145" t="s">
        <v>5164</v>
      </c>
      <c r="B1737" s="81" t="s">
        <v>5165</v>
      </c>
      <c r="C1737" s="139" t="str">
        <f>HYPERLINK("https://comptox.epa.gov/dashboard/chemical/details/DTXSID2067535","DTXSID2067535")</f>
        <v>DTXSID2067535</v>
      </c>
      <c r="D1737" s="81"/>
      <c r="E1737" s="39"/>
      <c r="F1737" s="91" t="s">
        <v>17</v>
      </c>
      <c r="G1737" s="31"/>
      <c r="H1737" s="39"/>
      <c r="I1737" s="37">
        <v>313</v>
      </c>
      <c r="J1737" s="37"/>
      <c r="K1737" s="31">
        <v>30046312</v>
      </c>
      <c r="L1737" s="35" t="s">
        <v>5166</v>
      </c>
    </row>
    <row r="1738" spans="1:12" ht="40.15">
      <c r="A1738" s="145" t="s">
        <v>5167</v>
      </c>
      <c r="B1738" s="81" t="s">
        <v>5168</v>
      </c>
      <c r="C1738" s="139" t="str">
        <f>HYPERLINK("https://comptox.epa.gov/dashboard/chemical/details/DTXSID3071727","DTXSID3071727")</f>
        <v>DTXSID3071727</v>
      </c>
      <c r="D1738" s="81"/>
      <c r="E1738" s="39"/>
      <c r="F1738" s="91" t="s">
        <v>17</v>
      </c>
      <c r="G1738" s="31"/>
      <c r="H1738" s="39"/>
      <c r="I1738" s="37">
        <v>313</v>
      </c>
      <c r="J1738" s="37"/>
      <c r="K1738" s="31">
        <v>68758576</v>
      </c>
      <c r="L1738" s="35" t="s">
        <v>5169</v>
      </c>
    </row>
    <row r="1739" spans="1:12" ht="40.15">
      <c r="A1739" s="145" t="s">
        <v>5170</v>
      </c>
      <c r="B1739" s="81" t="s">
        <v>5171</v>
      </c>
      <c r="C1739" s="139" t="str">
        <f>HYPERLINK("https://comptox.epa.gov/dashboard/chemical/details/DTXSID3068170","DTXSID3068170")</f>
        <v>DTXSID3068170</v>
      </c>
      <c r="D1739" s="81"/>
      <c r="E1739" s="39"/>
      <c r="F1739" s="91" t="s">
        <v>17</v>
      </c>
      <c r="G1739" s="31"/>
      <c r="H1739" s="39"/>
      <c r="I1739" s="37">
        <v>313</v>
      </c>
      <c r="J1739" s="37"/>
      <c r="K1739" s="31">
        <v>39239775</v>
      </c>
      <c r="L1739" s="35" t="s">
        <v>5172</v>
      </c>
    </row>
    <row r="1740" spans="1:12" ht="14.45">
      <c r="A1740" s="145" t="s">
        <v>5173</v>
      </c>
      <c r="B1740" s="81" t="s">
        <v>5050</v>
      </c>
      <c r="C1740" s="139" t="str">
        <f>HYPERLINK("https://comptox.epa.gov/dashboard/chemical/details/DTXSID7024328","DTXSID7024328")</f>
        <v>DTXSID7024328</v>
      </c>
      <c r="D1740" s="81"/>
      <c r="E1740" s="39" t="s">
        <v>22</v>
      </c>
      <c r="F1740" s="91" t="s">
        <v>17</v>
      </c>
      <c r="G1740" s="31" t="s">
        <v>116</v>
      </c>
      <c r="H1740" s="39" t="s">
        <v>22</v>
      </c>
      <c r="I1740" s="37"/>
      <c r="J1740" s="37" t="s">
        <v>5051</v>
      </c>
      <c r="K1740" s="35">
        <v>3689245</v>
      </c>
      <c r="L1740" s="35" t="s">
        <v>5174</v>
      </c>
    </row>
    <row r="1741" spans="1:12" ht="14.45">
      <c r="A1741" s="145" t="s">
        <v>5175</v>
      </c>
      <c r="B1741" s="81" t="s">
        <v>5176</v>
      </c>
      <c r="C1741" s="139" t="str">
        <f>HYPERLINK("https://comptox.epa.gov/dashboard/chemical/details/DTXSID7023801","DTXSID7023801")</f>
        <v>DTXSID7023801</v>
      </c>
      <c r="D1741" s="81"/>
      <c r="E1741" s="39" t="s">
        <v>77</v>
      </c>
      <c r="F1741" s="91" t="s">
        <v>33</v>
      </c>
      <c r="G1741" s="31" t="s">
        <v>22</v>
      </c>
      <c r="H1741" s="39" t="s">
        <v>77</v>
      </c>
      <c r="I1741" s="37" t="s">
        <v>258</v>
      </c>
      <c r="J1741" s="37" t="s">
        <v>5177</v>
      </c>
      <c r="K1741" s="35">
        <v>78002</v>
      </c>
      <c r="L1741" s="35" t="s">
        <v>5178</v>
      </c>
    </row>
    <row r="1742" spans="1:12" ht="14.45">
      <c r="A1742" s="145" t="s">
        <v>5179</v>
      </c>
      <c r="B1742" s="81" t="s">
        <v>5123</v>
      </c>
      <c r="C1742" s="139" t="str">
        <f>HYPERLINK("https://comptox.epa.gov/dashboard/chemical/details/DTXSID3034957","DTXSID3034957")</f>
        <v>DTXSID3034957</v>
      </c>
      <c r="D1742" s="81"/>
      <c r="E1742" s="39" t="s">
        <v>77</v>
      </c>
      <c r="F1742" s="91" t="s">
        <v>33</v>
      </c>
      <c r="G1742" s="31" t="s">
        <v>22</v>
      </c>
      <c r="H1742" s="39" t="s">
        <v>77</v>
      </c>
      <c r="I1742" s="37"/>
      <c r="J1742" s="37" t="s">
        <v>5124</v>
      </c>
      <c r="K1742" s="35">
        <v>107493</v>
      </c>
      <c r="L1742" s="35" t="s">
        <v>5180</v>
      </c>
    </row>
    <row r="1743" spans="1:12" ht="14.45">
      <c r="A1743" s="145" t="s">
        <v>5181</v>
      </c>
      <c r="B1743" s="81" t="s">
        <v>5182</v>
      </c>
      <c r="C1743" s="139" t="str">
        <f>HYPERLINK("https://comptox.epa.gov/dashboard/chemical/details/DTXSID9022073","DTXSID9022073")</f>
        <v>DTXSID9022073</v>
      </c>
      <c r="D1743" s="81"/>
      <c r="E1743" s="39"/>
      <c r="F1743" s="91" t="s">
        <v>17</v>
      </c>
      <c r="G1743" s="31" t="s">
        <v>22</v>
      </c>
      <c r="H1743" s="39" t="s">
        <v>22</v>
      </c>
      <c r="I1743" s="37"/>
      <c r="J1743" s="37"/>
      <c r="K1743" s="35">
        <v>597648</v>
      </c>
      <c r="L1743" s="35" t="s">
        <v>5183</v>
      </c>
    </row>
    <row r="1744" spans="1:12" ht="14.45">
      <c r="A1744" s="145" t="s">
        <v>5184</v>
      </c>
      <c r="B1744" s="81" t="s">
        <v>2474</v>
      </c>
      <c r="C1744" s="139" t="str">
        <f>HYPERLINK("https://comptox.epa.gov/dashboard/chemical/details/DTXSID6021325","DTXSID6021325")</f>
        <v>DTXSID6021325</v>
      </c>
      <c r="D1744" s="81" t="s">
        <v>33</v>
      </c>
      <c r="E1744" s="39"/>
      <c r="F1744" s="91" t="s">
        <v>17</v>
      </c>
      <c r="G1744" s="31"/>
      <c r="H1744" s="39"/>
      <c r="I1744" s="40" t="s">
        <v>18</v>
      </c>
      <c r="J1744" s="37"/>
      <c r="K1744" s="35">
        <v>116143</v>
      </c>
      <c r="L1744" s="35" t="s">
        <v>5185</v>
      </c>
    </row>
    <row r="1745" spans="1:12" ht="14.45">
      <c r="A1745" s="64" t="s">
        <v>5186</v>
      </c>
      <c r="B1745" s="81" t="s">
        <v>5187</v>
      </c>
      <c r="C1745" s="139" t="str">
        <f>HYPERLINK("https://comptox.epa.gov/dashboard/chemical/details/DTXSID5067348","DTXSID5067348")</f>
        <v>DTXSID5067348</v>
      </c>
      <c r="D1745" s="81"/>
      <c r="E1745" s="39"/>
      <c r="F1745" s="91" t="s">
        <v>17</v>
      </c>
      <c r="G1745" s="31"/>
      <c r="H1745" s="39"/>
      <c r="I1745" s="37">
        <v>313</v>
      </c>
      <c r="J1745" s="37"/>
      <c r="K1745" s="31">
        <v>27905459</v>
      </c>
      <c r="L1745" s="35" t="s">
        <v>5188</v>
      </c>
    </row>
    <row r="1746" spans="1:12" ht="14.45">
      <c r="A1746" s="64" t="s">
        <v>5189</v>
      </c>
      <c r="B1746" s="81" t="s">
        <v>5190</v>
      </c>
      <c r="C1746" s="139" t="str">
        <f>HYPERLINK("https://comptox.epa.gov/dashboard/chemical/details/DTXSID9037743","DTXSID9037743")</f>
        <v>DTXSID9037743</v>
      </c>
      <c r="D1746" s="81"/>
      <c r="E1746" s="39"/>
      <c r="F1746" s="91" t="s">
        <v>17</v>
      </c>
      <c r="G1746" s="31"/>
      <c r="H1746" s="39"/>
      <c r="I1746" s="37">
        <v>313</v>
      </c>
      <c r="J1746" s="37"/>
      <c r="K1746" s="31">
        <v>17741605</v>
      </c>
      <c r="L1746" s="35" t="s">
        <v>5191</v>
      </c>
    </row>
    <row r="1747" spans="1:12" ht="14.45">
      <c r="A1747" s="64" t="s">
        <v>5192</v>
      </c>
      <c r="B1747" s="81" t="s">
        <v>5193</v>
      </c>
      <c r="C1747" s="139" t="str">
        <f>HYPERLINK("https://comptox.epa.gov/dashboard/chemical/details/DTXSID6067836","DTXSID6067836")</f>
        <v>DTXSID6067836</v>
      </c>
      <c r="D1747" s="81"/>
      <c r="E1747" s="39"/>
      <c r="F1747" s="91" t="s">
        <v>17</v>
      </c>
      <c r="G1747" s="31"/>
      <c r="H1747" s="39"/>
      <c r="I1747" s="37">
        <v>313</v>
      </c>
      <c r="J1747" s="37"/>
      <c r="K1747" s="31">
        <v>34362497</v>
      </c>
      <c r="L1747" s="35" t="s">
        <v>5194</v>
      </c>
    </row>
    <row r="1748" spans="1:12" ht="14.45">
      <c r="A1748" s="64" t="s">
        <v>5195</v>
      </c>
      <c r="B1748" s="81" t="s">
        <v>5196</v>
      </c>
      <c r="C1748" s="139" t="str">
        <f>HYPERLINK("https://comptox.epa.gov/dashboard/chemical/details/DTXSID5067841","DTXSID5067841")</f>
        <v>DTXSID5067841</v>
      </c>
      <c r="D1748" s="81"/>
      <c r="E1748" s="39"/>
      <c r="F1748" s="91" t="s">
        <v>17</v>
      </c>
      <c r="G1748" s="31"/>
      <c r="H1748" s="39"/>
      <c r="I1748" s="37">
        <v>313</v>
      </c>
      <c r="J1748" s="37"/>
      <c r="K1748" s="31">
        <v>34395249</v>
      </c>
      <c r="L1748" s="35" t="s">
        <v>5197</v>
      </c>
    </row>
    <row r="1749" spans="1:12" ht="14.45">
      <c r="A1749" s="145" t="s">
        <v>5198</v>
      </c>
      <c r="B1749" s="81" t="s">
        <v>5199</v>
      </c>
      <c r="C1749" s="139" t="str">
        <f>HYPERLINK("https://comptox.epa.gov/dashboard/chemical/details/DTXSID6032649","DTXSID6032649")</f>
        <v>DTXSID6032649</v>
      </c>
      <c r="D1749" s="81"/>
      <c r="E1749" s="39"/>
      <c r="F1749" s="91" t="s">
        <v>17</v>
      </c>
      <c r="G1749" s="31"/>
      <c r="H1749" s="39"/>
      <c r="I1749" s="37" t="s">
        <v>18</v>
      </c>
      <c r="J1749" s="37"/>
      <c r="K1749" s="35">
        <v>7696120</v>
      </c>
      <c r="L1749" s="35" t="s">
        <v>5200</v>
      </c>
    </row>
    <row r="1750" spans="1:12" ht="14.45">
      <c r="A1750" s="145" t="s">
        <v>5201</v>
      </c>
      <c r="B1750" s="81" t="s">
        <v>5202</v>
      </c>
      <c r="C1750" s="139" t="str">
        <f>HYPERLINK("https://comptox.epa.gov/dashboard/chemical/details/DTXSID9022360","DTXSID9022360")</f>
        <v>DTXSID9022360</v>
      </c>
      <c r="D1750" s="81"/>
      <c r="E1750" s="39"/>
      <c r="F1750" s="91" t="s">
        <v>17</v>
      </c>
      <c r="G1750" s="31"/>
      <c r="H1750" s="39"/>
      <c r="I1750" s="37">
        <v>313</v>
      </c>
      <c r="J1750" s="37"/>
      <c r="K1750" s="35">
        <v>140669</v>
      </c>
      <c r="L1750" s="35" t="s">
        <v>5203</v>
      </c>
    </row>
    <row r="1751" spans="1:12" ht="14.45">
      <c r="A1751" s="145" t="s">
        <v>5204</v>
      </c>
      <c r="B1751" s="81" t="s">
        <v>4352</v>
      </c>
      <c r="C1751" s="139" t="str">
        <f>HYPERLINK("https://comptox.epa.gov/dashboard/chemical/details/DTXSID0026123","DTXSID0026123")</f>
        <v>DTXSID0026123</v>
      </c>
      <c r="D1751" s="81" t="s">
        <v>33</v>
      </c>
      <c r="E1751" s="39"/>
      <c r="F1751" s="91" t="s">
        <v>17</v>
      </c>
      <c r="G1751" s="31" t="s">
        <v>22</v>
      </c>
      <c r="H1751" s="39" t="s">
        <v>22</v>
      </c>
      <c r="I1751" s="37" t="s">
        <v>258</v>
      </c>
      <c r="J1751" s="37"/>
      <c r="K1751" s="35">
        <v>75741</v>
      </c>
      <c r="L1751" s="35" t="s">
        <v>5205</v>
      </c>
    </row>
    <row r="1752" spans="1:12" ht="14.45">
      <c r="A1752" s="145" t="s">
        <v>5206</v>
      </c>
      <c r="B1752" s="81" t="s">
        <v>4881</v>
      </c>
      <c r="C1752" s="139" t="str">
        <f>HYPERLINK("https://comptox.epa.gov/dashboard/chemical/details/DTXSID9026423","DTXSID9026423")</f>
        <v>DTXSID9026423</v>
      </c>
      <c r="D1752" s="81" t="s">
        <v>33</v>
      </c>
      <c r="E1752" s="39"/>
      <c r="F1752" s="91" t="s">
        <v>17</v>
      </c>
      <c r="G1752" s="31"/>
      <c r="H1752" s="39"/>
      <c r="I1752" s="37"/>
      <c r="J1752" s="37"/>
      <c r="K1752" s="35">
        <v>75763</v>
      </c>
      <c r="L1752" s="35" t="s">
        <v>5207</v>
      </c>
    </row>
    <row r="1753" spans="1:12" ht="14.45">
      <c r="A1753" s="145" t="s">
        <v>5208</v>
      </c>
      <c r="B1753" s="81" t="s">
        <v>3421</v>
      </c>
      <c r="C1753" s="139" t="str">
        <f>HYPERLINK("https://comptox.epa.gov/dashboard/chemical/details/DTXSID5021334","DTXSID5021334")</f>
        <v>DTXSID5021334</v>
      </c>
      <c r="D1753" s="81" t="s">
        <v>33</v>
      </c>
      <c r="E1753" s="39" t="s">
        <v>77</v>
      </c>
      <c r="F1753" s="91" t="s">
        <v>17</v>
      </c>
      <c r="G1753" s="31" t="s">
        <v>116</v>
      </c>
      <c r="H1753" s="39" t="s">
        <v>77</v>
      </c>
      <c r="I1753" s="40" t="s">
        <v>18</v>
      </c>
      <c r="J1753" s="37" t="s">
        <v>3422</v>
      </c>
      <c r="K1753" s="35">
        <v>509148</v>
      </c>
      <c r="L1753" s="35" t="s">
        <v>5209</v>
      </c>
    </row>
    <row r="1754" spans="1:12" ht="14.45">
      <c r="A1754" s="145" t="s">
        <v>5210</v>
      </c>
      <c r="B1754" s="81" t="s">
        <v>5211</v>
      </c>
      <c r="C1754" s="139" t="str">
        <f>HYPERLINK("https://comptox.epa.gov/dashboard/chemical/details/DTXSID1024330","DTXSID1024330")</f>
        <v>DTXSID1024330</v>
      </c>
      <c r="D1754" s="81"/>
      <c r="E1754" s="39" t="s">
        <v>22</v>
      </c>
      <c r="F1754" s="91" t="s">
        <v>17</v>
      </c>
      <c r="G1754" s="31"/>
      <c r="H1754" s="39"/>
      <c r="I1754" s="37" t="s">
        <v>258</v>
      </c>
      <c r="J1754" s="37" t="s">
        <v>5212</v>
      </c>
      <c r="K1754" s="35">
        <v>1314325</v>
      </c>
      <c r="L1754" s="35" t="s">
        <v>5213</v>
      </c>
    </row>
    <row r="1755" spans="1:12" ht="14.45">
      <c r="A1755" s="145" t="s">
        <v>5214</v>
      </c>
      <c r="B1755" s="81" t="s">
        <v>5215</v>
      </c>
      <c r="C1755" s="139" t="str">
        <f>HYPERLINK("https://comptox.epa.gov/dashboard/chemical/details/DTXSID2036035","DTXSID2036035")</f>
        <v>DTXSID2036035</v>
      </c>
      <c r="D1755" s="81"/>
      <c r="E1755" s="39" t="s">
        <v>34</v>
      </c>
      <c r="F1755" s="91" t="s">
        <v>17</v>
      </c>
      <c r="G1755" s="31"/>
      <c r="H1755" s="39"/>
      <c r="I1755" s="37" t="s">
        <v>18</v>
      </c>
      <c r="J1755" s="37"/>
      <c r="K1755" s="35">
        <v>7440280</v>
      </c>
      <c r="L1755" s="35" t="s">
        <v>5216</v>
      </c>
    </row>
    <row r="1756" spans="1:12" ht="14.45">
      <c r="A1756" s="145" t="s">
        <v>5217</v>
      </c>
      <c r="B1756" s="81" t="s">
        <v>5218</v>
      </c>
      <c r="C1756" s="139" t="str">
        <f>HYPERLINK("https://comptox.epa.gov/dashboard/chemical/details/DTXSID6024331","DTXSID6024331")</f>
        <v>DTXSID6024331</v>
      </c>
      <c r="D1756" s="81"/>
      <c r="E1756" s="39" t="s">
        <v>22</v>
      </c>
      <c r="F1756" s="91" t="s">
        <v>17</v>
      </c>
      <c r="G1756" s="31"/>
      <c r="H1756" s="39"/>
      <c r="I1756" s="37" t="s">
        <v>258</v>
      </c>
      <c r="J1756" s="37" t="s">
        <v>5219</v>
      </c>
      <c r="K1756" s="35">
        <v>563688</v>
      </c>
      <c r="L1756" s="35" t="s">
        <v>5220</v>
      </c>
    </row>
    <row r="1757" spans="1:12" ht="14.45">
      <c r="A1757" s="145" t="s">
        <v>5221</v>
      </c>
      <c r="B1757" s="81" t="s">
        <v>5222</v>
      </c>
      <c r="C1757" s="139" t="str">
        <f>HYPERLINK("https://comptox.epa.gov/dashboard/chemical/details/DTXSID1024332","DTXSID1024332")</f>
        <v>DTXSID1024332</v>
      </c>
      <c r="D1757" s="81"/>
      <c r="E1757" s="39" t="s">
        <v>22</v>
      </c>
      <c r="F1757" s="91" t="s">
        <v>17</v>
      </c>
      <c r="G1757" s="31" t="s">
        <v>152</v>
      </c>
      <c r="H1757" s="39" t="s">
        <v>22</v>
      </c>
      <c r="I1757" s="37" t="s">
        <v>258</v>
      </c>
      <c r="J1757" s="37" t="s">
        <v>5223</v>
      </c>
      <c r="K1757" s="35">
        <v>6533739</v>
      </c>
      <c r="L1757" s="35" t="s">
        <v>5224</v>
      </c>
    </row>
    <row r="1758" spans="1:12" ht="14.45">
      <c r="A1758" s="145" t="s">
        <v>5225</v>
      </c>
      <c r="B1758" s="81" t="s">
        <v>5226</v>
      </c>
      <c r="C1758" s="139" t="str">
        <f>HYPERLINK("https://comptox.epa.gov/dashboard/chemical/details/DTXSID6024333","DTXSID6024333")</f>
        <v>DTXSID6024333</v>
      </c>
      <c r="D1758" s="81"/>
      <c r="E1758" s="39" t="s">
        <v>22</v>
      </c>
      <c r="F1758" s="91" t="s">
        <v>17</v>
      </c>
      <c r="G1758" s="31" t="s">
        <v>152</v>
      </c>
      <c r="H1758" s="39" t="s">
        <v>22</v>
      </c>
      <c r="I1758" s="37" t="s">
        <v>258</v>
      </c>
      <c r="J1758" s="37" t="s">
        <v>5227</v>
      </c>
      <c r="K1758" s="35">
        <v>7791120</v>
      </c>
      <c r="L1758" s="35" t="s">
        <v>5228</v>
      </c>
    </row>
    <row r="1759" spans="1:12" ht="14.45">
      <c r="A1759" s="145" t="s">
        <v>5229</v>
      </c>
      <c r="B1759" s="81" t="s">
        <v>5230</v>
      </c>
      <c r="C1759" s="139" t="str">
        <f>HYPERLINK("https://comptox.epa.gov/dashboard/chemical/details/DTXSID201336513","DTXSID201336513")</f>
        <v>DTXSID201336513</v>
      </c>
      <c r="D1759" s="81"/>
      <c r="E1759" s="39" t="s">
        <v>374</v>
      </c>
      <c r="F1759" s="91" t="s">
        <v>17</v>
      </c>
      <c r="G1759" s="31"/>
      <c r="H1759" s="39"/>
      <c r="I1759" s="37">
        <v>313</v>
      </c>
      <c r="J1759" s="37"/>
      <c r="K1759" s="31">
        <v>1</v>
      </c>
      <c r="L1759" s="35" t="s">
        <v>5231</v>
      </c>
    </row>
    <row r="1760" spans="1:12" ht="14.45">
      <c r="A1760" s="145" t="s">
        <v>5232</v>
      </c>
      <c r="B1760" s="81" t="s">
        <v>5233</v>
      </c>
      <c r="C1760" s="139" t="str">
        <f>HYPERLINK("https://comptox.epa.gov/dashboard/chemical/details/DTXSID1024334","DTXSID1024334")</f>
        <v>DTXSID1024334</v>
      </c>
      <c r="D1760" s="81"/>
      <c r="E1760" s="39" t="s">
        <v>22</v>
      </c>
      <c r="F1760" s="91" t="s">
        <v>17</v>
      </c>
      <c r="G1760" s="31"/>
      <c r="H1760" s="39"/>
      <c r="I1760" s="37" t="s">
        <v>258</v>
      </c>
      <c r="J1760" s="37" t="s">
        <v>5234</v>
      </c>
      <c r="K1760" s="35">
        <v>10102451</v>
      </c>
      <c r="L1760" s="35" t="s">
        <v>5235</v>
      </c>
    </row>
    <row r="1761" spans="1:12" ht="14.45">
      <c r="A1761" s="145" t="s">
        <v>5236</v>
      </c>
      <c r="B1761" s="81" t="s">
        <v>5237</v>
      </c>
      <c r="C1761" s="139" t="str">
        <f>HYPERLINK("https://comptox.epa.gov/dashboard/chemical/details/DTXSID1024336","DTXSID1024336")</f>
        <v>DTXSID1024336</v>
      </c>
      <c r="D1761" s="81"/>
      <c r="E1761" s="39" t="s">
        <v>22</v>
      </c>
      <c r="F1761" s="91" t="s">
        <v>57</v>
      </c>
      <c r="G1761" s="31" t="s">
        <v>152</v>
      </c>
      <c r="H1761" s="39" t="s">
        <v>22</v>
      </c>
      <c r="I1761" s="37" t="s">
        <v>258</v>
      </c>
      <c r="J1761" s="37" t="s">
        <v>5238</v>
      </c>
      <c r="K1761" s="35">
        <v>7446186</v>
      </c>
      <c r="L1761" s="35" t="s">
        <v>5239</v>
      </c>
    </row>
    <row r="1762" spans="1:12" ht="14.45">
      <c r="A1762" s="145" t="s">
        <v>5240</v>
      </c>
      <c r="B1762" s="81" t="s">
        <v>5241</v>
      </c>
      <c r="C1762" s="139" t="str">
        <f>HYPERLINK("https://comptox.epa.gov/dashboard/chemical/details/DTXSID401014795","DTXSID401014795")</f>
        <v>DTXSID401014795</v>
      </c>
      <c r="D1762" s="81"/>
      <c r="E1762" s="39" t="s">
        <v>22</v>
      </c>
      <c r="F1762" s="91" t="s">
        <v>57</v>
      </c>
      <c r="G1762" s="31" t="s">
        <v>152</v>
      </c>
      <c r="H1762" s="39" t="s">
        <v>22</v>
      </c>
      <c r="I1762" s="37" t="s">
        <v>258</v>
      </c>
      <c r="J1762" s="37"/>
      <c r="K1762" s="35">
        <v>10031591</v>
      </c>
      <c r="L1762" s="35" t="s">
        <v>5239</v>
      </c>
    </row>
    <row r="1763" spans="1:12" ht="14.45">
      <c r="A1763" s="145" t="s">
        <v>5242</v>
      </c>
      <c r="B1763" s="81" t="s">
        <v>5222</v>
      </c>
      <c r="C1763" s="139" t="str">
        <f>HYPERLINK("https://comptox.epa.gov/dashboard/chemical/details/DTXSID1024332","DTXSID1024332")</f>
        <v>DTXSID1024332</v>
      </c>
      <c r="D1763" s="81"/>
      <c r="E1763" s="39" t="s">
        <v>22</v>
      </c>
      <c r="F1763" s="91" t="s">
        <v>17</v>
      </c>
      <c r="G1763" s="31" t="s">
        <v>152</v>
      </c>
      <c r="H1763" s="39" t="s">
        <v>22</v>
      </c>
      <c r="I1763" s="37" t="s">
        <v>258</v>
      </c>
      <c r="J1763" s="37" t="s">
        <v>5223</v>
      </c>
      <c r="K1763" s="35">
        <v>6533739</v>
      </c>
      <c r="L1763" s="35" t="s">
        <v>5243</v>
      </c>
    </row>
    <row r="1764" spans="1:12" ht="14.45">
      <c r="A1764" s="145" t="s">
        <v>5244</v>
      </c>
      <c r="B1764" s="81" t="s">
        <v>5226</v>
      </c>
      <c r="C1764" s="139" t="str">
        <f>HYPERLINK("https://comptox.epa.gov/dashboard/chemical/details/DTXSID6024333","DTXSID6024333")</f>
        <v>DTXSID6024333</v>
      </c>
      <c r="D1764" s="81"/>
      <c r="E1764" s="39" t="s">
        <v>22</v>
      </c>
      <c r="F1764" s="91" t="s">
        <v>17</v>
      </c>
      <c r="G1764" s="31" t="s">
        <v>152</v>
      </c>
      <c r="H1764" s="39" t="s">
        <v>22</v>
      </c>
      <c r="I1764" s="37" t="s">
        <v>258</v>
      </c>
      <c r="J1764" s="37" t="s">
        <v>5227</v>
      </c>
      <c r="K1764" s="35">
        <v>7791120</v>
      </c>
      <c r="L1764" s="35" t="s">
        <v>5245</v>
      </c>
    </row>
    <row r="1765" spans="1:12" ht="14.45">
      <c r="A1765" s="145" t="s">
        <v>5246</v>
      </c>
      <c r="B1765" s="81" t="s">
        <v>5247</v>
      </c>
      <c r="C1765" s="139" t="str">
        <f>HYPERLINK("https://comptox.epa.gov/dashboard/chemical/details/DTXSID1062627","DTXSID1062627")</f>
        <v>DTXSID1062627</v>
      </c>
      <c r="D1765" s="81"/>
      <c r="E1765" s="39"/>
      <c r="F1765" s="91" t="s">
        <v>17</v>
      </c>
      <c r="G1765" s="31" t="s">
        <v>152</v>
      </c>
      <c r="H1765" s="39" t="s">
        <v>22</v>
      </c>
      <c r="I1765" s="37"/>
      <c r="J1765" s="37"/>
      <c r="K1765" s="35">
        <v>2757188</v>
      </c>
      <c r="L1765" s="35" t="s">
        <v>5248</v>
      </c>
    </row>
    <row r="1766" spans="1:12" ht="14.45">
      <c r="A1766" s="145" t="s">
        <v>5249</v>
      </c>
      <c r="B1766" s="81" t="s">
        <v>5237</v>
      </c>
      <c r="C1766" s="139" t="str">
        <f>HYPERLINK("https://comptox.epa.gov/dashboard/chemical/details/DTXSID1024336","DTXSID1024336")</f>
        <v>DTXSID1024336</v>
      </c>
      <c r="D1766" s="81"/>
      <c r="E1766" s="39" t="s">
        <v>22</v>
      </c>
      <c r="F1766" s="91" t="s">
        <v>57</v>
      </c>
      <c r="G1766" s="31" t="s">
        <v>152</v>
      </c>
      <c r="H1766" s="39" t="s">
        <v>22</v>
      </c>
      <c r="I1766" s="37" t="s">
        <v>258</v>
      </c>
      <c r="J1766" s="37" t="s">
        <v>5238</v>
      </c>
      <c r="K1766" s="35">
        <v>7446186</v>
      </c>
      <c r="L1766" s="35" t="s">
        <v>5250</v>
      </c>
    </row>
    <row r="1767" spans="1:12" ht="14.45">
      <c r="A1767" s="145" t="s">
        <v>5251</v>
      </c>
      <c r="B1767" s="81" t="s">
        <v>5252</v>
      </c>
      <c r="C1767" s="139" t="str">
        <f>HYPERLINK("https://comptox.epa.gov/dashboard/chemical/details/DTXSID0021337","DTXSID0021337")</f>
        <v>DTXSID0021337</v>
      </c>
      <c r="D1767" s="81"/>
      <c r="E1767" s="39"/>
      <c r="F1767" s="91" t="s">
        <v>17</v>
      </c>
      <c r="G1767" s="31"/>
      <c r="H1767" s="39"/>
      <c r="I1767" s="37" t="s">
        <v>18</v>
      </c>
      <c r="J1767" s="37"/>
      <c r="K1767" s="35">
        <v>148798</v>
      </c>
      <c r="L1767" s="35" t="s">
        <v>5253</v>
      </c>
    </row>
    <row r="1768" spans="1:12" ht="14.45">
      <c r="A1768" s="145" t="s">
        <v>5254</v>
      </c>
      <c r="B1768" s="81" t="s">
        <v>5255</v>
      </c>
      <c r="C1768" s="139" t="str">
        <f>HYPERLINK("https://comptox.epa.gov/dashboard/chemical/details/DTXSID9021340","DTXSID9021340")</f>
        <v>DTXSID9021340</v>
      </c>
      <c r="D1768" s="81"/>
      <c r="E1768" s="39" t="s">
        <v>77</v>
      </c>
      <c r="F1768" s="91" t="s">
        <v>17</v>
      </c>
      <c r="G1768" s="31"/>
      <c r="H1768" s="39"/>
      <c r="I1768" s="37" t="s">
        <v>18</v>
      </c>
      <c r="J1768" s="37" t="s">
        <v>5256</v>
      </c>
      <c r="K1768" s="35">
        <v>62555</v>
      </c>
      <c r="L1768" s="35" t="s">
        <v>5257</v>
      </c>
    </row>
    <row r="1769" spans="1:12" ht="14.45">
      <c r="A1769" s="145" t="s">
        <v>5258</v>
      </c>
      <c r="B1769" s="81" t="s">
        <v>5259</v>
      </c>
      <c r="C1769" s="139" t="str">
        <f>HYPERLINK("https://comptox.epa.gov/dashboard/chemical/details/DTXSID6024337","DTXSID6024337")</f>
        <v>DTXSID6024337</v>
      </c>
      <c r="D1769" s="81"/>
      <c r="E1769" s="39"/>
      <c r="F1769" s="91" t="s">
        <v>17</v>
      </c>
      <c r="G1769" s="31"/>
      <c r="H1769" s="39"/>
      <c r="I1769" s="37" t="s">
        <v>18</v>
      </c>
      <c r="J1769" s="37"/>
      <c r="K1769" s="35">
        <v>28249776</v>
      </c>
      <c r="L1769" s="35" t="s">
        <v>5260</v>
      </c>
    </row>
    <row r="1770" spans="1:12" ht="14.45">
      <c r="A1770" s="145" t="s">
        <v>5261</v>
      </c>
      <c r="B1770" s="81" t="s">
        <v>5262</v>
      </c>
      <c r="C1770" s="139" t="str">
        <f>HYPERLINK("https://comptox.epa.gov/dashboard/chemical/details/DTXSID7027461","DTXSID7027461")</f>
        <v>DTXSID7027461</v>
      </c>
      <c r="D1770" s="81"/>
      <c r="E1770" s="39"/>
      <c r="F1770" s="91" t="s">
        <v>17</v>
      </c>
      <c r="G1770" s="31" t="s">
        <v>82</v>
      </c>
      <c r="H1770" s="39" t="s">
        <v>34</v>
      </c>
      <c r="I1770" s="37"/>
      <c r="J1770" s="37"/>
      <c r="K1770" s="35">
        <v>2231574</v>
      </c>
      <c r="L1770" s="35" t="s">
        <v>5263</v>
      </c>
    </row>
    <row r="1771" spans="1:12" ht="14.45">
      <c r="A1771" s="145" t="s">
        <v>5264</v>
      </c>
      <c r="B1771" s="81" t="s">
        <v>5265</v>
      </c>
      <c r="C1771" s="139" t="str">
        <f>HYPERLINK("https://comptox.epa.gov/dashboard/chemical/details/DTXSID90881966","DTXSID90881966")</f>
        <v>DTXSID90881966</v>
      </c>
      <c r="D1771" s="81"/>
      <c r="E1771" s="39"/>
      <c r="F1771" s="91" t="s">
        <v>17</v>
      </c>
      <c r="G1771" s="31"/>
      <c r="H1771" s="39"/>
      <c r="I1771" s="37">
        <v>313</v>
      </c>
      <c r="J1771" s="37"/>
      <c r="K1771" s="31">
        <v>97553952</v>
      </c>
      <c r="L1771" s="35" t="s">
        <v>5266</v>
      </c>
    </row>
    <row r="1772" spans="1:12" ht="14.45">
      <c r="A1772" s="145" t="s">
        <v>5267</v>
      </c>
      <c r="B1772" s="81" t="s">
        <v>3588</v>
      </c>
      <c r="C1772" s="139" t="str">
        <f>HYPERLINK("https://comptox.epa.gov/dashboard/chemical/details/DTXSID5060304","DTXSID5060304")</f>
        <v>DTXSID5060304</v>
      </c>
      <c r="D1772" s="81" t="s">
        <v>129</v>
      </c>
      <c r="E1772" s="39"/>
      <c r="F1772" s="91" t="s">
        <v>17</v>
      </c>
      <c r="G1772" s="31" t="s">
        <v>33</v>
      </c>
      <c r="H1772" s="39" t="s">
        <v>33</v>
      </c>
      <c r="I1772" s="37"/>
      <c r="J1772" s="37"/>
      <c r="K1772" s="35">
        <v>556649</v>
      </c>
      <c r="L1772" s="35" t="s">
        <v>5268</v>
      </c>
    </row>
    <row r="1773" spans="1:12" ht="14.45">
      <c r="A1773" s="145" t="s">
        <v>5269</v>
      </c>
      <c r="B1773" s="81" t="s">
        <v>5270</v>
      </c>
      <c r="C1773" s="139" t="str">
        <f>HYPERLINK("https://comptox.epa.gov/dashboard/chemical/details/DTXSID9021344","DTXSID9021344")</f>
        <v>DTXSID9021344</v>
      </c>
      <c r="D1773" s="81"/>
      <c r="E1773" s="39"/>
      <c r="F1773" s="91" t="s">
        <v>17</v>
      </c>
      <c r="G1773" s="31"/>
      <c r="H1773" s="39"/>
      <c r="I1773" s="37" t="s">
        <v>18</v>
      </c>
      <c r="J1773" s="37"/>
      <c r="K1773" s="35">
        <v>139651</v>
      </c>
      <c r="L1773" s="35" t="s">
        <v>5271</v>
      </c>
    </row>
    <row r="1774" spans="1:12" ht="14.45">
      <c r="A1774" s="145" t="s">
        <v>5272</v>
      </c>
      <c r="B1774" s="81" t="s">
        <v>5273</v>
      </c>
      <c r="C1774" s="139" t="str">
        <f>HYPERLINK("https://comptox.epa.gov/dashboard/chemical/details/DTXSID0032578","DTXSID0032578")</f>
        <v>DTXSID0032578</v>
      </c>
      <c r="D1774" s="81"/>
      <c r="E1774" s="39">
        <v>100</v>
      </c>
      <c r="F1774" s="91" t="s">
        <v>17</v>
      </c>
      <c r="G1774" s="31"/>
      <c r="H1774" s="39"/>
      <c r="I1774" s="37" t="s">
        <v>18</v>
      </c>
      <c r="J1774" s="37" t="s">
        <v>5274</v>
      </c>
      <c r="K1774" s="35">
        <v>59669260</v>
      </c>
      <c r="L1774" s="35" t="s">
        <v>5275</v>
      </c>
    </row>
    <row r="1775" spans="1:12" ht="14.45">
      <c r="A1775" s="145" t="s">
        <v>5276</v>
      </c>
      <c r="B1775" s="81" t="s">
        <v>5277</v>
      </c>
      <c r="C1775" s="139" t="str">
        <f>HYPERLINK("https://comptox.epa.gov/dashboard/chemical/details/DTXSID4042468","DTXSID4042468")</f>
        <v>DTXSID4042468</v>
      </c>
      <c r="D1775" s="81"/>
      <c r="E1775" s="39" t="s">
        <v>22</v>
      </c>
      <c r="F1775" s="91" t="s">
        <v>17</v>
      </c>
      <c r="G1775" s="31" t="s">
        <v>152</v>
      </c>
      <c r="H1775" s="39" t="s">
        <v>22</v>
      </c>
      <c r="I1775" s="37"/>
      <c r="J1775" s="37" t="s">
        <v>5278</v>
      </c>
      <c r="K1775" s="35">
        <v>39196184</v>
      </c>
      <c r="L1775" s="35" t="s">
        <v>5279</v>
      </c>
    </row>
    <row r="1776" spans="1:12" ht="14.45">
      <c r="A1776" s="145" t="s">
        <v>5280</v>
      </c>
      <c r="B1776" s="81" t="s">
        <v>5281</v>
      </c>
      <c r="C1776" s="139" t="str">
        <f>HYPERLINK("https://comptox.epa.gov/dashboard/chemical/details/DTXSID90881901","DTXSID90881901")</f>
        <v>DTXSID90881901</v>
      </c>
      <c r="D1776" s="81"/>
      <c r="E1776" s="39"/>
      <c r="F1776" s="91" t="s">
        <v>17</v>
      </c>
      <c r="G1776" s="31"/>
      <c r="H1776" s="39"/>
      <c r="I1776" s="37">
        <v>313</v>
      </c>
      <c r="J1776" s="37"/>
      <c r="K1776" s="35">
        <v>68140181</v>
      </c>
      <c r="L1776" s="35" t="s">
        <v>5282</v>
      </c>
    </row>
    <row r="1777" spans="1:12" ht="27">
      <c r="A1777" s="145" t="s">
        <v>5283</v>
      </c>
      <c r="B1777" s="81" t="s">
        <v>5284</v>
      </c>
      <c r="C1777" s="139" t="str">
        <f>HYPERLINK("https://comptox.epa.gov/dashboard/chemical/details/DTXSID60881837","DTXSID60881837")</f>
        <v>DTXSID60881837</v>
      </c>
      <c r="D1777" s="81"/>
      <c r="E1777" s="39"/>
      <c r="F1777" s="91" t="s">
        <v>17</v>
      </c>
      <c r="G1777" s="31"/>
      <c r="H1777" s="39"/>
      <c r="I1777" s="37">
        <v>313</v>
      </c>
      <c r="J1777" s="37"/>
      <c r="K1777" s="35">
        <v>1078712885</v>
      </c>
      <c r="L1777" s="35" t="s">
        <v>5285</v>
      </c>
    </row>
    <row r="1778" spans="1:12" ht="14.45">
      <c r="A1778" s="145" t="s">
        <v>5286</v>
      </c>
      <c r="B1778" s="81" t="s">
        <v>5287</v>
      </c>
      <c r="C1778" s="139" t="str">
        <f>HYPERLINK("https://comptox.epa.gov/dashboard/chemical/details/DTXSID30881905","DTXSID30881905")</f>
        <v>DTXSID30881905</v>
      </c>
      <c r="D1778" s="81"/>
      <c r="E1778" s="39"/>
      <c r="F1778" s="91" t="s">
        <v>17</v>
      </c>
      <c r="G1778" s="31"/>
      <c r="H1778" s="39"/>
      <c r="I1778" s="37">
        <v>313</v>
      </c>
      <c r="J1778" s="37"/>
      <c r="K1778" s="35">
        <v>68140205</v>
      </c>
      <c r="L1778" s="35" t="s">
        <v>5288</v>
      </c>
    </row>
    <row r="1779" spans="1:12" ht="14.45">
      <c r="A1779" s="145" t="s">
        <v>5289</v>
      </c>
      <c r="B1779" s="81" t="s">
        <v>5290</v>
      </c>
      <c r="C1779" s="139" t="str">
        <f>HYPERLINK("https://comptox.epa.gov/dashboard/chemical/details/DTXSID10881943","DTXSID10881943")</f>
        <v>DTXSID10881943</v>
      </c>
      <c r="D1779" s="81"/>
      <c r="E1779" s="39"/>
      <c r="F1779" s="91" t="s">
        <v>17</v>
      </c>
      <c r="G1779" s="31"/>
      <c r="H1779" s="39"/>
      <c r="I1779" s="37">
        <v>313</v>
      </c>
      <c r="J1779" s="37"/>
      <c r="K1779" s="35">
        <v>70969470</v>
      </c>
      <c r="L1779" s="35" t="s">
        <v>5291</v>
      </c>
    </row>
    <row r="1780" spans="1:12" ht="14.45">
      <c r="A1780" s="145" t="s">
        <v>5292</v>
      </c>
      <c r="B1780" s="81" t="s">
        <v>5293</v>
      </c>
      <c r="C1780" s="139" t="str">
        <f>HYPERLINK("https://comptox.epa.gov/dashboard/chemical/details/DTXSID90881906","DTXSID90881906")</f>
        <v>DTXSID90881906</v>
      </c>
      <c r="D1780" s="81"/>
      <c r="E1780" s="39"/>
      <c r="F1780" s="91" t="s">
        <v>17</v>
      </c>
      <c r="G1780" s="31"/>
      <c r="H1780" s="39"/>
      <c r="I1780" s="37">
        <v>313</v>
      </c>
      <c r="J1780" s="37"/>
      <c r="K1780" s="35">
        <v>68140216</v>
      </c>
      <c r="L1780" s="35" t="s">
        <v>5294</v>
      </c>
    </row>
    <row r="1781" spans="1:12" ht="14.45">
      <c r="A1781" s="145" t="s">
        <v>5295</v>
      </c>
      <c r="B1781" s="81" t="s">
        <v>3425</v>
      </c>
      <c r="C1781" s="139" t="str">
        <f>HYPERLINK("https://comptox.epa.gov/dashboard/chemical/details/DTXSID5026382","DTXSID5026382")</f>
        <v>DTXSID5026382</v>
      </c>
      <c r="D1781" s="81" t="s">
        <v>33</v>
      </c>
      <c r="E1781" s="39" t="s">
        <v>22</v>
      </c>
      <c r="F1781" s="91" t="s">
        <v>57</v>
      </c>
      <c r="G1781" s="31" t="s">
        <v>116</v>
      </c>
      <c r="H1781" s="39" t="s">
        <v>22</v>
      </c>
      <c r="I1781" s="37" t="s">
        <v>58</v>
      </c>
      <c r="J1781" s="37" t="s">
        <v>3426</v>
      </c>
      <c r="K1781" s="35">
        <v>74931</v>
      </c>
      <c r="L1781" s="35" t="s">
        <v>5296</v>
      </c>
    </row>
    <row r="1782" spans="1:12" ht="14.45">
      <c r="A1782" s="145" t="s">
        <v>5297</v>
      </c>
      <c r="B1782" s="81" t="s">
        <v>1994</v>
      </c>
      <c r="C1782" s="139" t="str">
        <f>HYPERLINK("https://comptox.epa.gov/dashboard/chemical/details/DTXSID8042470","DTXSID8042470")</f>
        <v>DTXSID8042470</v>
      </c>
      <c r="D1782" s="81"/>
      <c r="E1782" s="39" t="s">
        <v>22</v>
      </c>
      <c r="F1782" s="91" t="s">
        <v>17</v>
      </c>
      <c r="G1782" s="31" t="s">
        <v>116</v>
      </c>
      <c r="H1782" s="39" t="s">
        <v>22</v>
      </c>
      <c r="I1782" s="37"/>
      <c r="J1782" s="37" t="s">
        <v>1995</v>
      </c>
      <c r="K1782" s="35">
        <v>297972</v>
      </c>
      <c r="L1782" s="35" t="s">
        <v>5298</v>
      </c>
    </row>
    <row r="1783" spans="1:12" ht="14.45">
      <c r="A1783" s="145" t="s">
        <v>5299</v>
      </c>
      <c r="B1783" s="81" t="s">
        <v>5300</v>
      </c>
      <c r="C1783" s="139" t="str">
        <f>HYPERLINK("https://comptox.epa.gov/dashboard/chemical/details/DTXSID3034531","DTXSID3034531")</f>
        <v>DTXSID3034531</v>
      </c>
      <c r="D1783" s="81"/>
      <c r="E1783" s="39"/>
      <c r="F1783" s="91" t="s">
        <v>17</v>
      </c>
      <c r="G1783" s="31"/>
      <c r="H1783" s="39"/>
      <c r="I1783" s="37" t="s">
        <v>18</v>
      </c>
      <c r="J1783" s="37"/>
      <c r="K1783" s="35">
        <v>23564069</v>
      </c>
      <c r="L1783" s="35" t="s">
        <v>5301</v>
      </c>
    </row>
    <row r="1784" spans="1:12" ht="14.45">
      <c r="A1784" s="145" t="s">
        <v>5302</v>
      </c>
      <c r="B1784" s="81" t="s">
        <v>5303</v>
      </c>
      <c r="C1784" s="139" t="str">
        <f>HYPERLINK("https://comptox.epa.gov/dashboard/chemical/details/DTXSID1024338","DTXSID1024338")</f>
        <v>DTXSID1024338</v>
      </c>
      <c r="D1784" s="81"/>
      <c r="E1784" s="39">
        <v>10</v>
      </c>
      <c r="F1784" s="91" t="s">
        <v>17</v>
      </c>
      <c r="G1784" s="31"/>
      <c r="H1784" s="39"/>
      <c r="I1784" s="37" t="s">
        <v>18</v>
      </c>
      <c r="J1784" s="37" t="s">
        <v>5304</v>
      </c>
      <c r="K1784" s="35">
        <v>23564058</v>
      </c>
      <c r="L1784" s="35" t="s">
        <v>5305</v>
      </c>
    </row>
    <row r="1785" spans="1:12" ht="14.45">
      <c r="A1785" s="145" t="s">
        <v>5306</v>
      </c>
      <c r="B1785" s="81" t="s">
        <v>590</v>
      </c>
      <c r="C1785" s="139" t="str">
        <f>HYPERLINK("https://comptox.epa.gov/dashboard/chemical/details/DTXSID7026811","DTXSID7026811")</f>
        <v>DTXSID7026811</v>
      </c>
      <c r="D1785" s="81"/>
      <c r="E1785" s="39" t="s">
        <v>22</v>
      </c>
      <c r="F1785" s="91" t="s">
        <v>17</v>
      </c>
      <c r="G1785" s="31" t="s">
        <v>116</v>
      </c>
      <c r="H1785" s="39" t="s">
        <v>22</v>
      </c>
      <c r="I1785" s="37"/>
      <c r="J1785" s="37" t="s">
        <v>591</v>
      </c>
      <c r="K1785" s="35">
        <v>108985</v>
      </c>
      <c r="L1785" s="35" t="s">
        <v>5307</v>
      </c>
    </row>
    <row r="1786" spans="1:12" ht="14.45">
      <c r="A1786" s="145" t="s">
        <v>5308</v>
      </c>
      <c r="B1786" s="81" t="s">
        <v>5309</v>
      </c>
      <c r="C1786" s="139" t="str">
        <f>HYPERLINK("https://comptox.epa.gov/dashboard/chemical/details/DTXSID9021346","DTXSID9021346")</f>
        <v>DTXSID9021346</v>
      </c>
      <c r="D1786" s="81"/>
      <c r="E1786" s="39" t="s">
        <v>22</v>
      </c>
      <c r="F1786" s="91" t="s">
        <v>17</v>
      </c>
      <c r="G1786" s="31" t="s">
        <v>152</v>
      </c>
      <c r="H1786" s="39" t="s">
        <v>22</v>
      </c>
      <c r="I1786" s="37" t="s">
        <v>18</v>
      </c>
      <c r="J1786" s="37" t="s">
        <v>5310</v>
      </c>
      <c r="K1786" s="35">
        <v>79196</v>
      </c>
      <c r="L1786" s="35" t="s">
        <v>5311</v>
      </c>
    </row>
    <row r="1787" spans="1:12" ht="14.45">
      <c r="A1787" s="145" t="s">
        <v>5312</v>
      </c>
      <c r="B1787" s="81" t="s">
        <v>5313</v>
      </c>
      <c r="C1787" s="139" t="str">
        <f>HYPERLINK("https://comptox.epa.gov/dashboard/chemical/details/DTXSID9021348","DTXSID9021348")</f>
        <v>DTXSID9021348</v>
      </c>
      <c r="D1787" s="81"/>
      <c r="E1787" s="39" t="s">
        <v>77</v>
      </c>
      <c r="F1787" s="91" t="s">
        <v>17</v>
      </c>
      <c r="G1787" s="31"/>
      <c r="H1787" s="39"/>
      <c r="I1787" s="37" t="s">
        <v>18</v>
      </c>
      <c r="J1787" s="37" t="s">
        <v>5314</v>
      </c>
      <c r="K1787" s="35">
        <v>62566</v>
      </c>
      <c r="L1787" s="35" t="s">
        <v>5315</v>
      </c>
    </row>
    <row r="1788" spans="1:12" ht="14.45">
      <c r="A1788" s="145" t="s">
        <v>5316</v>
      </c>
      <c r="B1788" s="81" t="s">
        <v>5317</v>
      </c>
      <c r="C1788" s="139" t="str">
        <f>HYPERLINK("https://comptox.epa.gov/dashboard/chemical/details/DTXSID4063799","DTXSID4063799")</f>
        <v>DTXSID4063799</v>
      </c>
      <c r="D1788" s="81"/>
      <c r="E1788" s="39" t="s">
        <v>22</v>
      </c>
      <c r="F1788" s="91" t="s">
        <v>17</v>
      </c>
      <c r="G1788" s="31" t="s">
        <v>152</v>
      </c>
      <c r="H1788" s="39" t="s">
        <v>22</v>
      </c>
      <c r="I1788" s="37"/>
      <c r="J1788" s="37" t="s">
        <v>5318</v>
      </c>
      <c r="K1788" s="35">
        <v>5344821</v>
      </c>
      <c r="L1788" s="35" t="s">
        <v>5319</v>
      </c>
    </row>
    <row r="1789" spans="1:12" ht="14.45">
      <c r="A1789" s="145" t="s">
        <v>5320</v>
      </c>
      <c r="B1789" s="81" t="s">
        <v>5321</v>
      </c>
      <c r="C1789" s="139" t="str">
        <f>HYPERLINK("https://comptox.epa.gov/dashboard/chemical/details/DTXSID6060634","DTXSID6060634")</f>
        <v>DTXSID6060634</v>
      </c>
      <c r="D1789" s="81"/>
      <c r="E1789" s="39"/>
      <c r="F1789" s="91" t="s">
        <v>17</v>
      </c>
      <c r="G1789" s="31" t="s">
        <v>161</v>
      </c>
      <c r="H1789" s="39" t="s">
        <v>116</v>
      </c>
      <c r="I1789" s="37"/>
      <c r="J1789" s="37"/>
      <c r="K1789" s="35">
        <v>614788</v>
      </c>
      <c r="L1789" s="35" t="s">
        <v>5322</v>
      </c>
    </row>
    <row r="1790" spans="1:12" ht="14.45">
      <c r="A1790" s="145" t="s">
        <v>5323</v>
      </c>
      <c r="B1790" s="81" t="s">
        <v>401</v>
      </c>
      <c r="C1790" s="139" t="str">
        <f>HYPERLINK("https://comptox.epa.gov/dashboard/chemical/details/DTXSID8020919","DTXSID8020919")</f>
        <v>DTXSID8020919</v>
      </c>
      <c r="D1790" s="81"/>
      <c r="E1790" s="39" t="s">
        <v>22</v>
      </c>
      <c r="F1790" s="91" t="s">
        <v>17</v>
      </c>
      <c r="G1790" s="31" t="s">
        <v>161</v>
      </c>
      <c r="H1790" s="39" t="s">
        <v>22</v>
      </c>
      <c r="I1790" s="37"/>
      <c r="J1790" s="37" t="s">
        <v>402</v>
      </c>
      <c r="K1790" s="35">
        <v>86884</v>
      </c>
      <c r="L1790" s="35" t="s">
        <v>5324</v>
      </c>
    </row>
    <row r="1791" spans="1:12" ht="14.45">
      <c r="A1791" s="145" t="s">
        <v>5325</v>
      </c>
      <c r="B1791" s="81" t="s">
        <v>5326</v>
      </c>
      <c r="C1791" s="139" t="str">
        <f>HYPERLINK("https://comptox.epa.gov/dashboard/chemical/details/DTXSID5021332","DTXSID5021332")</f>
        <v>DTXSID5021332</v>
      </c>
      <c r="D1791" s="81"/>
      <c r="E1791" s="39" t="s">
        <v>77</v>
      </c>
      <c r="F1791" s="91" t="s">
        <v>17</v>
      </c>
      <c r="G1791" s="31"/>
      <c r="H1791" s="39"/>
      <c r="I1791" s="37" t="s">
        <v>18</v>
      </c>
      <c r="J1791" s="37" t="s">
        <v>5327</v>
      </c>
      <c r="K1791" s="35">
        <v>137268</v>
      </c>
      <c r="L1791" s="35" t="s">
        <v>5328</v>
      </c>
    </row>
    <row r="1792" spans="1:12" ht="14.45">
      <c r="A1792" s="145" t="s">
        <v>5329</v>
      </c>
      <c r="B1792" s="81" t="s">
        <v>5330</v>
      </c>
      <c r="C1792" s="139" t="str">
        <f>HYPERLINK("https://comptox.epa.gov/dashboard/chemical/details/DTXSID0051657","DTXSID0051657")</f>
        <v>DTXSID0051657</v>
      </c>
      <c r="D1792" s="81"/>
      <c r="E1792" s="39"/>
      <c r="F1792" s="91" t="s">
        <v>17</v>
      </c>
      <c r="G1792" s="31"/>
      <c r="H1792" s="39"/>
      <c r="I1792" s="37" t="s">
        <v>18</v>
      </c>
      <c r="J1792" s="37"/>
      <c r="K1792" s="35">
        <v>1314201</v>
      </c>
      <c r="L1792" s="35" t="s">
        <v>5331</v>
      </c>
    </row>
    <row r="1793" spans="1:12" ht="14.45">
      <c r="A1793" s="145" t="s">
        <v>5332</v>
      </c>
      <c r="B1793" s="81" t="s">
        <v>5333</v>
      </c>
      <c r="C1793" s="139" t="str">
        <f>HYPERLINK("https://comptox.epa.gov/dashboard/chemical/details/DTXSID8042476","DTXSID8042476")</f>
        <v>DTXSID8042476</v>
      </c>
      <c r="D1793" s="81" t="s">
        <v>1132</v>
      </c>
      <c r="E1793" s="39" t="s">
        <v>34</v>
      </c>
      <c r="F1793" s="91" t="s">
        <v>17</v>
      </c>
      <c r="G1793" s="31" t="s">
        <v>22</v>
      </c>
      <c r="H1793" s="39" t="s">
        <v>34</v>
      </c>
      <c r="I1793" s="37" t="s">
        <v>58</v>
      </c>
      <c r="J1793" s="37"/>
      <c r="K1793" s="35">
        <v>7550450</v>
      </c>
      <c r="L1793" s="35" t="s">
        <v>5334</v>
      </c>
    </row>
    <row r="1794" spans="1:12" ht="14.45">
      <c r="A1794" s="145" t="s">
        <v>5335</v>
      </c>
      <c r="B1794" s="81" t="s">
        <v>5333</v>
      </c>
      <c r="C1794" s="139" t="str">
        <f>HYPERLINK("https://comptox.epa.gov/dashboard/chemical/details/DTXSID8042476","DTXSID8042476")</f>
        <v>DTXSID8042476</v>
      </c>
      <c r="D1794" s="81" t="s">
        <v>1132</v>
      </c>
      <c r="E1794" s="39" t="s">
        <v>34</v>
      </c>
      <c r="F1794" s="91" t="s">
        <v>17</v>
      </c>
      <c r="G1794" s="31" t="s">
        <v>22</v>
      </c>
      <c r="H1794" s="39" t="s">
        <v>34</v>
      </c>
      <c r="I1794" s="37" t="s">
        <v>18</v>
      </c>
      <c r="J1794" s="37"/>
      <c r="K1794" s="35">
        <v>7550450</v>
      </c>
      <c r="L1794" s="35" t="s">
        <v>5336</v>
      </c>
    </row>
    <row r="1795" spans="1:12" ht="14.45">
      <c r="A1795" s="145" t="s">
        <v>5337</v>
      </c>
      <c r="B1795" s="81" t="s">
        <v>2091</v>
      </c>
      <c r="C1795" s="139" t="str">
        <f>HYPERLINK("https://comptox.epa.gov/dashboard/chemical/details/DTXSID5024059","DTXSID5024059")</f>
        <v>DTXSID5024059</v>
      </c>
      <c r="D1795" s="81"/>
      <c r="E1795" s="39" t="s">
        <v>77</v>
      </c>
      <c r="F1795" s="91" t="s">
        <v>17</v>
      </c>
      <c r="G1795" s="31"/>
      <c r="H1795" s="39"/>
      <c r="I1795" s="37" t="s">
        <v>58</v>
      </c>
      <c r="J1795" s="37" t="s">
        <v>2092</v>
      </c>
      <c r="K1795" s="35">
        <v>119937</v>
      </c>
      <c r="L1795" s="35" t="s">
        <v>5338</v>
      </c>
    </row>
    <row r="1796" spans="1:12" ht="14.45">
      <c r="A1796" s="145" t="s">
        <v>5339</v>
      </c>
      <c r="B1796" s="81" t="s">
        <v>5340</v>
      </c>
      <c r="C1796" s="139" t="str">
        <f>HYPERLINK("https://comptox.epa.gov/dashboard/chemical/details/DTXSID7021360","DTXSID7021360")</f>
        <v>DTXSID7021360</v>
      </c>
      <c r="D1796" s="81"/>
      <c r="E1796" s="39" t="s">
        <v>34</v>
      </c>
      <c r="F1796" s="91" t="s">
        <v>35</v>
      </c>
      <c r="G1796" s="31"/>
      <c r="H1796" s="39"/>
      <c r="I1796" s="37" t="s">
        <v>18</v>
      </c>
      <c r="J1796" s="37" t="s">
        <v>5341</v>
      </c>
      <c r="K1796" s="35">
        <v>108883</v>
      </c>
      <c r="L1796" s="35" t="s">
        <v>5342</v>
      </c>
    </row>
    <row r="1797" spans="1:12" ht="14.45">
      <c r="A1797" s="145" t="s">
        <v>5343</v>
      </c>
      <c r="B1797" s="81" t="s">
        <v>1684</v>
      </c>
      <c r="C1797" s="139" t="str">
        <f>HYPERLINK("https://comptox.epa.gov/dashboard/chemical/details/DTXSID9027869","DTXSID9027869")</f>
        <v>DTXSID9027869</v>
      </c>
      <c r="D1797" s="81"/>
      <c r="E1797" s="39" t="s">
        <v>77</v>
      </c>
      <c r="F1797" s="91" t="s">
        <v>17</v>
      </c>
      <c r="G1797" s="31"/>
      <c r="H1797" s="39"/>
      <c r="I1797" s="37" t="s">
        <v>58</v>
      </c>
      <c r="J1797" s="37" t="s">
        <v>1677</v>
      </c>
      <c r="K1797" s="35">
        <v>25376458</v>
      </c>
      <c r="L1797" s="35" t="s">
        <v>5344</v>
      </c>
    </row>
    <row r="1798" spans="1:12" ht="14.45">
      <c r="A1798" s="145" t="s">
        <v>5345</v>
      </c>
      <c r="B1798" s="81" t="s">
        <v>558</v>
      </c>
      <c r="C1798" s="139" t="str">
        <f>HYPERLINK("https://comptox.epa.gov/dashboard/chemical/details/DTXSID7026156","DTXSID7026156")</f>
        <v>DTXSID7026156</v>
      </c>
      <c r="D1798" s="81" t="s">
        <v>33</v>
      </c>
      <c r="E1798" s="39" t="s">
        <v>22</v>
      </c>
      <c r="F1798" s="91" t="s">
        <v>17</v>
      </c>
      <c r="G1798" s="31" t="s">
        <v>116</v>
      </c>
      <c r="H1798" s="39" t="s">
        <v>22</v>
      </c>
      <c r="I1798" s="37" t="s">
        <v>18</v>
      </c>
      <c r="J1798" s="37"/>
      <c r="K1798" s="35">
        <v>584849</v>
      </c>
      <c r="L1798" s="35" t="s">
        <v>5346</v>
      </c>
    </row>
    <row r="1799" spans="1:12" ht="14.45">
      <c r="A1799" s="145" t="s">
        <v>5347</v>
      </c>
      <c r="B1799" s="81" t="s">
        <v>561</v>
      </c>
      <c r="C1799" s="139" t="str">
        <f>HYPERLINK("https://comptox.epa.gov/dashboard/chemical/details/DTXSID2026157","DTXSID2026157")</f>
        <v>DTXSID2026157</v>
      </c>
      <c r="D1799" s="81" t="s">
        <v>33</v>
      </c>
      <c r="E1799" s="39" t="s">
        <v>22</v>
      </c>
      <c r="F1799" s="91" t="s">
        <v>17</v>
      </c>
      <c r="G1799" s="31" t="s">
        <v>22</v>
      </c>
      <c r="H1799" s="39" t="s">
        <v>22</v>
      </c>
      <c r="I1799" s="37" t="s">
        <v>18</v>
      </c>
      <c r="J1799" s="37"/>
      <c r="K1799" s="35">
        <v>91087</v>
      </c>
      <c r="L1799" s="35" t="s">
        <v>5348</v>
      </c>
    </row>
    <row r="1800" spans="1:12" ht="14.45">
      <c r="A1800" s="145" t="s">
        <v>5349</v>
      </c>
      <c r="B1800" s="81" t="s">
        <v>564</v>
      </c>
      <c r="C1800" s="139" t="str">
        <f>HYPERLINK("https://comptox.epa.gov/dashboard/chemical/details/DTXSID0024341","DTXSID0024341")</f>
        <v>DTXSID0024341</v>
      </c>
      <c r="D1800" s="81" t="s">
        <v>33</v>
      </c>
      <c r="E1800" s="39" t="s">
        <v>22</v>
      </c>
      <c r="F1800" s="91" t="s">
        <v>17</v>
      </c>
      <c r="G1800" s="31"/>
      <c r="H1800" s="39"/>
      <c r="I1800" s="37" t="s">
        <v>18</v>
      </c>
      <c r="J1800" s="37" t="s">
        <v>565</v>
      </c>
      <c r="K1800" s="35">
        <v>26471625</v>
      </c>
      <c r="L1800" s="35" t="s">
        <v>5350</v>
      </c>
    </row>
    <row r="1801" spans="1:12" ht="14.45">
      <c r="A1801" s="145" t="s">
        <v>5351</v>
      </c>
      <c r="B1801" s="81" t="s">
        <v>564</v>
      </c>
      <c r="C1801" s="139" t="str">
        <f>HYPERLINK("https://comptox.epa.gov/dashboard/chemical/details/DTXSID0024341","DTXSID0024341")</f>
        <v>DTXSID0024341</v>
      </c>
      <c r="D1801" s="81" t="s">
        <v>33</v>
      </c>
      <c r="E1801" s="39" t="s">
        <v>22</v>
      </c>
      <c r="F1801" s="91" t="s">
        <v>17</v>
      </c>
      <c r="G1801" s="31"/>
      <c r="H1801" s="39"/>
      <c r="I1801" s="37" t="s">
        <v>58</v>
      </c>
      <c r="J1801" s="37" t="s">
        <v>565</v>
      </c>
      <c r="K1801" s="35">
        <v>26471625</v>
      </c>
      <c r="L1801" s="35" t="s">
        <v>5352</v>
      </c>
    </row>
    <row r="1802" spans="1:12" ht="14.45">
      <c r="A1802" s="145" t="s">
        <v>5353</v>
      </c>
      <c r="B1802" s="81" t="s">
        <v>5354</v>
      </c>
      <c r="C1802" s="139" t="str">
        <f>HYPERLINK("https://comptox.epa.gov/dashboard/chemical/details/DTXSID1026164","DTXSID1026164")</f>
        <v>DTXSID1026164</v>
      </c>
      <c r="D1802" s="81"/>
      <c r="E1802" s="39" t="s">
        <v>22</v>
      </c>
      <c r="F1802" s="91" t="s">
        <v>17</v>
      </c>
      <c r="G1802" s="31"/>
      <c r="H1802" s="39"/>
      <c r="I1802" s="37" t="s">
        <v>18</v>
      </c>
      <c r="J1802" s="37" t="s">
        <v>5355</v>
      </c>
      <c r="K1802" s="35">
        <v>95534</v>
      </c>
      <c r="L1802" s="35" t="s">
        <v>5356</v>
      </c>
    </row>
    <row r="1803" spans="1:12" ht="14.45">
      <c r="A1803" s="145" t="s">
        <v>5357</v>
      </c>
      <c r="B1803" s="81" t="s">
        <v>5358</v>
      </c>
      <c r="C1803" s="139" t="str">
        <f>HYPERLINK("https://comptox.epa.gov/dashboard/chemical/details/DTXSID6021872","DTXSID6021872")</f>
        <v>DTXSID6021872</v>
      </c>
      <c r="D1803" s="81"/>
      <c r="E1803" s="39" t="s">
        <v>22</v>
      </c>
      <c r="F1803" s="91" t="s">
        <v>17</v>
      </c>
      <c r="G1803" s="31"/>
      <c r="H1803" s="39"/>
      <c r="I1803" s="37"/>
      <c r="J1803" s="37" t="s">
        <v>5359</v>
      </c>
      <c r="K1803" s="35">
        <v>106490</v>
      </c>
      <c r="L1803" s="35" t="s">
        <v>5356</v>
      </c>
    </row>
    <row r="1804" spans="1:12" ht="14.45">
      <c r="A1804" s="145" t="s">
        <v>5360</v>
      </c>
      <c r="B1804" s="81" t="s">
        <v>5361</v>
      </c>
      <c r="C1804" s="139" t="str">
        <f>HYPERLINK("https://comptox.epa.gov/dashboard/chemical/details/DTXSID7021364","DTXSID7021364")</f>
        <v>DTXSID7021364</v>
      </c>
      <c r="D1804" s="81"/>
      <c r="E1804" s="39" t="s">
        <v>22</v>
      </c>
      <c r="F1804" s="91" t="s">
        <v>17</v>
      </c>
      <c r="G1804" s="31"/>
      <c r="H1804" s="39"/>
      <c r="I1804" s="37" t="s">
        <v>18</v>
      </c>
      <c r="J1804" s="37" t="s">
        <v>5362</v>
      </c>
      <c r="K1804" s="35">
        <v>636215</v>
      </c>
      <c r="L1804" s="35" t="s">
        <v>5363</v>
      </c>
    </row>
    <row r="1805" spans="1:12" ht="14.45">
      <c r="A1805" s="145" t="s">
        <v>5364</v>
      </c>
      <c r="B1805" s="81" t="s">
        <v>987</v>
      </c>
      <c r="C1805" s="139" t="str">
        <f>HYPERLINK("https://comptox.epa.gov/dashboard/chemical/details/DTXSID7021368","DTXSID7021368")</f>
        <v>DTXSID7021368</v>
      </c>
      <c r="D1805" s="81"/>
      <c r="E1805" s="39" t="s">
        <v>94</v>
      </c>
      <c r="F1805" s="91" t="s">
        <v>34</v>
      </c>
      <c r="G1805" s="31" t="s">
        <v>161</v>
      </c>
      <c r="H1805" s="39" t="s">
        <v>94</v>
      </c>
      <c r="I1805" s="37">
        <v>313</v>
      </c>
      <c r="J1805" s="37" t="s">
        <v>988</v>
      </c>
      <c r="K1805" s="35">
        <v>8001352</v>
      </c>
      <c r="L1805" s="35" t="s">
        <v>5365</v>
      </c>
    </row>
    <row r="1806" spans="1:12" ht="14.45">
      <c r="A1806" s="145" t="s">
        <v>5366</v>
      </c>
      <c r="B1806" s="81" t="s">
        <v>5367</v>
      </c>
      <c r="C1806" s="139" t="str">
        <f>HYPERLINK("https://comptox.epa.gov/dashboard/chemical/details/DTXSID60858807","DTXSID60858807")</f>
        <v>DTXSID60858807</v>
      </c>
      <c r="D1806" s="81"/>
      <c r="E1806" s="39" t="s">
        <v>22</v>
      </c>
      <c r="F1806" s="91" t="s">
        <v>57</v>
      </c>
      <c r="G1806" s="31"/>
      <c r="H1806" s="39"/>
      <c r="I1806" s="37"/>
      <c r="J1806" s="37"/>
      <c r="K1806" s="35">
        <v>32534955</v>
      </c>
      <c r="L1806" s="35" t="s">
        <v>5368</v>
      </c>
    </row>
    <row r="1807" spans="1:12" ht="14.45">
      <c r="A1807" s="145" t="s">
        <v>5369</v>
      </c>
      <c r="B1807" s="81" t="s">
        <v>5370</v>
      </c>
      <c r="C1807" s="139" t="str">
        <f>HYPERLINK("https://comptox.epa.gov/dashboard/chemical/details/DTXSID3023897","DTXSID3023897")</f>
        <v>DTXSID3023897</v>
      </c>
      <c r="D1807" s="81"/>
      <c r="E1807" s="39"/>
      <c r="F1807" s="91" t="s">
        <v>17</v>
      </c>
      <c r="G1807" s="31"/>
      <c r="H1807" s="39"/>
      <c r="I1807" s="37" t="s">
        <v>18</v>
      </c>
      <c r="J1807" s="37"/>
      <c r="K1807" s="35">
        <v>43121433</v>
      </c>
      <c r="L1807" s="35" t="s">
        <v>5371</v>
      </c>
    </row>
    <row r="1808" spans="1:12" ht="14.45">
      <c r="A1808" s="145" t="s">
        <v>5372</v>
      </c>
      <c r="B1808" s="81" t="s">
        <v>5373</v>
      </c>
      <c r="C1808" s="139" t="str">
        <f>HYPERLINK("https://comptox.epa.gov/dashboard/chemical/details/DTXSID5024344","DTXSID5024344")</f>
        <v>DTXSID5024344</v>
      </c>
      <c r="D1808" s="81"/>
      <c r="E1808" s="39">
        <v>100</v>
      </c>
      <c r="F1808" s="91" t="s">
        <v>17</v>
      </c>
      <c r="G1808" s="31"/>
      <c r="H1808" s="39"/>
      <c r="I1808" s="37" t="s">
        <v>18</v>
      </c>
      <c r="J1808" s="37" t="s">
        <v>5374</v>
      </c>
      <c r="K1808" s="35">
        <v>2303175</v>
      </c>
      <c r="L1808" s="35" t="s">
        <v>5375</v>
      </c>
    </row>
    <row r="1809" spans="1:12" ht="14.45">
      <c r="A1809" s="145" t="s">
        <v>5376</v>
      </c>
      <c r="B1809" s="81" t="s">
        <v>5377</v>
      </c>
      <c r="C1809" s="139" t="str">
        <f>HYPERLINK("https://comptox.epa.gov/dashboard/chemical/details/DTXSID2042482","DTXSID2042482")</f>
        <v>DTXSID2042482</v>
      </c>
      <c r="D1809" s="81"/>
      <c r="E1809" s="39"/>
      <c r="F1809" s="91" t="s">
        <v>17</v>
      </c>
      <c r="G1809" s="31" t="s">
        <v>161</v>
      </c>
      <c r="H1809" s="39" t="s">
        <v>116</v>
      </c>
      <c r="I1809" s="37"/>
      <c r="J1809" s="37"/>
      <c r="K1809" s="35">
        <v>1031476</v>
      </c>
      <c r="L1809" s="35" t="s">
        <v>5378</v>
      </c>
    </row>
    <row r="1810" spans="1:12" ht="14.45">
      <c r="A1810" s="145" t="s">
        <v>5379</v>
      </c>
      <c r="B1810" s="81" t="s">
        <v>5380</v>
      </c>
      <c r="C1810" s="139" t="str">
        <f>HYPERLINK("https://comptox.epa.gov/dashboard/chemical/details/DTXSID1021370","DTXSID1021370")</f>
        <v>DTXSID1021370</v>
      </c>
      <c r="D1810" s="81"/>
      <c r="E1810" s="39"/>
      <c r="F1810" s="91" t="s">
        <v>17</v>
      </c>
      <c r="G1810" s="31"/>
      <c r="H1810" s="39"/>
      <c r="I1810" s="37" t="s">
        <v>18</v>
      </c>
      <c r="J1810" s="37"/>
      <c r="K1810" s="35">
        <v>68768</v>
      </c>
      <c r="L1810" s="35" t="s">
        <v>5381</v>
      </c>
    </row>
    <row r="1811" spans="1:12" ht="14.45">
      <c r="A1811" s="145" t="s">
        <v>5382</v>
      </c>
      <c r="B1811" s="81" t="s">
        <v>5383</v>
      </c>
      <c r="C1811" s="139" t="str">
        <f>HYPERLINK("https://comptox.epa.gov/dashboard/chemical/details/DTXSID9037612","DTXSID9037612")</f>
        <v>DTXSID9037612</v>
      </c>
      <c r="D1811" s="81"/>
      <c r="E1811" s="39"/>
      <c r="F1811" s="91" t="s">
        <v>17</v>
      </c>
      <c r="G1811" s="31" t="s">
        <v>116</v>
      </c>
      <c r="H1811" s="39" t="s">
        <v>116</v>
      </c>
      <c r="I1811" s="37"/>
      <c r="J1811" s="37"/>
      <c r="K1811" s="35">
        <v>24017478</v>
      </c>
      <c r="L1811" s="35" t="s">
        <v>5384</v>
      </c>
    </row>
    <row r="1812" spans="1:12" ht="14.45">
      <c r="A1812" s="145" t="s">
        <v>5385</v>
      </c>
      <c r="B1812" s="81" t="s">
        <v>5386</v>
      </c>
      <c r="C1812" s="139" t="str">
        <f>HYPERLINK("https://comptox.epa.gov/dashboard/chemical/details/DTXSID8024101","DTXSID8024101")</f>
        <v>DTXSID8024101</v>
      </c>
      <c r="D1812" s="81"/>
      <c r="E1812" s="39"/>
      <c r="F1812" s="91" t="s">
        <v>17</v>
      </c>
      <c r="G1812" s="31"/>
      <c r="H1812" s="39"/>
      <c r="I1812" s="37" t="s">
        <v>18</v>
      </c>
      <c r="J1812" s="37"/>
      <c r="K1812" s="35">
        <v>101200480</v>
      </c>
      <c r="L1812" s="35" t="s">
        <v>5387</v>
      </c>
    </row>
    <row r="1813" spans="1:12" ht="14.45">
      <c r="A1813" s="145" t="s">
        <v>5388</v>
      </c>
      <c r="B1813" s="81" t="s">
        <v>795</v>
      </c>
      <c r="C1813" s="139" t="str">
        <f>HYPERLINK("https://comptox.epa.gov/dashboard/chemical/details/DTXSID1021374","DTXSID1021374")</f>
        <v>DTXSID1021374</v>
      </c>
      <c r="D1813" s="81"/>
      <c r="E1813" s="39" t="s">
        <v>22</v>
      </c>
      <c r="F1813" s="91" t="s">
        <v>17</v>
      </c>
      <c r="G1813" s="31"/>
      <c r="H1813" s="39"/>
      <c r="I1813" s="37" t="s">
        <v>58</v>
      </c>
      <c r="J1813" s="37" t="s">
        <v>796</v>
      </c>
      <c r="K1813" s="35">
        <v>75252</v>
      </c>
      <c r="L1813" s="35" t="s">
        <v>5389</v>
      </c>
    </row>
    <row r="1814" spans="1:12" ht="14.45">
      <c r="A1814" s="145" t="s">
        <v>5390</v>
      </c>
      <c r="B1814" s="138" t="s">
        <v>5391</v>
      </c>
      <c r="C1814" s="139" t="str">
        <f>HYPERLINK("https://comptox.epa.gov/dashboard/chemical/details/DTXSID1032480","DTXSID1032480")</f>
        <v>DTXSID1032480</v>
      </c>
      <c r="D1814" s="81"/>
      <c r="E1814" s="39"/>
      <c r="F1814" s="91" t="s">
        <v>17</v>
      </c>
      <c r="G1814" s="31"/>
      <c r="H1814" s="39"/>
      <c r="I1814" s="37" t="s">
        <v>18</v>
      </c>
      <c r="J1814" s="37"/>
      <c r="K1814" s="35">
        <v>1983104</v>
      </c>
      <c r="L1814" s="35" t="s">
        <v>5392</v>
      </c>
    </row>
    <row r="1815" spans="1:12" ht="14.45">
      <c r="A1815" s="145" t="s">
        <v>5393</v>
      </c>
      <c r="B1815" s="81" t="s">
        <v>5394</v>
      </c>
      <c r="C1815" s="139" t="str">
        <f>HYPERLINK("https://comptox.epa.gov/dashboard/chemical/details/DTXSID9035204","DTXSID9035204")</f>
        <v>DTXSID9035204</v>
      </c>
      <c r="D1815" s="81"/>
      <c r="E1815" s="39"/>
      <c r="F1815" s="91" t="s">
        <v>17</v>
      </c>
      <c r="G1815" s="31"/>
      <c r="H1815" s="39"/>
      <c r="I1815" s="37" t="s">
        <v>18</v>
      </c>
      <c r="J1815" s="37"/>
      <c r="K1815" s="35">
        <v>2155706</v>
      </c>
      <c r="L1815" s="35" t="s">
        <v>5395</v>
      </c>
    </row>
    <row r="1816" spans="1:12" ht="14.45">
      <c r="A1816" s="145" t="s">
        <v>5396</v>
      </c>
      <c r="B1816" s="81" t="s">
        <v>5397</v>
      </c>
      <c r="C1816" s="139" t="str">
        <f>HYPERLINK("https://comptox.epa.gov/dashboard/chemical/details/DTXSID1024174","DTXSID1024174")</f>
        <v>DTXSID1024174</v>
      </c>
      <c r="D1816" s="81"/>
      <c r="E1816" s="39"/>
      <c r="F1816" s="91" t="s">
        <v>17</v>
      </c>
      <c r="G1816" s="31"/>
      <c r="H1816" s="39"/>
      <c r="I1816" s="37" t="s">
        <v>18</v>
      </c>
      <c r="J1816" s="37"/>
      <c r="K1816" s="35">
        <v>78488</v>
      </c>
      <c r="L1816" s="35" t="s">
        <v>5398</v>
      </c>
    </row>
    <row r="1817" spans="1:12" ht="14.45">
      <c r="A1817" s="145" t="s">
        <v>5399</v>
      </c>
      <c r="B1817" s="81" t="s">
        <v>4266</v>
      </c>
      <c r="C1817" s="139" t="str">
        <f>HYPERLINK("https://comptox.epa.gov/dashboard/chemical/details/DTXSID0021389","DTXSID0021389")</f>
        <v>DTXSID0021389</v>
      </c>
      <c r="D1817" s="81"/>
      <c r="E1817" s="39" t="s">
        <v>22</v>
      </c>
      <c r="F1817" s="91" t="s">
        <v>57</v>
      </c>
      <c r="G1817" s="31"/>
      <c r="H1817" s="39"/>
      <c r="I1817" s="37" t="s">
        <v>18</v>
      </c>
      <c r="J1817" s="37"/>
      <c r="K1817" s="35">
        <v>52686</v>
      </c>
      <c r="L1817" s="35" t="s">
        <v>5400</v>
      </c>
    </row>
    <row r="1818" spans="1:12" ht="14.45">
      <c r="A1818" s="145" t="s">
        <v>5401</v>
      </c>
      <c r="B1818" s="81" t="s">
        <v>5402</v>
      </c>
      <c r="C1818" s="139" t="str">
        <f>HYPERLINK("https://comptox.epa.gov/dashboard/chemical/details/DTXSID9034070","DTXSID9034070")</f>
        <v>DTXSID9034070</v>
      </c>
      <c r="D1818" s="81"/>
      <c r="E1818" s="39"/>
      <c r="F1818" s="91" t="s">
        <v>17</v>
      </c>
      <c r="G1818" s="31" t="s">
        <v>116</v>
      </c>
      <c r="H1818" s="39" t="s">
        <v>116</v>
      </c>
      <c r="I1818" s="37" t="s">
        <v>18</v>
      </c>
      <c r="J1818" s="37"/>
      <c r="K1818" s="35">
        <v>76028</v>
      </c>
      <c r="L1818" s="35" t="s">
        <v>5403</v>
      </c>
    </row>
    <row r="1819" spans="1:12" ht="14.45">
      <c r="A1819" s="145" t="s">
        <v>5404</v>
      </c>
      <c r="B1819" s="81" t="s">
        <v>5405</v>
      </c>
      <c r="C1819" s="139" t="str">
        <f>HYPERLINK("https://comptox.epa.gov/dashboard/chemical/details/DTXSID8026193","DTXSID8026193")</f>
        <v>DTXSID8026193</v>
      </c>
      <c r="D1819" s="81"/>
      <c r="E1819" s="39"/>
      <c r="F1819" s="91" t="s">
        <v>17</v>
      </c>
      <c r="G1819" s="31"/>
      <c r="H1819" s="39"/>
      <c r="I1819" s="37">
        <v>313</v>
      </c>
      <c r="J1819" s="37"/>
      <c r="K1819" s="35">
        <v>87616</v>
      </c>
      <c r="L1819" s="35" t="s">
        <v>5406</v>
      </c>
    </row>
    <row r="1820" spans="1:12" ht="14.45">
      <c r="A1820" s="145" t="s">
        <v>5407</v>
      </c>
      <c r="B1820" s="81" t="s">
        <v>5408</v>
      </c>
      <c r="C1820" s="139" t="str">
        <f>HYPERLINK("https://comptox.epa.gov/dashboard/chemical/details/DTXSID0021965","DTXSID0021965")</f>
        <v>DTXSID0021965</v>
      </c>
      <c r="D1820" s="81"/>
      <c r="E1820" s="39" t="s">
        <v>22</v>
      </c>
      <c r="F1820" s="91" t="s">
        <v>17</v>
      </c>
      <c r="G1820" s="31"/>
      <c r="H1820" s="39"/>
      <c r="I1820" s="37" t="s">
        <v>18</v>
      </c>
      <c r="J1820" s="37"/>
      <c r="K1820" s="35">
        <v>120821</v>
      </c>
      <c r="L1820" s="35" t="s">
        <v>5409</v>
      </c>
    </row>
    <row r="1821" spans="1:12" ht="14.45">
      <c r="A1821" s="145" t="s">
        <v>5410</v>
      </c>
      <c r="B1821" s="81" t="s">
        <v>5411</v>
      </c>
      <c r="C1821" s="139" t="str">
        <f>HYPERLINK("https://comptox.epa.gov/dashboard/chemical/details/DTXSID2061779","DTXSID2061779")</f>
        <v>DTXSID2061779</v>
      </c>
      <c r="D1821" s="81"/>
      <c r="E1821" s="39"/>
      <c r="F1821" s="91" t="s">
        <v>17</v>
      </c>
      <c r="G1821" s="31" t="s">
        <v>22</v>
      </c>
      <c r="H1821" s="39" t="s">
        <v>22</v>
      </c>
      <c r="I1821" s="37"/>
      <c r="J1821" s="37"/>
      <c r="K1821" s="35">
        <v>1558254</v>
      </c>
      <c r="L1821" s="35" t="s">
        <v>5412</v>
      </c>
    </row>
    <row r="1822" spans="1:12" ht="14.45">
      <c r="A1822" s="145" t="s">
        <v>5413</v>
      </c>
      <c r="B1822" s="81" t="s">
        <v>5414</v>
      </c>
      <c r="C1822" s="139" t="str">
        <f>HYPERLINK("https://comptox.epa.gov/dashboard/chemical/details/DTXSID70893082","DTXSID70893082")</f>
        <v>DTXSID70893082</v>
      </c>
      <c r="D1822" s="81"/>
      <c r="E1822" s="39"/>
      <c r="F1822" s="91" t="s">
        <v>17</v>
      </c>
      <c r="G1822" s="31" t="s">
        <v>116</v>
      </c>
      <c r="H1822" s="39" t="s">
        <v>116</v>
      </c>
      <c r="I1822" s="37"/>
      <c r="J1822" s="37"/>
      <c r="K1822" s="35">
        <v>27137855</v>
      </c>
      <c r="L1822" s="35" t="s">
        <v>5415</v>
      </c>
    </row>
    <row r="1823" spans="1:12" ht="14.45">
      <c r="A1823" s="145" t="s">
        <v>5416</v>
      </c>
      <c r="B1823" s="81" t="s">
        <v>3482</v>
      </c>
      <c r="C1823" s="139" t="str">
        <f>HYPERLINK("https://comptox.epa.gov/dashboard/chemical/details/DTXSID0021381","DTXSID0021381")</f>
        <v>DTXSID0021381</v>
      </c>
      <c r="D1823" s="81"/>
      <c r="E1823" s="39" t="s">
        <v>34</v>
      </c>
      <c r="F1823" s="91" t="s">
        <v>17</v>
      </c>
      <c r="G1823" s="31"/>
      <c r="H1823" s="39"/>
      <c r="I1823" s="37" t="s">
        <v>18</v>
      </c>
      <c r="J1823" s="37" t="s">
        <v>3483</v>
      </c>
      <c r="K1823" s="35">
        <v>71556</v>
      </c>
      <c r="L1823" s="35" t="s">
        <v>5417</v>
      </c>
    </row>
    <row r="1824" spans="1:12" ht="14.45">
      <c r="A1824" s="145" t="s">
        <v>5418</v>
      </c>
      <c r="B1824" s="81" t="s">
        <v>5419</v>
      </c>
      <c r="C1824" s="139" t="str">
        <f>HYPERLINK("https://comptox.epa.gov/dashboard/chemical/details/DTXSID5021380","DTXSID5021380")</f>
        <v>DTXSID5021380</v>
      </c>
      <c r="D1824" s="81"/>
      <c r="E1824" s="39" t="s">
        <v>22</v>
      </c>
      <c r="F1824" s="91" t="s">
        <v>17</v>
      </c>
      <c r="G1824" s="31"/>
      <c r="H1824" s="39"/>
      <c r="I1824" s="37" t="s">
        <v>18</v>
      </c>
      <c r="J1824" s="37" t="s">
        <v>5420</v>
      </c>
      <c r="K1824" s="35">
        <v>79005</v>
      </c>
      <c r="L1824" s="35" t="s">
        <v>5421</v>
      </c>
    </row>
    <row r="1825" spans="1:12" ht="14.45">
      <c r="A1825" s="145" t="s">
        <v>5422</v>
      </c>
      <c r="B1825" s="81" t="s">
        <v>5423</v>
      </c>
      <c r="C1825" s="139" t="str">
        <f>HYPERLINK("https://comptox.epa.gov/dashboard/chemical/details/DTXSID0021383","DTXSID0021383")</f>
        <v>DTXSID0021383</v>
      </c>
      <c r="D1825" s="81"/>
      <c r="E1825" s="39" t="s">
        <v>22</v>
      </c>
      <c r="F1825" s="91" t="s">
        <v>57</v>
      </c>
      <c r="G1825" s="31"/>
      <c r="H1825" s="39"/>
      <c r="I1825" s="37" t="s">
        <v>18</v>
      </c>
      <c r="J1825" s="37" t="s">
        <v>5424</v>
      </c>
      <c r="K1825" s="35">
        <v>79016</v>
      </c>
      <c r="L1825" s="35" t="s">
        <v>5425</v>
      </c>
    </row>
    <row r="1826" spans="1:12" ht="14.45">
      <c r="A1826" s="145" t="s">
        <v>5426</v>
      </c>
      <c r="B1826" s="81" t="s">
        <v>5427</v>
      </c>
      <c r="C1826" s="139" t="str">
        <f>HYPERLINK("https://comptox.epa.gov/dashboard/chemical/details/DTXSID7026940","DTXSID7026940")</f>
        <v>DTXSID7026940</v>
      </c>
      <c r="D1826" s="81"/>
      <c r="E1826" s="39"/>
      <c r="F1826" s="91" t="s">
        <v>17</v>
      </c>
      <c r="G1826" s="31" t="s">
        <v>116</v>
      </c>
      <c r="H1826" s="39" t="s">
        <v>116</v>
      </c>
      <c r="I1826" s="37"/>
      <c r="J1826" s="37"/>
      <c r="K1826" s="35">
        <v>115219</v>
      </c>
      <c r="L1826" s="35" t="s">
        <v>5428</v>
      </c>
    </row>
    <row r="1827" spans="1:12" ht="14.45">
      <c r="A1827" s="145" t="s">
        <v>5429</v>
      </c>
      <c r="B1827" s="81" t="s">
        <v>1078</v>
      </c>
      <c r="C1827" s="139" t="str">
        <f>HYPERLINK("https://comptox.epa.gov/dashboard/chemical/details/DTXSID5021384","DTXSID5021384")</f>
        <v>DTXSID5021384</v>
      </c>
      <c r="D1827" s="81"/>
      <c r="E1827" s="39" t="s">
        <v>26</v>
      </c>
      <c r="F1827" s="91" t="s">
        <v>17</v>
      </c>
      <c r="G1827" s="31"/>
      <c r="H1827" s="39"/>
      <c r="I1827" s="37" t="s">
        <v>18</v>
      </c>
      <c r="J1827" s="37" t="s">
        <v>1079</v>
      </c>
      <c r="K1827" s="35">
        <v>75694</v>
      </c>
      <c r="L1827" s="35" t="s">
        <v>5430</v>
      </c>
    </row>
    <row r="1828" spans="1:12" ht="14.45">
      <c r="A1828" s="145" t="s">
        <v>5431</v>
      </c>
      <c r="B1828" s="81" t="s">
        <v>3412</v>
      </c>
      <c r="C1828" s="139" t="str">
        <f>HYPERLINK("https://comptox.epa.gov/dashboard/chemical/details/DTXSID6025854","DTXSID6025854")</f>
        <v>DTXSID6025854</v>
      </c>
      <c r="D1828" s="81" t="s">
        <v>33</v>
      </c>
      <c r="E1828" s="39" t="s">
        <v>22</v>
      </c>
      <c r="F1828" s="91" t="s">
        <v>17</v>
      </c>
      <c r="G1828" s="31" t="s">
        <v>116</v>
      </c>
      <c r="H1828" s="39" t="s">
        <v>22</v>
      </c>
      <c r="I1828" s="37" t="s">
        <v>58</v>
      </c>
      <c r="J1828" s="37"/>
      <c r="K1828" s="35">
        <v>594423</v>
      </c>
      <c r="L1828" s="35" t="s">
        <v>5432</v>
      </c>
    </row>
    <row r="1829" spans="1:12" ht="14.45">
      <c r="A1829" s="145" t="s">
        <v>5433</v>
      </c>
      <c r="B1829" s="81" t="s">
        <v>1078</v>
      </c>
      <c r="C1829" s="139" t="str">
        <f>HYPERLINK("https://comptox.epa.gov/dashboard/chemical/details/DTXSID5021384","DTXSID5021384")</f>
        <v>DTXSID5021384</v>
      </c>
      <c r="D1829" s="81"/>
      <c r="E1829" s="39" t="s">
        <v>26</v>
      </c>
      <c r="F1829" s="91" t="s">
        <v>17</v>
      </c>
      <c r="G1829" s="31"/>
      <c r="H1829" s="39"/>
      <c r="I1829" s="37" t="s">
        <v>58</v>
      </c>
      <c r="J1829" s="37" t="s">
        <v>1079</v>
      </c>
      <c r="K1829" s="35">
        <v>75694</v>
      </c>
      <c r="L1829" s="35" t="s">
        <v>5434</v>
      </c>
    </row>
    <row r="1830" spans="1:12" ht="14.45">
      <c r="A1830" s="145" t="s">
        <v>5435</v>
      </c>
      <c r="B1830" s="81" t="s">
        <v>5436</v>
      </c>
      <c r="C1830" s="139" t="str">
        <f>HYPERLINK("https://comptox.epa.gov/dashboard/chemical/details/DTXSID9038420","DTXSID9038420")</f>
        <v>DTXSID9038420</v>
      </c>
      <c r="D1830" s="81"/>
      <c r="E1830" s="39"/>
      <c r="F1830" s="91" t="s">
        <v>17</v>
      </c>
      <c r="G1830" s="31" t="s">
        <v>116</v>
      </c>
      <c r="H1830" s="39" t="s">
        <v>116</v>
      </c>
      <c r="I1830" s="37"/>
      <c r="J1830" s="37"/>
      <c r="K1830" s="35">
        <v>327980</v>
      </c>
      <c r="L1830" s="35" t="s">
        <v>5437</v>
      </c>
    </row>
    <row r="1831" spans="1:12" ht="14.45">
      <c r="A1831" s="145" t="s">
        <v>5438</v>
      </c>
      <c r="B1831" s="81" t="s">
        <v>5439</v>
      </c>
      <c r="C1831" s="139" t="str">
        <f>HYPERLINK("https://comptox.epa.gov/dashboard/chemical/details/DTXSID00858725","DTXSID00858725")</f>
        <v>DTXSID00858725</v>
      </c>
      <c r="D1831" s="81"/>
      <c r="E1831" s="39" t="s">
        <v>77</v>
      </c>
      <c r="F1831" s="91" t="s">
        <v>33</v>
      </c>
      <c r="G1831" s="31"/>
      <c r="H1831" s="39"/>
      <c r="I1831" s="37" t="s">
        <v>258</v>
      </c>
      <c r="J1831" s="37"/>
      <c r="K1831" s="35">
        <v>25167822</v>
      </c>
      <c r="L1831" s="35" t="s">
        <v>5440</v>
      </c>
    </row>
    <row r="1832" spans="1:12" ht="14.45">
      <c r="A1832" s="145" t="s">
        <v>5441</v>
      </c>
      <c r="B1832" s="81" t="s">
        <v>5442</v>
      </c>
      <c r="C1832" s="139" t="str">
        <f>HYPERLINK("https://comptox.epa.gov/dashboard/chemical/details/DTXSID5026207","DTXSID5026207")</f>
        <v>DTXSID5026207</v>
      </c>
      <c r="D1832" s="81"/>
      <c r="E1832" s="39" t="s">
        <v>77</v>
      </c>
      <c r="F1832" s="91" t="s">
        <v>2186</v>
      </c>
      <c r="G1832" s="31"/>
      <c r="H1832" s="39"/>
      <c r="I1832" s="37" t="s">
        <v>258</v>
      </c>
      <c r="J1832" s="37"/>
      <c r="K1832" s="35">
        <v>15950660</v>
      </c>
      <c r="L1832" s="35" t="s">
        <v>5443</v>
      </c>
    </row>
    <row r="1833" spans="1:12" ht="14.45">
      <c r="A1833" s="145" t="s">
        <v>5444</v>
      </c>
      <c r="B1833" s="81" t="s">
        <v>5445</v>
      </c>
      <c r="C1833" s="139" t="str">
        <f>HYPERLINK("https://comptox.epa.gov/dashboard/chemical/details/DTXSID0026208","DTXSID0026208")</f>
        <v>DTXSID0026208</v>
      </c>
      <c r="D1833" s="81"/>
      <c r="E1833" s="39" t="s">
        <v>77</v>
      </c>
      <c r="F1833" s="91" t="s">
        <v>2186</v>
      </c>
      <c r="G1833" s="31"/>
      <c r="H1833" s="39"/>
      <c r="I1833" s="37" t="s">
        <v>258</v>
      </c>
      <c r="J1833" s="37"/>
      <c r="K1833" s="35">
        <v>933788</v>
      </c>
      <c r="L1833" s="35" t="s">
        <v>5446</v>
      </c>
    </row>
    <row r="1834" spans="1:12" ht="14.45">
      <c r="A1834" s="145" t="s">
        <v>5447</v>
      </c>
      <c r="B1834" s="81" t="s">
        <v>5448</v>
      </c>
      <c r="C1834" s="139" t="str">
        <f>HYPERLINK("https://comptox.epa.gov/dashboard/chemical/details/DTXSID5026209","DTXSID5026209")</f>
        <v>DTXSID5026209</v>
      </c>
      <c r="D1834" s="81"/>
      <c r="E1834" s="39" t="s">
        <v>77</v>
      </c>
      <c r="F1834" s="91" t="s">
        <v>2186</v>
      </c>
      <c r="G1834" s="31"/>
      <c r="H1834" s="39"/>
      <c r="I1834" s="37" t="s">
        <v>258</v>
      </c>
      <c r="J1834" s="37"/>
      <c r="K1834" s="35">
        <v>933755</v>
      </c>
      <c r="L1834" s="35" t="s">
        <v>5449</v>
      </c>
    </row>
    <row r="1835" spans="1:12" ht="14.45">
      <c r="A1835" s="145" t="s">
        <v>5450</v>
      </c>
      <c r="B1835" s="81" t="s">
        <v>5451</v>
      </c>
      <c r="C1835" s="139" t="str">
        <f>HYPERLINK("https://comptox.epa.gov/dashboard/chemical/details/DTXSID4024359","DTXSID4024359")</f>
        <v>DTXSID4024359</v>
      </c>
      <c r="D1835" s="81"/>
      <c r="E1835" s="39" t="s">
        <v>77</v>
      </c>
      <c r="F1835" s="91" t="s">
        <v>2186</v>
      </c>
      <c r="G1835" s="31"/>
      <c r="H1835" s="39"/>
      <c r="I1835" s="37" t="s">
        <v>18</v>
      </c>
      <c r="J1835" s="37"/>
      <c r="K1835" s="35">
        <v>95954</v>
      </c>
      <c r="L1835" s="35" t="s">
        <v>5452</v>
      </c>
    </row>
    <row r="1836" spans="1:12" ht="14.45">
      <c r="A1836" s="145" t="s">
        <v>5453</v>
      </c>
      <c r="B1836" s="81" t="s">
        <v>5454</v>
      </c>
      <c r="C1836" s="139" t="str">
        <f>HYPERLINK("https://comptox.epa.gov/dashboard/chemical/details/DTXSID5021386","DTXSID5021386")</f>
        <v>DTXSID5021386</v>
      </c>
      <c r="D1836" s="81"/>
      <c r="E1836" s="39" t="s">
        <v>5455</v>
      </c>
      <c r="F1836" s="91" t="s">
        <v>2186</v>
      </c>
      <c r="G1836" s="31"/>
      <c r="H1836" s="39"/>
      <c r="I1836" s="37" t="s">
        <v>18</v>
      </c>
      <c r="J1836" s="37"/>
      <c r="K1836" s="35">
        <v>88062</v>
      </c>
      <c r="L1836" s="35" t="s">
        <v>5456</v>
      </c>
    </row>
    <row r="1837" spans="1:12" ht="14.45">
      <c r="A1837" s="145" t="s">
        <v>5457</v>
      </c>
      <c r="B1837" s="81" t="s">
        <v>5458</v>
      </c>
      <c r="C1837" s="139" t="str">
        <f>HYPERLINK("https://comptox.epa.gov/dashboard/chemical/details/DTXSID4026212","DTXSID4026212")</f>
        <v>DTXSID4026212</v>
      </c>
      <c r="D1837" s="81"/>
      <c r="E1837" s="39" t="s">
        <v>77</v>
      </c>
      <c r="F1837" s="91" t="s">
        <v>2186</v>
      </c>
      <c r="G1837" s="31"/>
      <c r="H1837" s="39"/>
      <c r="I1837" s="37"/>
      <c r="J1837" s="37"/>
      <c r="K1837" s="35">
        <v>609198</v>
      </c>
      <c r="L1837" s="35" t="s">
        <v>5459</v>
      </c>
    </row>
    <row r="1838" spans="1:12" ht="14.45">
      <c r="A1838" s="145" t="s">
        <v>5460</v>
      </c>
      <c r="B1838" s="81" t="s">
        <v>5461</v>
      </c>
      <c r="C1838" s="139" t="str">
        <f>HYPERLINK("https://comptox.epa.gov/dashboard/chemical/details/DTXSID5026621","DTXSID5026621")</f>
        <v>DTXSID5026621</v>
      </c>
      <c r="D1838" s="81"/>
      <c r="E1838" s="39"/>
      <c r="F1838" s="91" t="s">
        <v>17</v>
      </c>
      <c r="G1838" s="31" t="s">
        <v>116</v>
      </c>
      <c r="H1838" s="39" t="s">
        <v>116</v>
      </c>
      <c r="I1838" s="37"/>
      <c r="J1838" s="37"/>
      <c r="K1838" s="35">
        <v>98135</v>
      </c>
      <c r="L1838" s="35" t="s">
        <v>5462</v>
      </c>
    </row>
    <row r="1839" spans="1:12" ht="14.45">
      <c r="A1839" s="145" t="s">
        <v>5463</v>
      </c>
      <c r="B1839" s="81" t="s">
        <v>5464</v>
      </c>
      <c r="C1839" s="139" t="str">
        <f>HYPERLINK("https://comptox.epa.gov/dashboard/chemical/details/DTXSID9021390","DTXSID9021390")</f>
        <v>DTXSID9021390</v>
      </c>
      <c r="D1839" s="81"/>
      <c r="E1839" s="39"/>
      <c r="F1839" s="91" t="s">
        <v>17</v>
      </c>
      <c r="G1839" s="31"/>
      <c r="H1839" s="39"/>
      <c r="I1839" s="37" t="s">
        <v>18</v>
      </c>
      <c r="J1839" s="37"/>
      <c r="K1839" s="35">
        <v>96184</v>
      </c>
      <c r="L1839" s="35" t="s">
        <v>5465</v>
      </c>
    </row>
    <row r="1840" spans="1:12" ht="14.45">
      <c r="A1840" s="145" t="s">
        <v>5466</v>
      </c>
      <c r="B1840" s="81" t="s">
        <v>4884</v>
      </c>
      <c r="C1840" s="139" t="str">
        <f>HYPERLINK("https://comptox.epa.gov/dashboard/chemical/details/DTXSID4029301","DTXSID4029301")</f>
        <v>DTXSID4029301</v>
      </c>
      <c r="D1840" s="81" t="s">
        <v>33</v>
      </c>
      <c r="E1840" s="39"/>
      <c r="F1840" s="91" t="s">
        <v>17</v>
      </c>
      <c r="G1840" s="31"/>
      <c r="H1840" s="39"/>
      <c r="I1840" s="37"/>
      <c r="J1840" s="37"/>
      <c r="K1840" s="35">
        <v>10025782</v>
      </c>
      <c r="L1840" s="35" t="s">
        <v>5467</v>
      </c>
    </row>
    <row r="1841" spans="1:12" ht="14.45">
      <c r="A1841" s="145" t="s">
        <v>5468</v>
      </c>
      <c r="B1841" s="81" t="s">
        <v>5469</v>
      </c>
      <c r="C1841" s="139" t="str">
        <f>HYPERLINK("https://comptox.epa.gov/dashboard/chemical/details/DTXSID0034302","DTXSID0034302")</f>
        <v>DTXSID0034302</v>
      </c>
      <c r="D1841" s="81"/>
      <c r="E1841" s="39"/>
      <c r="F1841" s="91" t="s">
        <v>17</v>
      </c>
      <c r="G1841" s="31"/>
      <c r="H1841" s="39"/>
      <c r="I1841" s="37" t="s">
        <v>18</v>
      </c>
      <c r="J1841" s="37"/>
      <c r="K1841" s="35">
        <v>57213691</v>
      </c>
      <c r="L1841" s="35" t="s">
        <v>5470</v>
      </c>
    </row>
    <row r="1842" spans="1:12" ht="14.45">
      <c r="A1842" s="145" t="s">
        <v>5471</v>
      </c>
      <c r="B1842" s="81" t="s">
        <v>5472</v>
      </c>
      <c r="C1842" s="139" t="str">
        <f>HYPERLINK("https://comptox.epa.gov/dashboard/chemical/details/DTXSID5027932","DTXSID5027932")</f>
        <v>DTXSID5027932</v>
      </c>
      <c r="D1842" s="81"/>
      <c r="E1842" s="39" t="s">
        <v>34</v>
      </c>
      <c r="F1842" s="91" t="s">
        <v>35</v>
      </c>
      <c r="G1842" s="31"/>
      <c r="H1842" s="39"/>
      <c r="I1842" s="37"/>
      <c r="J1842" s="37"/>
      <c r="K1842" s="35">
        <v>27323417</v>
      </c>
      <c r="L1842" s="35" t="s">
        <v>5473</v>
      </c>
    </row>
    <row r="1843" spans="1:12" ht="14.45">
      <c r="A1843" s="145" t="s">
        <v>5474</v>
      </c>
      <c r="B1843" s="81" t="s">
        <v>5475</v>
      </c>
      <c r="C1843" s="139" t="str">
        <f>HYPERLINK("https://comptox.epa.gov/dashboard/chemical/details/DTXSID6052667","DTXSID6052667")</f>
        <v>DTXSID6052667</v>
      </c>
      <c r="D1843" s="81"/>
      <c r="E1843" s="39"/>
      <c r="F1843" s="91" t="s">
        <v>17</v>
      </c>
      <c r="G1843" s="31" t="s">
        <v>116</v>
      </c>
      <c r="H1843" s="39" t="s">
        <v>116</v>
      </c>
      <c r="I1843" s="37"/>
      <c r="J1843" s="37"/>
      <c r="K1843" s="35">
        <v>998301</v>
      </c>
      <c r="L1843" s="35" t="s">
        <v>5476</v>
      </c>
    </row>
    <row r="1844" spans="1:12" ht="14.45">
      <c r="A1844" s="145" t="s">
        <v>5477</v>
      </c>
      <c r="B1844" s="81" t="s">
        <v>5478</v>
      </c>
      <c r="C1844" s="139" t="str">
        <f>HYPERLINK("https://comptox.epa.gov/dashboard/chemical/details/DTXSID3024366","DTXSID3024366")</f>
        <v>DTXSID3024366</v>
      </c>
      <c r="D1844" s="81"/>
      <c r="E1844" s="39" t="s">
        <v>26</v>
      </c>
      <c r="F1844" s="91" t="s">
        <v>53</v>
      </c>
      <c r="G1844" s="31"/>
      <c r="H1844" s="39"/>
      <c r="I1844" s="37" t="s">
        <v>18</v>
      </c>
      <c r="J1844" s="37" t="s">
        <v>5479</v>
      </c>
      <c r="K1844" s="35">
        <v>121448</v>
      </c>
      <c r="L1844" s="35" t="s">
        <v>5480</v>
      </c>
    </row>
    <row r="1845" spans="1:12" ht="14.45">
      <c r="A1845" s="145" t="s">
        <v>5481</v>
      </c>
      <c r="B1845" s="81" t="s">
        <v>2457</v>
      </c>
      <c r="C1845" s="139" t="str">
        <f>HYPERLINK("https://comptox.epa.gov/dashboard/chemical/details/DTXSID3026485","DTXSID3026485")</f>
        <v>DTXSID3026485</v>
      </c>
      <c r="D1845" s="81" t="s">
        <v>33</v>
      </c>
      <c r="E1845" s="39"/>
      <c r="F1845" s="91" t="s">
        <v>17</v>
      </c>
      <c r="G1845" s="31"/>
      <c r="H1845" s="39"/>
      <c r="I1845" s="37"/>
      <c r="J1845" s="37"/>
      <c r="K1845" s="35">
        <v>79389</v>
      </c>
      <c r="L1845" s="35" t="s">
        <v>5482</v>
      </c>
    </row>
    <row r="1846" spans="1:12" ht="14.45">
      <c r="A1846" s="145" t="s">
        <v>5483</v>
      </c>
      <c r="B1846" s="81" t="s">
        <v>508</v>
      </c>
      <c r="C1846" s="139" t="str">
        <f>HYPERLINK("https://comptox.epa.gov/dashboard/chemical/details/DTXSID4021395","DTXSID4021395")</f>
        <v>DTXSID4021395</v>
      </c>
      <c r="D1846" s="81"/>
      <c r="E1846" s="39" t="s">
        <v>77</v>
      </c>
      <c r="F1846" s="91" t="s">
        <v>17</v>
      </c>
      <c r="G1846" s="31"/>
      <c r="H1846" s="39"/>
      <c r="I1846" s="37">
        <v>313</v>
      </c>
      <c r="J1846" s="37"/>
      <c r="K1846" s="35">
        <v>1582098</v>
      </c>
      <c r="L1846" s="35" t="s">
        <v>5484</v>
      </c>
    </row>
    <row r="1847" spans="1:12" ht="14.45">
      <c r="A1847" s="145" t="s">
        <v>5485</v>
      </c>
      <c r="B1847" s="81" t="s">
        <v>5486</v>
      </c>
      <c r="C1847" s="139" t="str">
        <f>HYPERLINK("https://comptox.epa.gov/dashboard/chemical/details/DTXSID5032654","DTXSID5032654")</f>
        <v>DTXSID5032654</v>
      </c>
      <c r="D1847" s="81"/>
      <c r="E1847" s="39"/>
      <c r="F1847" s="91" t="s">
        <v>17</v>
      </c>
      <c r="G1847" s="31"/>
      <c r="H1847" s="39"/>
      <c r="I1847" s="37" t="s">
        <v>18</v>
      </c>
      <c r="J1847" s="37"/>
      <c r="K1847" s="35">
        <v>26644462</v>
      </c>
      <c r="L1847" s="35" t="s">
        <v>5487</v>
      </c>
    </row>
    <row r="1848" spans="1:12" ht="14.45">
      <c r="A1848" s="145" t="s">
        <v>5488</v>
      </c>
      <c r="B1848" s="81" t="s">
        <v>5489</v>
      </c>
      <c r="C1848" s="139" t="str">
        <f>HYPERLINK("https://comptox.epa.gov/dashboard/chemical/details/DTXSID4026262","DTXSID4026262")</f>
        <v>DTXSID4026262</v>
      </c>
      <c r="D1848" s="81"/>
      <c r="E1848" s="39"/>
      <c r="F1848" s="91" t="s">
        <v>17</v>
      </c>
      <c r="G1848" s="31"/>
      <c r="H1848" s="39"/>
      <c r="I1848" s="37">
        <v>313</v>
      </c>
      <c r="J1848" s="37"/>
      <c r="K1848" s="35">
        <v>2451629</v>
      </c>
      <c r="L1848" s="35" t="s">
        <v>5490</v>
      </c>
    </row>
    <row r="1849" spans="1:12" ht="14.45">
      <c r="A1849" s="145" t="s">
        <v>5491</v>
      </c>
      <c r="B1849" s="81" t="s">
        <v>3387</v>
      </c>
      <c r="C1849" s="139" t="str">
        <f>HYPERLINK("https://comptox.epa.gov/dashboard/chemical/details/DTXSID2026238","DTXSID2026238")</f>
        <v>DTXSID2026238</v>
      </c>
      <c r="D1849" s="81" t="s">
        <v>33</v>
      </c>
      <c r="E1849" s="39" t="s">
        <v>22</v>
      </c>
      <c r="F1849" s="91" t="s">
        <v>57</v>
      </c>
      <c r="G1849" s="31"/>
      <c r="H1849" s="39"/>
      <c r="I1849" s="37"/>
      <c r="J1849" s="37"/>
      <c r="K1849" s="35">
        <v>75503</v>
      </c>
      <c r="L1849" s="35" t="s">
        <v>5492</v>
      </c>
    </row>
    <row r="1850" spans="1:12" ht="14.45">
      <c r="A1850" s="145" t="s">
        <v>5493</v>
      </c>
      <c r="B1850" s="81" t="s">
        <v>5494</v>
      </c>
      <c r="C1850" s="139" t="str">
        <f>HYPERLINK("https://comptox.epa.gov/dashboard/chemical/details/DTXSID6021402","DTXSID6021402")</f>
        <v>DTXSID6021402</v>
      </c>
      <c r="D1850" s="81"/>
      <c r="E1850" s="39"/>
      <c r="F1850" s="91" t="s">
        <v>17</v>
      </c>
      <c r="G1850" s="31"/>
      <c r="H1850" s="39"/>
      <c r="I1850" s="37" t="s">
        <v>18</v>
      </c>
      <c r="J1850" s="37"/>
      <c r="K1850" s="35">
        <v>95636</v>
      </c>
      <c r="L1850" s="35" t="s">
        <v>5495</v>
      </c>
    </row>
    <row r="1851" spans="1:12" ht="14.45">
      <c r="A1851" s="145" t="s">
        <v>5496</v>
      </c>
      <c r="B1851" s="81" t="s">
        <v>4874</v>
      </c>
      <c r="C1851" s="139" t="str">
        <f>HYPERLINK("https://comptox.epa.gov/dashboard/chemical/details/DTXSID2024822","DTXSID2024822")</f>
        <v>DTXSID2024822</v>
      </c>
      <c r="D1851" s="81" t="s">
        <v>33</v>
      </c>
      <c r="E1851" s="39"/>
      <c r="F1851" s="91" t="s">
        <v>17</v>
      </c>
      <c r="G1851" s="31" t="s">
        <v>34</v>
      </c>
      <c r="H1851" s="39" t="s">
        <v>34</v>
      </c>
      <c r="I1851" s="37"/>
      <c r="J1851" s="37"/>
      <c r="K1851" s="35">
        <v>75774</v>
      </c>
      <c r="L1851" s="35" t="s">
        <v>5497</v>
      </c>
    </row>
    <row r="1852" spans="1:12" ht="14.45">
      <c r="A1852" s="145" t="s">
        <v>5498</v>
      </c>
      <c r="B1852" s="81" t="s">
        <v>5499</v>
      </c>
      <c r="C1852" s="139" t="str">
        <f>HYPERLINK("https://comptox.epa.gov/dashboard/chemical/details/DTXSID70864611","DTXSID70864611")</f>
        <v>DTXSID70864611</v>
      </c>
      <c r="D1852" s="81"/>
      <c r="E1852" s="39"/>
      <c r="F1852" s="91" t="s">
        <v>17</v>
      </c>
      <c r="G1852" s="31"/>
      <c r="H1852" s="39"/>
      <c r="I1852" s="37" t="s">
        <v>738</v>
      </c>
      <c r="J1852" s="37"/>
      <c r="K1852" s="35">
        <v>15646965</v>
      </c>
      <c r="L1852" s="35" t="s">
        <v>5500</v>
      </c>
    </row>
    <row r="1853" spans="1:12" ht="14.45">
      <c r="A1853" s="145" t="s">
        <v>5501</v>
      </c>
      <c r="B1853" s="81" t="s">
        <v>5502</v>
      </c>
      <c r="C1853" s="139" t="str">
        <f>HYPERLINK("https://comptox.epa.gov/dashboard/chemical/details/DTXSID0044602","DTXSID0044602")</f>
        <v>DTXSID0044602</v>
      </c>
      <c r="D1853" s="81"/>
      <c r="E1853" s="39"/>
      <c r="F1853" s="91" t="s">
        <v>17</v>
      </c>
      <c r="G1853" s="31"/>
      <c r="H1853" s="39"/>
      <c r="I1853" s="37" t="s">
        <v>738</v>
      </c>
      <c r="J1853" s="37"/>
      <c r="K1853" s="35">
        <v>16938220</v>
      </c>
      <c r="L1853" s="35" t="s">
        <v>5500</v>
      </c>
    </row>
    <row r="1854" spans="1:12" ht="14.45">
      <c r="A1854" s="145" t="s">
        <v>5503</v>
      </c>
      <c r="B1854" s="81" t="s">
        <v>5504</v>
      </c>
      <c r="C1854" s="139" t="str">
        <f>HYPERLINK("https://comptox.epa.gov/dashboard/chemical/details/DTXSID10871809","DTXSID10871809")</f>
        <v>DTXSID10871809</v>
      </c>
      <c r="D1854" s="81"/>
      <c r="E1854" s="39"/>
      <c r="F1854" s="91" t="s">
        <v>17</v>
      </c>
      <c r="G1854" s="31" t="s">
        <v>152</v>
      </c>
      <c r="H1854" s="39" t="s">
        <v>22</v>
      </c>
      <c r="I1854" s="37"/>
      <c r="J1854" s="37"/>
      <c r="K1854" s="35">
        <v>824113</v>
      </c>
      <c r="L1854" s="35" t="s">
        <v>5505</v>
      </c>
    </row>
    <row r="1855" spans="1:12" ht="14.45">
      <c r="A1855" s="145" t="s">
        <v>5506</v>
      </c>
      <c r="B1855" s="81" t="s">
        <v>5507</v>
      </c>
      <c r="C1855" s="139" t="str">
        <f>HYPERLINK("https://comptox.epa.gov/dashboard/chemical/details/DTXSID7024370","DTXSID7024370")</f>
        <v>DTXSID7024370</v>
      </c>
      <c r="D1855" s="81"/>
      <c r="E1855" s="39" t="s">
        <v>34</v>
      </c>
      <c r="F1855" s="91" t="s">
        <v>17</v>
      </c>
      <c r="G1855" s="31"/>
      <c r="H1855" s="39"/>
      <c r="I1855" s="37"/>
      <c r="J1855" s="37"/>
      <c r="K1855" s="35">
        <v>540841</v>
      </c>
      <c r="L1855" s="35" t="s">
        <v>5508</v>
      </c>
    </row>
    <row r="1856" spans="1:12" ht="14.45">
      <c r="A1856" s="145" t="s">
        <v>5509</v>
      </c>
      <c r="B1856" s="81" t="s">
        <v>5510</v>
      </c>
      <c r="C1856" s="139" t="str">
        <f>HYPERLINK("https://comptox.epa.gov/dashboard/chemical/details/DTXSID9041318","DTXSID9041318")</f>
        <v>DTXSID9041318</v>
      </c>
      <c r="D1856" s="81"/>
      <c r="E1856" s="39"/>
      <c r="F1856" s="91" t="s">
        <v>17</v>
      </c>
      <c r="G1856" s="31"/>
      <c r="H1856" s="39"/>
      <c r="I1856" s="37" t="s">
        <v>18</v>
      </c>
      <c r="J1856" s="37"/>
      <c r="K1856" s="35">
        <v>2655154</v>
      </c>
      <c r="L1856" s="35" t="s">
        <v>5511</v>
      </c>
    </row>
    <row r="1857" spans="1:12" ht="14.45">
      <c r="A1857" s="145" t="s">
        <v>5512</v>
      </c>
      <c r="B1857" s="81" t="s">
        <v>5513</v>
      </c>
      <c r="C1857" s="139" t="str">
        <f>HYPERLINK("https://comptox.epa.gov/dashboard/chemical/details/DTXSID6042496","DTXSID6042496")</f>
        <v>DTXSID6042496</v>
      </c>
      <c r="D1857" s="81"/>
      <c r="E1857" s="39"/>
      <c r="F1857" s="91" t="s">
        <v>17</v>
      </c>
      <c r="G1857" s="31" t="s">
        <v>161</v>
      </c>
      <c r="H1857" s="39" t="s">
        <v>116</v>
      </c>
      <c r="I1857" s="37"/>
      <c r="J1857" s="37"/>
      <c r="K1857" s="35">
        <v>1066451</v>
      </c>
      <c r="L1857" s="35" t="s">
        <v>5514</v>
      </c>
    </row>
    <row r="1858" spans="1:12" ht="14.45">
      <c r="A1858" s="145" t="s">
        <v>5515</v>
      </c>
      <c r="B1858" s="81" t="s">
        <v>5516</v>
      </c>
      <c r="C1858" s="139" t="str">
        <f>HYPERLINK("https://comptox.epa.gov/dashboard/chemical/details/DTXSID6021406","DTXSID6021406")</f>
        <v>DTXSID6021406</v>
      </c>
      <c r="D1858" s="81"/>
      <c r="E1858" s="39" t="s">
        <v>77</v>
      </c>
      <c r="F1858" s="91" t="s">
        <v>17</v>
      </c>
      <c r="G1858" s="31"/>
      <c r="H1858" s="39"/>
      <c r="I1858" s="37"/>
      <c r="J1858" s="37" t="s">
        <v>5517</v>
      </c>
      <c r="K1858" s="35">
        <v>99354</v>
      </c>
      <c r="L1858" s="35" t="s">
        <v>5518</v>
      </c>
    </row>
    <row r="1859" spans="1:12" ht="14.45">
      <c r="A1859" s="145" t="s">
        <v>5519</v>
      </c>
      <c r="B1859" s="81" t="s">
        <v>5520</v>
      </c>
      <c r="C1859" s="139" t="str">
        <f>HYPERLINK("https://comptox.epa.gov/dashboard/chemical/details/DTXSID2040733","DTXSID2040733")</f>
        <v>DTXSID2040733</v>
      </c>
      <c r="D1859" s="81"/>
      <c r="E1859" s="39"/>
      <c r="F1859" s="91" t="s">
        <v>17</v>
      </c>
      <c r="G1859" s="31" t="s">
        <v>161</v>
      </c>
      <c r="H1859" s="39" t="s">
        <v>116</v>
      </c>
      <c r="I1859" s="37" t="s">
        <v>18</v>
      </c>
      <c r="J1859" s="37"/>
      <c r="K1859" s="35">
        <v>639587</v>
      </c>
      <c r="L1859" s="35" t="s">
        <v>5521</v>
      </c>
    </row>
    <row r="1860" spans="1:12" ht="14.45">
      <c r="A1860" s="145" t="s">
        <v>5522</v>
      </c>
      <c r="B1860" s="81" t="s">
        <v>5523</v>
      </c>
      <c r="C1860" s="139" t="str">
        <f>HYPERLINK("https://comptox.epa.gov/dashboard/chemical/details/DTXSID1021409","DTXSID1021409")</f>
        <v>DTXSID1021409</v>
      </c>
      <c r="D1860" s="81"/>
      <c r="E1860" s="39"/>
      <c r="F1860" s="91" t="s">
        <v>17</v>
      </c>
      <c r="G1860" s="31"/>
      <c r="H1860" s="39"/>
      <c r="I1860" s="37" t="s">
        <v>18</v>
      </c>
      <c r="J1860" s="37"/>
      <c r="K1860" s="35">
        <v>76879</v>
      </c>
      <c r="L1860" s="35" t="s">
        <v>5524</v>
      </c>
    </row>
    <row r="1861" spans="1:12" ht="14.45">
      <c r="A1861" s="145" t="s">
        <v>5525</v>
      </c>
      <c r="B1861" s="81" t="s">
        <v>5526</v>
      </c>
      <c r="C1861" s="139" t="str">
        <f>HYPERLINK("https://comptox.epa.gov/dashboard/chemical/details/DTXSID7048744","DTXSID7048744")</f>
        <v>DTXSID7048744</v>
      </c>
      <c r="D1861" s="81"/>
      <c r="E1861" s="39"/>
      <c r="F1861" s="91" t="s">
        <v>17</v>
      </c>
      <c r="G1861" s="31" t="s">
        <v>22</v>
      </c>
      <c r="H1861" s="39" t="s">
        <v>22</v>
      </c>
      <c r="I1861" s="37"/>
      <c r="J1861" s="37"/>
      <c r="K1861" s="35">
        <v>555771</v>
      </c>
      <c r="L1861" s="35" t="s">
        <v>5527</v>
      </c>
    </row>
    <row r="1862" spans="1:12" ht="14.45">
      <c r="A1862" s="145" t="s">
        <v>5528</v>
      </c>
      <c r="B1862" s="81" t="s">
        <v>5529</v>
      </c>
      <c r="C1862" s="139" t="str">
        <f>HYPERLINK("https://comptox.epa.gov/dashboard/chemical/details/DTXSID5021411","DTXSID5021411")</f>
        <v>DTXSID5021411</v>
      </c>
      <c r="D1862" s="81"/>
      <c r="E1862" s="39"/>
      <c r="F1862" s="91" t="s">
        <v>17</v>
      </c>
      <c r="G1862" s="31"/>
      <c r="H1862" s="39"/>
      <c r="I1862" s="37">
        <v>313</v>
      </c>
      <c r="J1862" s="37"/>
      <c r="K1862" s="35">
        <v>115968</v>
      </c>
      <c r="L1862" s="35" t="s">
        <v>5530</v>
      </c>
    </row>
    <row r="1863" spans="1:12" ht="14.45">
      <c r="A1863" s="145" t="s">
        <v>5531</v>
      </c>
      <c r="B1863" s="141" t="s">
        <v>5532</v>
      </c>
      <c r="C1863" s="139" t="str">
        <f>HYPERLINK("https://comptox.epa.gov/dashboard/chemical/details/DTXSID5021413","DTXSID5021413")</f>
        <v>DTXSID5021413</v>
      </c>
      <c r="D1863" s="81"/>
      <c r="E1863" s="39" t="s">
        <v>77</v>
      </c>
      <c r="F1863" s="91" t="s">
        <v>17</v>
      </c>
      <c r="G1863" s="31"/>
      <c r="H1863" s="39"/>
      <c r="I1863" s="37" t="s">
        <v>18</v>
      </c>
      <c r="J1863" s="37" t="s">
        <v>5533</v>
      </c>
      <c r="K1863" s="35">
        <v>126727</v>
      </c>
      <c r="L1863" s="35" t="s">
        <v>5534</v>
      </c>
    </row>
    <row r="1864" spans="1:12" ht="14.45">
      <c r="A1864" s="145" t="s">
        <v>5535</v>
      </c>
      <c r="B1864" s="141" t="s">
        <v>5536</v>
      </c>
      <c r="C1864" s="139" t="str">
        <f>HYPERLINK("https://comptox.epa.gov/dashboard/chemical/details/DTXSID9026261","DTXSID9026261")</f>
        <v>DTXSID9026261</v>
      </c>
      <c r="D1864" s="81"/>
      <c r="E1864" s="39"/>
      <c r="F1864" s="91" t="s">
        <v>17</v>
      </c>
      <c r="G1864" s="31"/>
      <c r="H1864" s="39"/>
      <c r="I1864" s="37">
        <v>313</v>
      </c>
      <c r="J1864" s="37"/>
      <c r="K1864" s="35">
        <v>13674878</v>
      </c>
      <c r="L1864" s="35" t="s">
        <v>5537</v>
      </c>
    </row>
    <row r="1865" spans="1:12" ht="14.45">
      <c r="A1865" s="145" t="s">
        <v>5538</v>
      </c>
      <c r="B1865" s="81" t="s">
        <v>5539</v>
      </c>
      <c r="C1865" s="139" t="str">
        <f>HYPERLINK("https://comptox.epa.gov/dashboard/chemical/details/DTXSID4026268","DTXSID4026268")</f>
        <v>DTXSID4026268</v>
      </c>
      <c r="D1865" s="81"/>
      <c r="E1865" s="39" t="s">
        <v>77</v>
      </c>
      <c r="F1865" s="91" t="s">
        <v>17</v>
      </c>
      <c r="G1865" s="31"/>
      <c r="H1865" s="39"/>
      <c r="I1865" s="37" t="s">
        <v>18</v>
      </c>
      <c r="J1865" s="37" t="s">
        <v>5540</v>
      </c>
      <c r="K1865" s="35">
        <v>72571</v>
      </c>
      <c r="L1865" s="35" t="s">
        <v>5541</v>
      </c>
    </row>
    <row r="1866" spans="1:12" ht="14.45">
      <c r="A1866" s="145" t="s">
        <v>5542</v>
      </c>
      <c r="B1866" s="141" t="s">
        <v>5543</v>
      </c>
      <c r="C1866" s="139" t="str">
        <f>HYPERLINK("https://comptox.epa.gov/dashboard/chemical/details/DTXSID9026267","DTXSID9026267")</f>
        <v>DTXSID9026267</v>
      </c>
      <c r="D1866" s="81"/>
      <c r="E1866" s="39"/>
      <c r="F1866" s="91" t="s">
        <v>17</v>
      </c>
      <c r="G1866" s="31"/>
      <c r="H1866" s="39"/>
      <c r="I1866" s="37">
        <v>313</v>
      </c>
      <c r="J1866" s="37"/>
      <c r="K1866" s="35">
        <v>25155231</v>
      </c>
      <c r="L1866" s="35" t="s">
        <v>5544</v>
      </c>
    </row>
    <row r="1867" spans="1:12" ht="14.45">
      <c r="A1867" s="145" t="s">
        <v>5545</v>
      </c>
      <c r="B1867" s="81" t="s">
        <v>5546</v>
      </c>
      <c r="C1867" s="139" t="str">
        <f>HYPERLINK("https://comptox.epa.gov/dashboard/chemical/details/DTXSID8026270","DTXSID8026270")</f>
        <v>DTXSID8026270</v>
      </c>
      <c r="D1867" s="81"/>
      <c r="E1867" s="39" t="s">
        <v>77</v>
      </c>
      <c r="F1867" s="91" t="s">
        <v>17</v>
      </c>
      <c r="G1867" s="31"/>
      <c r="H1867" s="39"/>
      <c r="I1867" s="37"/>
      <c r="J1867" s="37" t="s">
        <v>5547</v>
      </c>
      <c r="K1867" s="35">
        <v>66751</v>
      </c>
      <c r="L1867" s="35" t="s">
        <v>5548</v>
      </c>
    </row>
    <row r="1868" spans="1:12" ht="14.45">
      <c r="A1868" s="145" t="s">
        <v>5549</v>
      </c>
      <c r="B1868" s="81" t="s">
        <v>5550</v>
      </c>
      <c r="C1868" s="139" t="str">
        <f>HYPERLINK("https://comptox.epa.gov/dashboard/chemical/details/DTXSID3060243","DTXSID3060243")</f>
        <v>DTXSID3060243</v>
      </c>
      <c r="D1868" s="81"/>
      <c r="E1868" s="39" t="s">
        <v>22</v>
      </c>
      <c r="F1868" s="91" t="s">
        <v>57</v>
      </c>
      <c r="G1868" s="31"/>
      <c r="H1868" s="39"/>
      <c r="I1868" s="37"/>
      <c r="J1868" s="37"/>
      <c r="K1868" s="35">
        <v>541093</v>
      </c>
      <c r="L1868" s="35" t="s">
        <v>5551</v>
      </c>
    </row>
    <row r="1869" spans="1:12" ht="14.45">
      <c r="A1869" s="145" t="s">
        <v>5552</v>
      </c>
      <c r="B1869" s="81" t="s">
        <v>5553</v>
      </c>
      <c r="C1869" s="139" t="str">
        <f>HYPERLINK("https://comptox.epa.gov/dashboard/chemical/details/DTXSID2037136","DTXSID2037136")</f>
        <v>DTXSID2037136</v>
      </c>
      <c r="D1869" s="81"/>
      <c r="E1869" s="39" t="s">
        <v>22</v>
      </c>
      <c r="F1869" s="91" t="s">
        <v>57</v>
      </c>
      <c r="G1869" s="31"/>
      <c r="H1869" s="39"/>
      <c r="I1869" s="37"/>
      <c r="J1869" s="37"/>
      <c r="K1869" s="35">
        <v>10102064</v>
      </c>
      <c r="L1869" s="35" t="s">
        <v>5554</v>
      </c>
    </row>
    <row r="1870" spans="1:12" ht="12.6" customHeight="1">
      <c r="A1870" s="145" t="s">
        <v>5552</v>
      </c>
      <c r="B1870" s="81" t="s">
        <v>5555</v>
      </c>
      <c r="C1870" s="139" t="str">
        <f>HYPERLINK("https://comptox.epa.gov/dashboard/chemical/details/DTXSID6091556","DTXSID6091556")</f>
        <v>DTXSID6091556</v>
      </c>
      <c r="D1870" s="81"/>
      <c r="E1870" s="39" t="s">
        <v>22</v>
      </c>
      <c r="F1870" s="91" t="s">
        <v>57</v>
      </c>
      <c r="G1870" s="31"/>
      <c r="H1870" s="39"/>
      <c r="I1870" s="37"/>
      <c r="J1870" s="37"/>
      <c r="K1870" s="35">
        <v>36478769</v>
      </c>
      <c r="L1870" s="35" t="s">
        <v>5554</v>
      </c>
    </row>
    <row r="1871" spans="1:12" ht="14.45">
      <c r="A1871" s="145" t="s">
        <v>5556</v>
      </c>
      <c r="B1871" s="81" t="s">
        <v>1002</v>
      </c>
      <c r="C1871" s="139" t="str">
        <f>HYPERLINK("https://comptox.epa.gov/dashboard/chemical/details/DTXSID9021427","DTXSID9021427")</f>
        <v>DTXSID9021427</v>
      </c>
      <c r="D1871" s="81"/>
      <c r="E1871" s="39" t="s">
        <v>22</v>
      </c>
      <c r="F1871" s="91" t="s">
        <v>17</v>
      </c>
      <c r="G1871" s="31"/>
      <c r="H1871" s="39"/>
      <c r="I1871" s="37" t="s">
        <v>18</v>
      </c>
      <c r="J1871" s="37" t="s">
        <v>1003</v>
      </c>
      <c r="K1871" s="35">
        <v>51796</v>
      </c>
      <c r="L1871" s="35" t="s">
        <v>5557</v>
      </c>
    </row>
    <row r="1872" spans="1:12" ht="14.45">
      <c r="A1872" s="145" t="s">
        <v>5558</v>
      </c>
      <c r="B1872" s="81" t="s">
        <v>5559</v>
      </c>
      <c r="C1872" s="139" t="str">
        <f>HYPERLINK("https://comptox.epa.gov/dashboard/chemical/details/DTXSID9041150","DTXSID9041150")</f>
        <v>DTXSID9041150</v>
      </c>
      <c r="D1872" s="81"/>
      <c r="E1872" s="39"/>
      <c r="F1872" s="91" t="s">
        <v>17</v>
      </c>
      <c r="G1872" s="31" t="s">
        <v>82</v>
      </c>
      <c r="H1872" s="39" t="s">
        <v>34</v>
      </c>
      <c r="I1872" s="37"/>
      <c r="J1872" s="37"/>
      <c r="K1872" s="35">
        <v>2001958</v>
      </c>
      <c r="L1872" s="35" t="s">
        <v>5560</v>
      </c>
    </row>
    <row r="1873" spans="1:12" ht="14.45">
      <c r="A1873" s="145" t="s">
        <v>5561</v>
      </c>
      <c r="B1873" s="81" t="s">
        <v>5562</v>
      </c>
      <c r="C1873" s="139" t="str">
        <f>HYPERLINK("https://comptox.epa.gov/dashboard/chemical/details/DTXSID2040282","DTXSID2040282")</f>
        <v>DTXSID2040282</v>
      </c>
      <c r="D1873" s="81"/>
      <c r="E1873" s="39"/>
      <c r="F1873" s="91" t="s">
        <v>17</v>
      </c>
      <c r="G1873" s="31"/>
      <c r="H1873" s="39"/>
      <c r="I1873" s="37" t="s">
        <v>18</v>
      </c>
      <c r="J1873" s="37"/>
      <c r="K1873" s="35">
        <v>7440622</v>
      </c>
      <c r="L1873" s="35" t="s">
        <v>5563</v>
      </c>
    </row>
    <row r="1874" spans="1:12" ht="14.45">
      <c r="A1874" s="145" t="s">
        <v>5564</v>
      </c>
      <c r="B1874" s="81" t="s">
        <v>5565</v>
      </c>
      <c r="C1874" s="139" t="str">
        <f>HYPERLINK("https://comptox.epa.gov/dashboard/chemical/details/DTXSID901336514","DTXSID901336514")</f>
        <v>DTXSID901336514</v>
      </c>
      <c r="D1874" s="81"/>
      <c r="E1874" s="39"/>
      <c r="F1874" s="91" t="s">
        <v>17</v>
      </c>
      <c r="G1874" s="31"/>
      <c r="H1874" s="39"/>
      <c r="I1874" s="37">
        <v>313</v>
      </c>
      <c r="J1874" s="37"/>
      <c r="K1874" s="31">
        <v>1</v>
      </c>
      <c r="L1874" s="35" t="s">
        <v>5566</v>
      </c>
    </row>
    <row r="1875" spans="1:12" ht="14.45">
      <c r="A1875" s="145" t="s">
        <v>5567</v>
      </c>
      <c r="B1875" s="81" t="s">
        <v>5568</v>
      </c>
      <c r="C1875" s="139" t="str">
        <f>HYPERLINK("https://comptox.epa.gov/dashboard/chemical/details/DTXSID2023806","DTXSID2023806")</f>
        <v>DTXSID2023806</v>
      </c>
      <c r="D1875" s="81"/>
      <c r="E1875" s="39" t="s">
        <v>34</v>
      </c>
      <c r="F1875" s="91" t="s">
        <v>35</v>
      </c>
      <c r="G1875" s="31" t="s">
        <v>152</v>
      </c>
      <c r="H1875" s="39" t="s">
        <v>34</v>
      </c>
      <c r="I1875" s="37" t="s">
        <v>258</v>
      </c>
      <c r="J1875" s="37" t="s">
        <v>5569</v>
      </c>
      <c r="K1875" s="35">
        <v>1314621</v>
      </c>
      <c r="L1875" s="35" t="s">
        <v>5570</v>
      </c>
    </row>
    <row r="1876" spans="1:12" ht="14.45">
      <c r="A1876" s="145" t="s">
        <v>5571</v>
      </c>
      <c r="B1876" s="81" t="s">
        <v>5572</v>
      </c>
      <c r="C1876" s="139" t="str">
        <f>HYPERLINK("https://comptox.epa.gov/dashboard/chemical/details/DTXSID4021428","DTXSID4021428")</f>
        <v>DTXSID4021428</v>
      </c>
      <c r="D1876" s="81"/>
      <c r="E1876" s="39" t="s">
        <v>34</v>
      </c>
      <c r="F1876" s="91" t="s">
        <v>35</v>
      </c>
      <c r="G1876" s="31"/>
      <c r="H1876" s="39"/>
      <c r="I1876" s="37" t="s">
        <v>258</v>
      </c>
      <c r="J1876" s="37"/>
      <c r="K1876" s="35">
        <v>27774136</v>
      </c>
      <c r="L1876" s="35" t="s">
        <v>5573</v>
      </c>
    </row>
    <row r="1877" spans="1:12" ht="14.45">
      <c r="A1877" s="145" t="s">
        <v>5574</v>
      </c>
      <c r="B1877" s="81" t="s">
        <v>5575</v>
      </c>
      <c r="C1877" s="139" t="str">
        <f>HYPERLINK("https://comptox.epa.gov/dashboard/chemical/details/DTXSID4022361","DTXSID4022361")</f>
        <v>DTXSID4022361</v>
      </c>
      <c r="D1877" s="81"/>
      <c r="E1877" s="39"/>
      <c r="F1877" s="91" t="s">
        <v>17</v>
      </c>
      <c r="G1877" s="31"/>
      <c r="H1877" s="39"/>
      <c r="I1877" s="37" t="s">
        <v>18</v>
      </c>
      <c r="J1877" s="37"/>
      <c r="K1877" s="35">
        <v>50471448</v>
      </c>
      <c r="L1877" s="35" t="s">
        <v>5576</v>
      </c>
    </row>
    <row r="1878" spans="1:12" ht="14.45">
      <c r="A1878" s="145" t="s">
        <v>5577</v>
      </c>
      <c r="B1878" s="81" t="s">
        <v>62</v>
      </c>
      <c r="C1878" s="139" t="str">
        <f>HYPERLINK("https://comptox.epa.gov/dashboard/chemical/details/DTXSID3021431","DTXSID3021431")</f>
        <v>DTXSID3021431</v>
      </c>
      <c r="D1878" s="81" t="s">
        <v>63</v>
      </c>
      <c r="E1878" s="39" t="s">
        <v>26</v>
      </c>
      <c r="F1878" s="91" t="s">
        <v>53</v>
      </c>
      <c r="G1878" s="31" t="s">
        <v>34</v>
      </c>
      <c r="H1878" s="39" t="s">
        <v>26</v>
      </c>
      <c r="I1878" s="37" t="s">
        <v>18</v>
      </c>
      <c r="J1878" s="37"/>
      <c r="K1878" s="35">
        <v>108054</v>
      </c>
      <c r="L1878" s="35" t="s">
        <v>5578</v>
      </c>
    </row>
    <row r="1879" spans="1:12" ht="14.45">
      <c r="A1879" s="145" t="s">
        <v>5579</v>
      </c>
      <c r="B1879" s="81" t="s">
        <v>62</v>
      </c>
      <c r="C1879" s="139" t="str">
        <f>HYPERLINK("https://comptox.epa.gov/dashboard/chemical/details/DTXSID3021431","DTXSID3021431")</f>
        <v>DTXSID3021431</v>
      </c>
      <c r="D1879" s="81" t="s">
        <v>63</v>
      </c>
      <c r="E1879" s="39" t="s">
        <v>26</v>
      </c>
      <c r="F1879" s="91" t="s">
        <v>53</v>
      </c>
      <c r="G1879" s="31" t="s">
        <v>34</v>
      </c>
      <c r="H1879" s="39" t="s">
        <v>26</v>
      </c>
      <c r="I1879" s="37" t="s">
        <v>58</v>
      </c>
      <c r="J1879" s="37"/>
      <c r="K1879" s="35">
        <v>108054</v>
      </c>
      <c r="L1879" s="35" t="s">
        <v>5580</v>
      </c>
    </row>
    <row r="1880" spans="1:12" ht="14.45">
      <c r="A1880" s="145" t="s">
        <v>5581</v>
      </c>
      <c r="B1880" s="81" t="s">
        <v>869</v>
      </c>
      <c r="C1880" s="139" t="str">
        <f>HYPERLINK("https://comptox.epa.gov/dashboard/chemical/details/DTXSID4029199","DTXSID4029199")</f>
        <v>DTXSID4029199</v>
      </c>
      <c r="D1880" s="81" t="s">
        <v>33</v>
      </c>
      <c r="E1880" s="39"/>
      <c r="F1880" s="91" t="s">
        <v>17</v>
      </c>
      <c r="G1880" s="31"/>
      <c r="H1880" s="39"/>
      <c r="I1880" s="37"/>
      <c r="J1880" s="37"/>
      <c r="K1880" s="35">
        <v>689974</v>
      </c>
      <c r="L1880" s="35" t="s">
        <v>5582</v>
      </c>
    </row>
    <row r="1881" spans="1:12" ht="14.45">
      <c r="A1881" s="145" t="s">
        <v>5583</v>
      </c>
      <c r="B1881" s="81" t="s">
        <v>5584</v>
      </c>
      <c r="C1881" s="139" t="str">
        <f>HYPERLINK("https://comptox.epa.gov/dashboard/chemical/details/DTXSID8021432","DTXSID8021432")</f>
        <v>DTXSID8021432</v>
      </c>
      <c r="D1881" s="81"/>
      <c r="E1881" s="39" t="s">
        <v>22</v>
      </c>
      <c r="F1881" s="91" t="s">
        <v>17</v>
      </c>
      <c r="G1881" s="31"/>
      <c r="H1881" s="39"/>
      <c r="I1881" s="37" t="s">
        <v>18</v>
      </c>
      <c r="J1881" s="37"/>
      <c r="K1881" s="35">
        <v>593602</v>
      </c>
      <c r="L1881" s="35" t="s">
        <v>5585</v>
      </c>
    </row>
    <row r="1882" spans="1:12" ht="14.45">
      <c r="A1882" s="145" t="s">
        <v>5586</v>
      </c>
      <c r="B1882" s="81" t="s">
        <v>2453</v>
      </c>
      <c r="C1882" s="139" t="str">
        <f>HYPERLINK("https://comptox.epa.gov/dashboard/chemical/details/DTXSID8021434","DTXSID8021434")</f>
        <v>DTXSID8021434</v>
      </c>
      <c r="D1882" s="81" t="s">
        <v>33</v>
      </c>
      <c r="E1882" s="39" t="s">
        <v>94</v>
      </c>
      <c r="F1882" s="91" t="s">
        <v>17</v>
      </c>
      <c r="G1882" s="31"/>
      <c r="H1882" s="39"/>
      <c r="I1882" s="37" t="s">
        <v>18</v>
      </c>
      <c r="J1882" s="37" t="s">
        <v>2454</v>
      </c>
      <c r="K1882" s="35">
        <v>75014</v>
      </c>
      <c r="L1882" s="35" t="s">
        <v>5587</v>
      </c>
    </row>
    <row r="1883" spans="1:12" ht="14.45">
      <c r="A1883" s="145" t="s">
        <v>5588</v>
      </c>
      <c r="B1883" s="81" t="s">
        <v>2465</v>
      </c>
      <c r="C1883" s="139" t="str">
        <f>HYPERLINK("https://comptox.epa.gov/dashboard/chemical/details/DTXSID3029609","DTXSID3029609")</f>
        <v>DTXSID3029609</v>
      </c>
      <c r="D1883" s="81" t="s">
        <v>33</v>
      </c>
      <c r="E1883" s="39"/>
      <c r="F1883" s="91" t="s">
        <v>17</v>
      </c>
      <c r="G1883" s="31"/>
      <c r="H1883" s="39"/>
      <c r="I1883" s="37"/>
      <c r="J1883" s="37"/>
      <c r="K1883" s="35">
        <v>109922</v>
      </c>
      <c r="L1883" s="35" t="s">
        <v>5589</v>
      </c>
    </row>
    <row r="1884" spans="1:12" ht="14.45">
      <c r="A1884" s="145" t="s">
        <v>5590</v>
      </c>
      <c r="B1884" s="81" t="s">
        <v>2468</v>
      </c>
      <c r="C1884" s="139" t="str">
        <f>HYPERLINK("https://comptox.epa.gov/dashboard/chemical/details/DTXSID3021435","DTXSID3021435")</f>
        <v>DTXSID3021435</v>
      </c>
      <c r="D1884" s="81" t="s">
        <v>33</v>
      </c>
      <c r="E1884" s="39"/>
      <c r="F1884" s="91" t="s">
        <v>17</v>
      </c>
      <c r="G1884" s="31"/>
      <c r="H1884" s="39"/>
      <c r="I1884" s="40" t="s">
        <v>18</v>
      </c>
      <c r="J1884" s="37"/>
      <c r="K1884" s="35">
        <v>75025</v>
      </c>
      <c r="L1884" s="35" t="s">
        <v>5591</v>
      </c>
    </row>
    <row r="1885" spans="1:12" ht="14.45">
      <c r="A1885" s="145" t="s">
        <v>5592</v>
      </c>
      <c r="B1885" s="81" t="s">
        <v>1809</v>
      </c>
      <c r="C1885" s="139" t="str">
        <f>HYPERLINK("https://comptox.epa.gov/dashboard/chemical/details/DTXSID8021438","DTXSID8021438")</f>
        <v>DTXSID8021438</v>
      </c>
      <c r="D1885" s="81" t="s">
        <v>33</v>
      </c>
      <c r="E1885" s="39" t="s">
        <v>22</v>
      </c>
      <c r="F1885" s="91" t="s">
        <v>57</v>
      </c>
      <c r="G1885" s="31"/>
      <c r="H1885" s="39"/>
      <c r="I1885" s="37" t="s">
        <v>18</v>
      </c>
      <c r="J1885" s="37" t="s">
        <v>1810</v>
      </c>
      <c r="K1885" s="35">
        <v>75354</v>
      </c>
      <c r="L1885" s="35" t="s">
        <v>5593</v>
      </c>
    </row>
    <row r="1886" spans="1:12" ht="14.45">
      <c r="A1886" s="145" t="s">
        <v>5594</v>
      </c>
      <c r="B1886" s="81" t="s">
        <v>2462</v>
      </c>
      <c r="C1886" s="139" t="str">
        <f>HYPERLINK("https://comptox.epa.gov/dashboard/chemical/details/DTXSID3021439","DTXSID3021439")</f>
        <v>DTXSID3021439</v>
      </c>
      <c r="D1886" s="81" t="s">
        <v>33</v>
      </c>
      <c r="E1886" s="39"/>
      <c r="F1886" s="91" t="s">
        <v>17</v>
      </c>
      <c r="G1886" s="31"/>
      <c r="H1886" s="39"/>
      <c r="I1886" s="37"/>
      <c r="J1886" s="37"/>
      <c r="K1886" s="35">
        <v>75387</v>
      </c>
      <c r="L1886" s="35" t="s">
        <v>5595</v>
      </c>
    </row>
    <row r="1887" spans="1:12" ht="14.45">
      <c r="A1887" s="145" t="s">
        <v>5596</v>
      </c>
      <c r="B1887" s="81" t="s">
        <v>2471</v>
      </c>
      <c r="C1887" s="139" t="str">
        <f>HYPERLINK("https://comptox.epa.gov/dashboard/chemical/details/DTXSID4026761","DTXSID4026761")</f>
        <v>DTXSID4026761</v>
      </c>
      <c r="D1887" s="81" t="s">
        <v>33</v>
      </c>
      <c r="E1887" s="39"/>
      <c r="F1887" s="91" t="s">
        <v>17</v>
      </c>
      <c r="G1887" s="31"/>
      <c r="H1887" s="39"/>
      <c r="I1887" s="37"/>
      <c r="J1887" s="37"/>
      <c r="K1887" s="35">
        <v>107255</v>
      </c>
      <c r="L1887" s="35" t="s">
        <v>5597</v>
      </c>
    </row>
    <row r="1888" spans="1:12" ht="14.45">
      <c r="A1888" s="145" t="s">
        <v>5598</v>
      </c>
      <c r="B1888" s="81" t="s">
        <v>5599</v>
      </c>
      <c r="C1888" s="139" t="str">
        <f>HYPERLINK("https://comptox.epa.gov/dashboard/chemical/details/DTXSID5023742","DTXSID5023742")</f>
        <v>DTXSID5023742</v>
      </c>
      <c r="D1888" s="81"/>
      <c r="E1888" s="39" t="s">
        <v>22</v>
      </c>
      <c r="F1888" s="91" t="s">
        <v>17</v>
      </c>
      <c r="G1888" s="31" t="s">
        <v>161</v>
      </c>
      <c r="H1888" s="39" t="s">
        <v>22</v>
      </c>
      <c r="I1888" s="37" t="s">
        <v>5600</v>
      </c>
      <c r="J1888" s="37" t="s">
        <v>5601</v>
      </c>
      <c r="K1888" s="35">
        <v>81812</v>
      </c>
      <c r="L1888" s="35" t="s">
        <v>5602</v>
      </c>
    </row>
    <row r="1889" spans="1:12" ht="14.45">
      <c r="A1889" s="145" t="s">
        <v>5603</v>
      </c>
      <c r="B1889" s="81" t="s">
        <v>5604</v>
      </c>
      <c r="C1889" s="139" t="str">
        <f>HYPERLINK("https://comptox.epa.gov/dashboard/chemical/details/DTXSID601336515","DTXSID601336515")</f>
        <v>DTXSID601336515</v>
      </c>
      <c r="D1889" s="81"/>
      <c r="E1889" s="39"/>
      <c r="F1889" s="91" t="s">
        <v>17</v>
      </c>
      <c r="G1889" s="31"/>
      <c r="H1889" s="39"/>
      <c r="I1889" s="37">
        <v>313</v>
      </c>
      <c r="J1889" s="37"/>
      <c r="K1889" s="31">
        <v>1</v>
      </c>
      <c r="L1889" s="35" t="s">
        <v>5605</v>
      </c>
    </row>
    <row r="1890" spans="1:12" ht="14.45">
      <c r="A1890" s="145" t="s">
        <v>5606</v>
      </c>
      <c r="B1890" s="81" t="s">
        <v>5599</v>
      </c>
      <c r="C1890" s="139" t="str">
        <f>HYPERLINK("https://comptox.epa.gov/dashboard/chemical/details/DTXSID5023742","DTXSID5023742")</f>
        <v>DTXSID5023742</v>
      </c>
      <c r="D1890" s="81"/>
      <c r="E1890" s="39" t="s">
        <v>22</v>
      </c>
      <c r="F1890" s="91" t="s">
        <v>17</v>
      </c>
      <c r="G1890" s="31"/>
      <c r="H1890" s="39"/>
      <c r="I1890" s="37" t="s">
        <v>5600</v>
      </c>
      <c r="J1890" s="37" t="s">
        <v>5601</v>
      </c>
      <c r="K1890" s="35">
        <v>81812</v>
      </c>
      <c r="L1890" s="35" t="s">
        <v>5607</v>
      </c>
    </row>
    <row r="1891" spans="1:12" ht="14.45">
      <c r="A1891" s="145" t="s">
        <v>5608</v>
      </c>
      <c r="B1891" s="141" t="s">
        <v>5609</v>
      </c>
      <c r="C1891" s="139" t="str">
        <f>HYPERLINK("https://comptox.epa.gov/dashboard/chemical/details/DTXSID7035010","DTXSID7035010")</f>
        <v>DTXSID7035010</v>
      </c>
      <c r="D1891" s="81"/>
      <c r="E1891" s="39" t="s">
        <v>22</v>
      </c>
      <c r="F1891" s="91" t="s">
        <v>17</v>
      </c>
      <c r="G1891" s="31" t="s">
        <v>152</v>
      </c>
      <c r="H1891" s="39" t="s">
        <v>22</v>
      </c>
      <c r="I1891" s="37" t="s">
        <v>258</v>
      </c>
      <c r="J1891" s="37"/>
      <c r="K1891" s="35">
        <v>129066</v>
      </c>
      <c r="L1891" s="35" t="s">
        <v>5610</v>
      </c>
    </row>
    <row r="1892" spans="1:12" ht="14.45">
      <c r="A1892" s="145" t="s">
        <v>5611</v>
      </c>
      <c r="B1892" s="81" t="s">
        <v>568</v>
      </c>
      <c r="C1892" s="139" t="str">
        <f>HYPERLINK("https://comptox.epa.gov/dashboard/chemical/details/DTXSID6026298","DTXSID6026298")</f>
        <v>DTXSID6026298</v>
      </c>
      <c r="D1892" s="81"/>
      <c r="E1892" s="39" t="s">
        <v>34</v>
      </c>
      <c r="F1892" s="91" t="s">
        <v>569</v>
      </c>
      <c r="G1892" s="31"/>
      <c r="H1892" s="39"/>
      <c r="I1892" s="37" t="s">
        <v>18</v>
      </c>
      <c r="J1892" s="37" t="s">
        <v>570</v>
      </c>
      <c r="K1892" s="35">
        <v>108383</v>
      </c>
      <c r="L1892" s="35" t="s">
        <v>5612</v>
      </c>
    </row>
    <row r="1893" spans="1:12" ht="14.45">
      <c r="A1893" s="145" t="s">
        <v>5613</v>
      </c>
      <c r="B1893" s="81" t="s">
        <v>573</v>
      </c>
      <c r="C1893" s="139" t="str">
        <f>HYPERLINK("https://comptox.epa.gov/dashboard/chemical/details/DTXSID3021807","DTXSID3021807")</f>
        <v>DTXSID3021807</v>
      </c>
      <c r="D1893" s="81"/>
      <c r="E1893" s="39" t="s">
        <v>34</v>
      </c>
      <c r="F1893" s="91" t="s">
        <v>569</v>
      </c>
      <c r="G1893" s="31"/>
      <c r="H1893" s="39"/>
      <c r="I1893" s="37" t="s">
        <v>18</v>
      </c>
      <c r="J1893" s="37" t="s">
        <v>570</v>
      </c>
      <c r="K1893" s="35">
        <v>95476</v>
      </c>
      <c r="L1893" s="35" t="s">
        <v>5614</v>
      </c>
    </row>
    <row r="1894" spans="1:12" ht="14.45">
      <c r="A1894" s="145" t="s">
        <v>5615</v>
      </c>
      <c r="B1894" s="81" t="s">
        <v>576</v>
      </c>
      <c r="C1894" s="139" t="str">
        <f>HYPERLINK("https://comptox.epa.gov/dashboard/chemical/details/DTXSID2021868","DTXSID2021868")</f>
        <v>DTXSID2021868</v>
      </c>
      <c r="D1894" s="81"/>
      <c r="E1894" s="39" t="s">
        <v>22</v>
      </c>
      <c r="F1894" s="91" t="s">
        <v>569</v>
      </c>
      <c r="G1894" s="31"/>
      <c r="H1894" s="39"/>
      <c r="I1894" s="37" t="s">
        <v>18</v>
      </c>
      <c r="J1894" s="37" t="s">
        <v>570</v>
      </c>
      <c r="K1894" s="35">
        <v>106423</v>
      </c>
      <c r="L1894" s="35" t="s">
        <v>5616</v>
      </c>
    </row>
    <row r="1895" spans="1:12" ht="14.45">
      <c r="A1895" s="145" t="s">
        <v>5617</v>
      </c>
      <c r="B1895" s="81" t="s">
        <v>5618</v>
      </c>
      <c r="C1895" s="139" t="str">
        <f>HYPERLINK("https://comptox.epa.gov/dashboard/chemical/details/DTXSID2021446","DTXSID2021446")</f>
        <v>DTXSID2021446</v>
      </c>
      <c r="D1895" s="81"/>
      <c r="E1895" s="39" t="s">
        <v>22</v>
      </c>
      <c r="F1895" s="91" t="s">
        <v>57</v>
      </c>
      <c r="G1895" s="31"/>
      <c r="H1895" s="39"/>
      <c r="I1895" s="37" t="s">
        <v>18</v>
      </c>
      <c r="J1895" s="37" t="s">
        <v>570</v>
      </c>
      <c r="K1895" s="35">
        <v>1330207</v>
      </c>
      <c r="L1895" s="35" t="s">
        <v>5619</v>
      </c>
    </row>
    <row r="1896" spans="1:12" ht="14.45">
      <c r="A1896" s="145" t="s">
        <v>5620</v>
      </c>
      <c r="B1896" s="81" t="s">
        <v>5621</v>
      </c>
      <c r="C1896" s="139" t="str">
        <f>HYPERLINK("https://comptox.epa.gov/dashboard/chemical/details/DTXSID8027375","DTXSID8027375")</f>
        <v>DTXSID8027375</v>
      </c>
      <c r="D1896" s="81"/>
      <c r="E1896" s="39" t="s">
        <v>34</v>
      </c>
      <c r="F1896" s="91" t="s">
        <v>35</v>
      </c>
      <c r="G1896" s="31"/>
      <c r="H1896" s="39"/>
      <c r="I1896" s="37"/>
      <c r="J1896" s="37"/>
      <c r="K1896" s="35">
        <v>1300716</v>
      </c>
      <c r="L1896" s="35" t="s">
        <v>5622</v>
      </c>
    </row>
    <row r="1897" spans="1:12" ht="14.45">
      <c r="A1897" s="145" t="s">
        <v>5623</v>
      </c>
      <c r="B1897" s="81" t="s">
        <v>5624</v>
      </c>
      <c r="C1897" s="139" t="str">
        <f>HYPERLINK("https://comptox.epa.gov/dashboard/chemical/details/DTXSID8026307","DTXSID8026307")</f>
        <v>DTXSID8026307</v>
      </c>
      <c r="D1897" s="81"/>
      <c r="E1897" s="39"/>
      <c r="F1897" s="91" t="s">
        <v>17</v>
      </c>
      <c r="G1897" s="31"/>
      <c r="H1897" s="39"/>
      <c r="I1897" s="37" t="s">
        <v>18</v>
      </c>
      <c r="J1897" s="37"/>
      <c r="K1897" s="35">
        <v>87627</v>
      </c>
      <c r="L1897" s="35" t="s">
        <v>5625</v>
      </c>
    </row>
    <row r="1898" spans="1:12" ht="14.45">
      <c r="A1898" s="145" t="s">
        <v>5626</v>
      </c>
      <c r="B1898" s="81" t="s">
        <v>5627</v>
      </c>
      <c r="C1898" s="139" t="str">
        <f>HYPERLINK("https://comptox.epa.gov/dashboard/chemical/details/DTXSID10893081","DTXSID10893081")</f>
        <v>DTXSID10893081</v>
      </c>
      <c r="D1898" s="81"/>
      <c r="E1898" s="39"/>
      <c r="F1898" s="91" t="s">
        <v>17</v>
      </c>
      <c r="G1898" s="31" t="s">
        <v>152</v>
      </c>
      <c r="H1898" s="39" t="s">
        <v>22</v>
      </c>
      <c r="I1898" s="37"/>
      <c r="J1898" s="37"/>
      <c r="K1898" s="35">
        <v>28347139</v>
      </c>
      <c r="L1898" s="35" t="s">
        <v>5628</v>
      </c>
    </row>
    <row r="1899" spans="1:12" ht="14.45">
      <c r="A1899" s="145" t="s">
        <v>5629</v>
      </c>
      <c r="B1899" s="81" t="s">
        <v>5630</v>
      </c>
      <c r="C1899" s="139" t="str">
        <f>HYPERLINK("https://comptox.epa.gov/dashboard/chemical/details/DTXSID7035012","DTXSID7035012")</f>
        <v>DTXSID7035012</v>
      </c>
      <c r="D1899" s="81"/>
      <c r="E1899" s="39" t="s">
        <v>34</v>
      </c>
      <c r="F1899" s="91" t="s">
        <v>17</v>
      </c>
      <c r="G1899" s="31"/>
      <c r="H1899" s="39"/>
      <c r="I1899" s="37"/>
      <c r="J1899" s="37"/>
      <c r="K1899" s="35">
        <v>7440666</v>
      </c>
      <c r="L1899" s="35" t="s">
        <v>5631</v>
      </c>
    </row>
    <row r="1900" spans="1:12" ht="14.45">
      <c r="A1900" s="145" t="s">
        <v>5632</v>
      </c>
      <c r="B1900" s="81" t="s">
        <v>5630</v>
      </c>
      <c r="C1900" s="139" t="str">
        <f>HYPERLINK("https://comptox.epa.gov/dashboard/chemical/details/DTXSID7035012","DTXSID7035012")</f>
        <v>DTXSID7035012</v>
      </c>
      <c r="D1900" s="81"/>
      <c r="E1900" s="39" t="s">
        <v>34</v>
      </c>
      <c r="F1900" s="91" t="s">
        <v>17</v>
      </c>
      <c r="G1900" s="31"/>
      <c r="H1900" s="39"/>
      <c r="I1900" s="37" t="s">
        <v>18</v>
      </c>
      <c r="J1900" s="37"/>
      <c r="K1900" s="35">
        <v>7440666</v>
      </c>
      <c r="L1900" s="35" t="s">
        <v>5631</v>
      </c>
    </row>
    <row r="1901" spans="1:12" ht="14.45">
      <c r="A1901" s="145" t="s">
        <v>5633</v>
      </c>
      <c r="B1901" s="81" t="s">
        <v>5634</v>
      </c>
      <c r="C1901" s="139" t="str">
        <f>HYPERLINK("https://comptox.epa.gov/dashboard/chemical/details/DTXSID8038770","DTXSID8038770")</f>
        <v>DTXSID8038770</v>
      </c>
      <c r="D1901" s="81"/>
      <c r="E1901" s="39" t="s">
        <v>34</v>
      </c>
      <c r="F1901" s="91" t="s">
        <v>35</v>
      </c>
      <c r="G1901" s="31"/>
      <c r="H1901" s="39"/>
      <c r="I1901" s="37" t="s">
        <v>258</v>
      </c>
      <c r="J1901" s="37"/>
      <c r="K1901" s="35">
        <v>557346</v>
      </c>
      <c r="L1901" s="35" t="s">
        <v>5635</v>
      </c>
    </row>
    <row r="1902" spans="1:12" ht="14.45">
      <c r="A1902" s="145" t="s">
        <v>5636</v>
      </c>
      <c r="B1902" s="81" t="s">
        <v>5637</v>
      </c>
      <c r="C1902" s="139" t="str">
        <f>HYPERLINK("https://comptox.epa.gov/dashboard/chemical/details/DTXSID6052164","DTXSID6052164")</f>
        <v>DTXSID6052164</v>
      </c>
      <c r="D1902" s="81"/>
      <c r="E1902" s="39" t="s">
        <v>34</v>
      </c>
      <c r="F1902" s="91" t="s">
        <v>35</v>
      </c>
      <c r="G1902" s="31"/>
      <c r="H1902" s="39"/>
      <c r="I1902" s="37" t="s">
        <v>258</v>
      </c>
      <c r="J1902" s="37"/>
      <c r="K1902" s="35">
        <v>52628258</v>
      </c>
      <c r="L1902" s="35" t="s">
        <v>5638</v>
      </c>
    </row>
    <row r="1903" spans="1:12" ht="14.45">
      <c r="A1903" s="145" t="s">
        <v>5636</v>
      </c>
      <c r="B1903" s="81" t="s">
        <v>5639</v>
      </c>
      <c r="C1903" s="139" t="str">
        <f>HYPERLINK("https://comptox.epa.gov/dashboard/chemical/details/DTXSID90892315","DTXSID90892315")</f>
        <v>DTXSID90892315</v>
      </c>
      <c r="D1903" s="81"/>
      <c r="E1903" s="39" t="s">
        <v>34</v>
      </c>
      <c r="F1903" s="91" t="s">
        <v>35</v>
      </c>
      <c r="G1903" s="31"/>
      <c r="H1903" s="39"/>
      <c r="I1903" s="37" t="s">
        <v>258</v>
      </c>
      <c r="J1903" s="37"/>
      <c r="K1903" s="35">
        <v>14639975</v>
      </c>
      <c r="L1903" s="35" t="s">
        <v>5638</v>
      </c>
    </row>
    <row r="1904" spans="1:12" ht="14.45">
      <c r="A1904" s="145" t="s">
        <v>5636</v>
      </c>
      <c r="B1904" s="81" t="s">
        <v>5640</v>
      </c>
      <c r="C1904" s="139" t="str">
        <f>HYPERLINK("https://comptox.epa.gov/dashboard/chemical/details/DTXSID20884763","DTXSID20884763")</f>
        <v>DTXSID20884763</v>
      </c>
      <c r="D1904" s="81"/>
      <c r="E1904" s="39" t="s">
        <v>34</v>
      </c>
      <c r="F1904" s="91" t="s">
        <v>35</v>
      </c>
      <c r="G1904" s="31"/>
      <c r="H1904" s="39"/>
      <c r="I1904" s="37" t="s">
        <v>258</v>
      </c>
      <c r="J1904" s="37"/>
      <c r="K1904" s="35">
        <v>14639986</v>
      </c>
      <c r="L1904" s="35" t="s">
        <v>5638</v>
      </c>
    </row>
    <row r="1905" spans="1:12" ht="14.45">
      <c r="A1905" s="145" t="s">
        <v>5641</v>
      </c>
      <c r="B1905" s="81" t="s">
        <v>5642</v>
      </c>
      <c r="C1905" s="139" t="str">
        <f>HYPERLINK("https://comptox.epa.gov/dashboard/chemical/details/DTXSID6091554","DTXSID6091554")</f>
        <v>DTXSID6091554</v>
      </c>
      <c r="D1905" s="81"/>
      <c r="E1905" s="39" t="s">
        <v>34</v>
      </c>
      <c r="F1905" s="91" t="s">
        <v>35</v>
      </c>
      <c r="G1905" s="31"/>
      <c r="H1905" s="39"/>
      <c r="I1905" s="37" t="s">
        <v>258</v>
      </c>
      <c r="J1905" s="37"/>
      <c r="K1905" s="35">
        <v>1332076</v>
      </c>
      <c r="L1905" s="35" t="s">
        <v>5643</v>
      </c>
    </row>
    <row r="1906" spans="1:12" ht="14.45">
      <c r="A1906" s="145" t="s">
        <v>5644</v>
      </c>
      <c r="B1906" s="81" t="s">
        <v>5645</v>
      </c>
      <c r="C1906" s="139" t="str">
        <f>HYPERLINK("https://comptox.epa.gov/dashboard/chemical/details/DTXSID8052512","DTXSID8052512")</f>
        <v>DTXSID8052512</v>
      </c>
      <c r="D1906" s="81"/>
      <c r="E1906" s="39" t="s">
        <v>34</v>
      </c>
      <c r="F1906" s="91" t="s">
        <v>35</v>
      </c>
      <c r="G1906" s="31"/>
      <c r="H1906" s="39"/>
      <c r="I1906" s="37" t="s">
        <v>258</v>
      </c>
      <c r="J1906" s="37"/>
      <c r="K1906" s="35">
        <v>7699458</v>
      </c>
      <c r="L1906" s="35" t="s">
        <v>5646</v>
      </c>
    </row>
    <row r="1907" spans="1:12" ht="14.45">
      <c r="A1907" s="145" t="s">
        <v>5647</v>
      </c>
      <c r="B1907" s="81" t="s">
        <v>5648</v>
      </c>
      <c r="C1907" s="139" t="str">
        <f>HYPERLINK("https://comptox.epa.gov/dashboard/chemical/details/DTXSID5049817","DTXSID5049817")</f>
        <v>DTXSID5049817</v>
      </c>
      <c r="D1907" s="81"/>
      <c r="E1907" s="39" t="s">
        <v>34</v>
      </c>
      <c r="F1907" s="91" t="s">
        <v>35</v>
      </c>
      <c r="G1907" s="31"/>
      <c r="H1907" s="39"/>
      <c r="I1907" s="37" t="s">
        <v>258</v>
      </c>
      <c r="J1907" s="37"/>
      <c r="K1907" s="35">
        <v>3486359</v>
      </c>
      <c r="L1907" s="35" t="s">
        <v>5649</v>
      </c>
    </row>
    <row r="1908" spans="1:12" ht="14.45">
      <c r="A1908" s="145" t="s">
        <v>5650</v>
      </c>
      <c r="B1908" s="81" t="s">
        <v>5651</v>
      </c>
      <c r="C1908" s="139" t="str">
        <f>HYPERLINK("https://comptox.epa.gov/dashboard/chemical/details/DTXSID2035013","DTXSID2035013")</f>
        <v>DTXSID2035013</v>
      </c>
      <c r="D1908" s="81"/>
      <c r="E1908" s="39" t="s">
        <v>34</v>
      </c>
      <c r="F1908" s="91" t="s">
        <v>35</v>
      </c>
      <c r="G1908" s="31"/>
      <c r="H1908" s="39"/>
      <c r="I1908" s="37" t="s">
        <v>258</v>
      </c>
      <c r="J1908" s="37"/>
      <c r="K1908" s="35">
        <v>7646857</v>
      </c>
      <c r="L1908" s="35" t="s">
        <v>5652</v>
      </c>
    </row>
    <row r="1909" spans="1:12" ht="14.45">
      <c r="A1909" s="145" t="s">
        <v>5653</v>
      </c>
      <c r="B1909" s="81" t="s">
        <v>5654</v>
      </c>
      <c r="C1909" s="139" t="str">
        <f>HYPERLINK("https://comptox.epa.gov/dashboard/chemical/details/DTXSID301336516","DTXSID301336516")</f>
        <v>DTXSID301336516</v>
      </c>
      <c r="D1909" s="81"/>
      <c r="E1909" s="39" t="s">
        <v>374</v>
      </c>
      <c r="F1909" s="91" t="s">
        <v>17</v>
      </c>
      <c r="G1909" s="31"/>
      <c r="H1909" s="39"/>
      <c r="I1909" s="37">
        <v>313</v>
      </c>
      <c r="J1909" s="37"/>
      <c r="K1909" s="31">
        <v>1</v>
      </c>
      <c r="L1909" s="35" t="s">
        <v>5655</v>
      </c>
    </row>
    <row r="1910" spans="1:12" ht="14.45">
      <c r="A1910" s="145" t="s">
        <v>5656</v>
      </c>
      <c r="B1910" s="81" t="s">
        <v>5657</v>
      </c>
      <c r="C1910" s="139" t="str">
        <f>HYPERLINK("https://comptox.epa.gov/dashboard/chemical/details/DTXSID6024385","DTXSID6024385")</f>
        <v>DTXSID6024385</v>
      </c>
      <c r="D1910" s="81"/>
      <c r="E1910" s="39" t="s">
        <v>77</v>
      </c>
      <c r="F1910" s="91" t="s">
        <v>33</v>
      </c>
      <c r="G1910" s="31"/>
      <c r="H1910" s="39"/>
      <c r="I1910" s="37" t="s">
        <v>258</v>
      </c>
      <c r="J1910" s="37" t="s">
        <v>5658</v>
      </c>
      <c r="K1910" s="35">
        <v>557211</v>
      </c>
      <c r="L1910" s="35" t="s">
        <v>5659</v>
      </c>
    </row>
    <row r="1911" spans="1:12" ht="27">
      <c r="A1911" s="145" t="s">
        <v>5660</v>
      </c>
      <c r="B1911" s="81" t="s">
        <v>5661</v>
      </c>
      <c r="C1911" s="139" t="str">
        <f>HYPERLINK("https://comptox.epa.gov/dashboard/chemical/details/DTXSID50893080","DTXSID50893080")</f>
        <v>DTXSID50893080</v>
      </c>
      <c r="D1911" s="81"/>
      <c r="E1911" s="39"/>
      <c r="F1911" s="91" t="s">
        <v>17</v>
      </c>
      <c r="G1911" s="31" t="s">
        <v>152</v>
      </c>
      <c r="H1911" s="39" t="s">
        <v>22</v>
      </c>
      <c r="I1911" s="37" t="s">
        <v>258</v>
      </c>
      <c r="J1911" s="37"/>
      <c r="K1911" s="35">
        <v>58270089</v>
      </c>
      <c r="L1911" s="35" t="s">
        <v>5662</v>
      </c>
    </row>
    <row r="1912" spans="1:12" ht="14.45">
      <c r="A1912" s="145" t="s">
        <v>5663</v>
      </c>
      <c r="B1912" s="81" t="s">
        <v>5664</v>
      </c>
      <c r="C1912" s="139" t="str">
        <f>HYPERLINK("https://comptox.epa.gov/dashboard/chemical/details/DTXSID20894882","DTXSID20894882")</f>
        <v>DTXSID20894882</v>
      </c>
      <c r="D1912" s="81"/>
      <c r="E1912" s="39" t="s">
        <v>34</v>
      </c>
      <c r="F1912" s="91" t="s">
        <v>35</v>
      </c>
      <c r="G1912" s="31"/>
      <c r="H1912" s="39"/>
      <c r="I1912" s="37" t="s">
        <v>258</v>
      </c>
      <c r="J1912" s="37"/>
      <c r="K1912" s="35">
        <v>7783495</v>
      </c>
      <c r="L1912" s="35" t="s">
        <v>5665</v>
      </c>
    </row>
    <row r="1913" spans="1:12" ht="14.45">
      <c r="A1913" s="145" t="s">
        <v>5666</v>
      </c>
      <c r="B1913" s="81" t="s">
        <v>5667</v>
      </c>
      <c r="C1913" s="139" t="str">
        <f>HYPERLINK("https://comptox.epa.gov/dashboard/chemical/details/DTXSID70890511","DTXSID70890511")</f>
        <v>DTXSID70890511</v>
      </c>
      <c r="D1913" s="81"/>
      <c r="E1913" s="39" t="s">
        <v>34</v>
      </c>
      <c r="F1913" s="91" t="s">
        <v>35</v>
      </c>
      <c r="G1913" s="31"/>
      <c r="H1913" s="39"/>
      <c r="I1913" s="37" t="s">
        <v>258</v>
      </c>
      <c r="J1913" s="37"/>
      <c r="K1913" s="35">
        <v>557415</v>
      </c>
      <c r="L1913" s="35" t="s">
        <v>5668</v>
      </c>
    </row>
    <row r="1914" spans="1:12" ht="14.45">
      <c r="A1914" s="145" t="s">
        <v>5669</v>
      </c>
      <c r="B1914" s="81" t="s">
        <v>5670</v>
      </c>
      <c r="C1914" s="139" t="str">
        <f>HYPERLINK("https://comptox.epa.gov/dashboard/chemical/details/DTXSID00894224","DTXSID00894224")</f>
        <v>DTXSID00894224</v>
      </c>
      <c r="D1914" s="81"/>
      <c r="E1914" s="39" t="s">
        <v>34</v>
      </c>
      <c r="F1914" s="91" t="s">
        <v>35</v>
      </c>
      <c r="G1914" s="31"/>
      <c r="H1914" s="39"/>
      <c r="I1914" s="37" t="s">
        <v>258</v>
      </c>
      <c r="J1914" s="37"/>
      <c r="K1914" s="35">
        <v>7779864</v>
      </c>
      <c r="L1914" s="35" t="s">
        <v>5671</v>
      </c>
    </row>
    <row r="1915" spans="1:12" ht="14.45">
      <c r="A1915" s="145" t="s">
        <v>5672</v>
      </c>
      <c r="B1915" s="81" t="s">
        <v>5673</v>
      </c>
      <c r="C1915" s="139" t="str">
        <f>HYPERLINK("https://comptox.epa.gov/dashboard/chemical/details/DTXSID10890636","DTXSID10890636")</f>
        <v>DTXSID10890636</v>
      </c>
      <c r="D1915" s="81"/>
      <c r="E1915" s="39" t="s">
        <v>34</v>
      </c>
      <c r="F1915" s="91" t="s">
        <v>35</v>
      </c>
      <c r="G1915" s="31"/>
      <c r="H1915" s="39"/>
      <c r="I1915" s="37" t="s">
        <v>258</v>
      </c>
      <c r="J1915" s="37"/>
      <c r="K1915" s="35">
        <v>7779886</v>
      </c>
      <c r="L1915" s="35" t="s">
        <v>5674</v>
      </c>
    </row>
    <row r="1916" spans="1:12" ht="14.45">
      <c r="A1916" s="145" t="s">
        <v>5675</v>
      </c>
      <c r="B1916" s="141" t="s">
        <v>5676</v>
      </c>
      <c r="C1916" s="139" t="str">
        <f>HYPERLINK("https://comptox.epa.gov/dashboard/chemical/details/DTXSID1059571","DTXSID1059571")</f>
        <v>DTXSID1059571</v>
      </c>
      <c r="D1916" s="81"/>
      <c r="E1916" s="39" t="s">
        <v>26</v>
      </c>
      <c r="F1916" s="91" t="s">
        <v>53</v>
      </c>
      <c r="G1916" s="31"/>
      <c r="H1916" s="39"/>
      <c r="I1916" s="37" t="s">
        <v>258</v>
      </c>
      <c r="J1916" s="37"/>
      <c r="K1916" s="35">
        <v>127822</v>
      </c>
      <c r="L1916" s="35" t="s">
        <v>5677</v>
      </c>
    </row>
    <row r="1917" spans="1:12" ht="14.45">
      <c r="A1917" s="145" t="s">
        <v>5678</v>
      </c>
      <c r="B1917" s="81" t="s">
        <v>5679</v>
      </c>
      <c r="C1917" s="139" t="str">
        <f>HYPERLINK("https://comptox.epa.gov/dashboard/chemical/details/DTXSID1024386","DTXSID1024386")</f>
        <v>DTXSID1024386</v>
      </c>
      <c r="D1917" s="81"/>
      <c r="E1917" s="39" t="s">
        <v>22</v>
      </c>
      <c r="F1917" s="91" t="s">
        <v>57</v>
      </c>
      <c r="G1917" s="31" t="s">
        <v>116</v>
      </c>
      <c r="H1917" s="39" t="s">
        <v>22</v>
      </c>
      <c r="I1917" s="37" t="s">
        <v>258</v>
      </c>
      <c r="J1917" s="37" t="s">
        <v>5680</v>
      </c>
      <c r="K1917" s="35">
        <v>1314847</v>
      </c>
      <c r="L1917" s="35" t="s">
        <v>5681</v>
      </c>
    </row>
    <row r="1918" spans="1:12" ht="14.45">
      <c r="A1918" s="145" t="s">
        <v>5682</v>
      </c>
      <c r="B1918" s="81" t="s">
        <v>5679</v>
      </c>
      <c r="C1918" s="139" t="str">
        <f>HYPERLINK("https://comptox.epa.gov/dashboard/chemical/details/DTXSID1024386","DTXSID1024386")</f>
        <v>DTXSID1024386</v>
      </c>
      <c r="D1918" s="81"/>
      <c r="E1918" s="39" t="s">
        <v>22</v>
      </c>
      <c r="F1918" s="91" t="s">
        <v>57</v>
      </c>
      <c r="G1918" s="31" t="s">
        <v>116</v>
      </c>
      <c r="H1918" s="39" t="s">
        <v>22</v>
      </c>
      <c r="I1918" s="37" t="s">
        <v>258</v>
      </c>
      <c r="J1918" s="37" t="s">
        <v>5683</v>
      </c>
      <c r="K1918" s="35">
        <v>1314847</v>
      </c>
      <c r="L1918" s="35" t="s">
        <v>5681</v>
      </c>
    </row>
    <row r="1919" spans="1:12" ht="14.45">
      <c r="A1919" s="145" t="s">
        <v>5684</v>
      </c>
      <c r="B1919" s="81" t="s">
        <v>5679</v>
      </c>
      <c r="C1919" s="139" t="str">
        <f>HYPERLINK("https://comptox.epa.gov/dashboard/chemical/details/DTXSID1024386","DTXSID1024386")</f>
        <v>DTXSID1024386</v>
      </c>
      <c r="D1919" s="81"/>
      <c r="E1919" s="39" t="s">
        <v>22</v>
      </c>
      <c r="F1919" s="91" t="s">
        <v>57</v>
      </c>
      <c r="G1919" s="31" t="s">
        <v>116</v>
      </c>
      <c r="H1919" s="39" t="s">
        <v>22</v>
      </c>
      <c r="I1919" s="37" t="s">
        <v>258</v>
      </c>
      <c r="J1919" s="37" t="s">
        <v>5680</v>
      </c>
      <c r="K1919" s="35">
        <v>1314847</v>
      </c>
      <c r="L1919" s="35" t="s">
        <v>5681</v>
      </c>
    </row>
    <row r="1920" spans="1:12" ht="14.45">
      <c r="A1920" s="145" t="s">
        <v>5685</v>
      </c>
      <c r="B1920" s="81" t="s">
        <v>5686</v>
      </c>
      <c r="C1920" s="139" t="str">
        <f>HYPERLINK("https://comptox.epa.gov/dashboard/chemical/details/DTXSID50884938","DTXSID50884938")</f>
        <v>DTXSID50884938</v>
      </c>
      <c r="D1920" s="81"/>
      <c r="E1920" s="39" t="s">
        <v>26</v>
      </c>
      <c r="F1920" s="91" t="s">
        <v>53</v>
      </c>
      <c r="G1920" s="31"/>
      <c r="H1920" s="39"/>
      <c r="I1920" s="37" t="s">
        <v>258</v>
      </c>
      <c r="J1920" s="37"/>
      <c r="K1920" s="35">
        <v>16871719</v>
      </c>
      <c r="L1920" s="35" t="s">
        <v>5687</v>
      </c>
    </row>
    <row r="1921" spans="1:12" ht="14.45">
      <c r="A1921" s="145" t="s">
        <v>5688</v>
      </c>
      <c r="B1921" s="81" t="s">
        <v>5689</v>
      </c>
      <c r="C1921" s="139" t="str">
        <f>HYPERLINK("https://comptox.epa.gov/dashboard/chemical/details/DTXSID2040315","DTXSID2040315")</f>
        <v>DTXSID2040315</v>
      </c>
      <c r="D1921" s="81"/>
      <c r="E1921" s="39" t="s">
        <v>34</v>
      </c>
      <c r="F1921" s="91" t="s">
        <v>35</v>
      </c>
      <c r="G1921" s="31"/>
      <c r="H1921" s="39"/>
      <c r="I1921" s="37" t="s">
        <v>258</v>
      </c>
      <c r="J1921" s="37"/>
      <c r="K1921" s="35">
        <v>7733020</v>
      </c>
      <c r="L1921" s="35" t="s">
        <v>5690</v>
      </c>
    </row>
    <row r="1922" spans="1:12" ht="14.45">
      <c r="A1922" s="145" t="s">
        <v>5691</v>
      </c>
      <c r="B1922" s="81" t="s">
        <v>5692</v>
      </c>
      <c r="C1922" s="139" t="str">
        <f>HYPERLINK("https://comptox.epa.gov/dashboard/chemical/details/DTXSID5021465","DTXSID5021465")</f>
        <v>DTXSID5021465</v>
      </c>
      <c r="D1922" s="81"/>
      <c r="E1922" s="39"/>
      <c r="F1922" s="91" t="s">
        <v>17</v>
      </c>
      <c r="G1922" s="31"/>
      <c r="H1922" s="39"/>
      <c r="I1922" s="37" t="s">
        <v>18</v>
      </c>
      <c r="J1922" s="37"/>
      <c r="K1922" s="35">
        <v>12122677</v>
      </c>
      <c r="L1922" s="35" t="s">
        <v>5693</v>
      </c>
    </row>
    <row r="1923" spans="1:12" ht="14.45">
      <c r="A1923" s="145" t="s">
        <v>5694</v>
      </c>
      <c r="B1923" s="81" t="s">
        <v>5695</v>
      </c>
      <c r="C1923" s="139" t="str">
        <f>HYPERLINK("https://comptox.epa.gov/dashboard/chemical/details/DTXSID0021464","DTXSID0021464")</f>
        <v>DTXSID0021464</v>
      </c>
      <c r="D1923" s="81"/>
      <c r="E1923" s="39">
        <v>10</v>
      </c>
      <c r="F1923" s="91" t="s">
        <v>17</v>
      </c>
      <c r="G1923" s="31"/>
      <c r="H1923" s="39"/>
      <c r="I1923" s="37"/>
      <c r="J1923" s="37" t="s">
        <v>5696</v>
      </c>
      <c r="K1923" s="35">
        <v>137304</v>
      </c>
      <c r="L1923" s="35" t="s">
        <v>5697</v>
      </c>
    </row>
    <row r="1924" spans="1:12" ht="14.45">
      <c r="A1924" s="145" t="s">
        <v>5698</v>
      </c>
      <c r="B1924" s="81" t="s">
        <v>5699</v>
      </c>
      <c r="C1924" s="139" t="str">
        <f>HYPERLINK("https://comptox.epa.gov/dashboard/chemical/details/DTXSID9049821","DTXSID9049821")</f>
        <v>DTXSID9049821</v>
      </c>
      <c r="D1924" s="81"/>
      <c r="E1924" s="39" t="s">
        <v>26</v>
      </c>
      <c r="F1924" s="91" t="s">
        <v>53</v>
      </c>
      <c r="G1924" s="31"/>
      <c r="H1924" s="39"/>
      <c r="I1924" s="37"/>
      <c r="J1924" s="37"/>
      <c r="K1924" s="35">
        <v>13746899</v>
      </c>
      <c r="L1924" s="35" t="s">
        <v>5700</v>
      </c>
    </row>
    <row r="1925" spans="1:12" ht="14.45">
      <c r="A1925" s="145" t="s">
        <v>5701</v>
      </c>
      <c r="B1925" s="81" t="s">
        <v>5702</v>
      </c>
      <c r="C1925" s="139" t="str">
        <f>HYPERLINK("https://comptox.epa.gov/dashboard/chemical/details/DTXSID00893979","DTXSID00893979")</f>
        <v>DTXSID00893979</v>
      </c>
      <c r="D1925" s="81"/>
      <c r="E1925" s="39" t="s">
        <v>34</v>
      </c>
      <c r="F1925" s="91" t="s">
        <v>35</v>
      </c>
      <c r="G1925" s="31"/>
      <c r="H1925" s="39"/>
      <c r="I1925" s="37"/>
      <c r="J1925" s="37"/>
      <c r="K1925" s="35">
        <v>16923958</v>
      </c>
      <c r="L1925" s="35" t="s">
        <v>5703</v>
      </c>
    </row>
    <row r="1926" spans="1:12" ht="14.45">
      <c r="A1926" s="149" t="s">
        <v>5704</v>
      </c>
      <c r="B1926" s="90" t="s">
        <v>5705</v>
      </c>
      <c r="C1926" s="139" t="str">
        <f>HYPERLINK("https://comptox.epa.gov/dashboard/chemical/details/DTXSID0021466","DTXSID0021466")</f>
        <v>DTXSID0021466</v>
      </c>
      <c r="D1926" s="90"/>
      <c r="E1926" s="88" t="s">
        <v>26</v>
      </c>
      <c r="F1926" s="91" t="s">
        <v>53</v>
      </c>
      <c r="G1926" s="87"/>
      <c r="H1926" s="88"/>
      <c r="I1926" s="89"/>
      <c r="J1926" s="89"/>
      <c r="K1926" s="86">
        <v>14644612</v>
      </c>
      <c r="L1926" s="86" t="s">
        <v>5706</v>
      </c>
    </row>
    <row r="1927" spans="1:12" ht="14.45">
      <c r="A1927" s="145" t="s">
        <v>5707</v>
      </c>
      <c r="B1927" s="81" t="s">
        <v>5708</v>
      </c>
      <c r="C1927" s="139" t="str">
        <f>HYPERLINK("https://comptox.epa.gov/dashboard/chemical/details/DTXSID1044142","DTXSID1044142")</f>
        <v>DTXSID1044142</v>
      </c>
      <c r="D1927" s="31"/>
      <c r="E1927" s="39" t="s">
        <v>26</v>
      </c>
      <c r="F1927" s="91" t="s">
        <v>53</v>
      </c>
      <c r="G1927" s="31"/>
      <c r="H1927" s="39"/>
      <c r="I1927" s="37"/>
      <c r="J1927" s="37"/>
      <c r="K1927" s="35">
        <v>10026116</v>
      </c>
      <c r="L1927" s="35" t="s">
        <v>5709</v>
      </c>
    </row>
    <row r="1928" spans="1:12" ht="14.45">
      <c r="B1928" s="53"/>
      <c r="C1928" s="135"/>
      <c r="F1928" s="124"/>
      <c r="I1928" s="72"/>
    </row>
    <row r="1929" spans="1:12">
      <c r="A1929" s="43"/>
      <c r="B1929" s="53"/>
      <c r="F1929" s="124"/>
      <c r="I1929" s="72"/>
    </row>
    <row r="1930" spans="1:12">
      <c r="A1930" s="48" t="s">
        <v>5710</v>
      </c>
      <c r="F1930" s="124"/>
    </row>
    <row r="1931" spans="1:12" ht="52.9">
      <c r="A1931" s="44" t="s">
        <v>5711</v>
      </c>
      <c r="F1931" s="124"/>
      <c r="L1931" s="45"/>
    </row>
    <row r="1932" spans="1:12" ht="39.6">
      <c r="A1932" s="46" t="s">
        <v>5712</v>
      </c>
      <c r="F1932" s="124"/>
    </row>
    <row r="1933" spans="1:12" ht="66">
      <c r="A1933" s="47" t="s">
        <v>5713</v>
      </c>
    </row>
    <row r="1934" spans="1:12" ht="26.45">
      <c r="A1934" s="46" t="s">
        <v>5714</v>
      </c>
    </row>
    <row r="1936" spans="1:12">
      <c r="A1936" s="48" t="s">
        <v>5715</v>
      </c>
    </row>
    <row r="1937" spans="1:1" ht="82.9">
      <c r="A1937" s="46" t="s">
        <v>5716</v>
      </c>
    </row>
    <row r="1938" spans="1:1" ht="26.45">
      <c r="A1938" s="46" t="s">
        <v>5717</v>
      </c>
    </row>
    <row r="1939" spans="1:1" ht="26.45">
      <c r="A1939" s="43" t="s">
        <v>5718</v>
      </c>
    </row>
    <row r="1940" spans="1:1" ht="26.45">
      <c r="A1940" s="43" t="s">
        <v>5719</v>
      </c>
    </row>
    <row r="1941" spans="1:1" ht="26.45">
      <c r="A1941" s="43" t="s">
        <v>5720</v>
      </c>
    </row>
    <row r="1942" spans="1:1" ht="26.45">
      <c r="A1942" s="43" t="s">
        <v>5721</v>
      </c>
    </row>
    <row r="1943" spans="1:1" ht="26.45">
      <c r="A1943" s="43" t="s">
        <v>5722</v>
      </c>
    </row>
    <row r="1944" spans="1:1" ht="26.45">
      <c r="A1944" s="134" t="s">
        <v>5723</v>
      </c>
    </row>
    <row r="1945" spans="1:1" ht="26.45">
      <c r="A1945" s="134" t="s">
        <v>5724</v>
      </c>
    </row>
    <row r="1946" spans="1:1" ht="39.6">
      <c r="A1946" s="46" t="s">
        <v>5725</v>
      </c>
    </row>
    <row r="1947" spans="1:1">
      <c r="A1947" s="46" t="s">
        <v>5726</v>
      </c>
    </row>
    <row r="1948" spans="1:1" ht="79.150000000000006">
      <c r="A1948" s="46" t="s">
        <v>5727</v>
      </c>
    </row>
    <row r="1949" spans="1:1" ht="105.6">
      <c r="A1949" s="46" t="s">
        <v>5728</v>
      </c>
    </row>
    <row r="1950" spans="1:1" ht="39.6">
      <c r="A1950" s="46" t="s">
        <v>5729</v>
      </c>
    </row>
    <row r="1951" spans="1:1" ht="132">
      <c r="A1951" s="46" t="s">
        <v>5730</v>
      </c>
    </row>
    <row r="1952" spans="1:1" ht="26.45">
      <c r="A1952" s="46" t="s">
        <v>5731</v>
      </c>
    </row>
    <row r="1954" spans="1:1">
      <c r="A1954" s="48" t="s">
        <v>5732</v>
      </c>
    </row>
    <row r="1955" spans="1:1" ht="26.45">
      <c r="A1955" s="46" t="s">
        <v>5733</v>
      </c>
    </row>
    <row r="1956" spans="1:1" ht="39.6">
      <c r="A1956" s="46" t="s">
        <v>5734</v>
      </c>
    </row>
    <row r="1957" spans="1:1">
      <c r="A1957" s="47" t="s">
        <v>5735</v>
      </c>
    </row>
    <row r="1958" spans="1:1" ht="26.45">
      <c r="A1958" s="46" t="s">
        <v>5736</v>
      </c>
    </row>
    <row r="1959" spans="1:1" ht="26.45">
      <c r="A1959" s="47" t="s">
        <v>5737</v>
      </c>
    </row>
    <row r="1960" spans="1:1" ht="26.45">
      <c r="A1960" s="47" t="s">
        <v>5738</v>
      </c>
    </row>
    <row r="1961" spans="1:1">
      <c r="A1961" s="47" t="s">
        <v>5739</v>
      </c>
    </row>
    <row r="1962" spans="1:1" ht="26.45">
      <c r="A1962" s="47" t="s">
        <v>5740</v>
      </c>
    </row>
    <row r="1963" spans="1:1">
      <c r="A1963" s="47" t="s">
        <v>5741</v>
      </c>
    </row>
    <row r="1964" spans="1:1" ht="39.6">
      <c r="A1964" s="46" t="s">
        <v>5742</v>
      </c>
    </row>
    <row r="1965" spans="1:1" ht="52.9">
      <c r="A1965" s="46" t="s">
        <v>5743</v>
      </c>
    </row>
    <row r="1967" spans="1:1">
      <c r="A1967" s="48" t="s">
        <v>5744</v>
      </c>
    </row>
    <row r="1968" spans="1:1">
      <c r="A1968" s="47" t="s">
        <v>5745</v>
      </c>
    </row>
  </sheetData>
  <sortState xmlns:xlrd2="http://schemas.microsoft.com/office/spreadsheetml/2017/richdata2" ref="A1955:A1965">
    <sortCondition ref="A1965"/>
  </sortState>
  <phoneticPr fontId="0" type="noConversion"/>
  <conditionalFormatting sqref="A78 A30">
    <cfRule type="duplicateValues" dxfId="93" priority="61"/>
  </conditionalFormatting>
  <conditionalFormatting sqref="A813">
    <cfRule type="duplicateValues" dxfId="92" priority="30"/>
  </conditionalFormatting>
  <conditionalFormatting sqref="A829:A830">
    <cfRule type="duplicateValues" dxfId="91" priority="28"/>
  </conditionalFormatting>
  <conditionalFormatting sqref="A838:A840">
    <cfRule type="duplicateValues" dxfId="90" priority="27"/>
  </conditionalFormatting>
  <conditionalFormatting sqref="A974:A975">
    <cfRule type="duplicateValues" dxfId="89" priority="20"/>
  </conditionalFormatting>
  <conditionalFormatting sqref="A1743:A1746">
    <cfRule type="duplicateValues" dxfId="88" priority="2"/>
  </conditionalFormatting>
  <conditionalFormatting sqref="A77:B77 A80:B80">
    <cfRule type="duplicateValues" dxfId="87" priority="112"/>
  </conditionalFormatting>
  <conditionalFormatting sqref="A1493:B1493">
    <cfRule type="duplicateValues" dxfId="86" priority="118"/>
  </conditionalFormatting>
  <conditionalFormatting sqref="A1663:B1665">
    <cfRule type="duplicateValues" dxfId="85" priority="119"/>
  </conditionalFormatting>
  <conditionalFormatting sqref="B78 B30">
    <cfRule type="duplicateValues" dxfId="84" priority="121"/>
  </conditionalFormatting>
  <conditionalFormatting sqref="B473:B476">
    <cfRule type="duplicateValues" dxfId="83" priority="124"/>
  </conditionalFormatting>
  <conditionalFormatting sqref="B778:B779">
    <cfRule type="duplicateValues" dxfId="82" priority="127"/>
  </conditionalFormatting>
  <conditionalFormatting sqref="B838:B840">
    <cfRule type="duplicateValues" dxfId="81" priority="129"/>
  </conditionalFormatting>
  <conditionalFormatting sqref="B941:B948">
    <cfRule type="duplicateValues" dxfId="80" priority="130"/>
  </conditionalFormatting>
  <conditionalFormatting sqref="B971:B972">
    <cfRule type="duplicateValues" dxfId="79" priority="131"/>
  </conditionalFormatting>
  <conditionalFormatting sqref="B974:B975">
    <cfRule type="duplicateValues" dxfId="78" priority="132"/>
  </conditionalFormatting>
  <conditionalFormatting sqref="B983:B986">
    <cfRule type="duplicateValues" dxfId="77" priority="133"/>
  </conditionalFormatting>
  <conditionalFormatting sqref="B1300:B1308">
    <cfRule type="duplicateValues" dxfId="76" priority="139"/>
  </conditionalFormatting>
  <conditionalFormatting sqref="B1374:B1379 A1363:A1379 B1363:B1370">
    <cfRule type="duplicateValues" dxfId="75" priority="115"/>
  </conditionalFormatting>
  <conditionalFormatting sqref="K26 A26:B26">
    <cfRule type="duplicateValues" dxfId="74" priority="67"/>
  </conditionalFormatting>
  <conditionalFormatting sqref="K33 A33:B33">
    <cfRule type="duplicateValues" dxfId="73" priority="68"/>
  </conditionalFormatting>
  <conditionalFormatting sqref="K34 A34:B34">
    <cfRule type="duplicateValues" dxfId="72" priority="71"/>
  </conditionalFormatting>
  <conditionalFormatting sqref="K77">
    <cfRule type="duplicateValues" dxfId="71" priority="44"/>
  </conditionalFormatting>
  <conditionalFormatting sqref="K78 K30">
    <cfRule type="duplicateValues" dxfId="70" priority="49"/>
  </conditionalFormatting>
  <conditionalFormatting sqref="K80">
    <cfRule type="duplicateValues" dxfId="69" priority="43"/>
  </conditionalFormatting>
  <conditionalFormatting sqref="K81 A81:B81">
    <cfRule type="duplicateValues" dxfId="68" priority="74"/>
  </conditionalFormatting>
  <conditionalFormatting sqref="K248 B248">
    <cfRule type="duplicateValues" dxfId="67" priority="38"/>
  </conditionalFormatting>
  <conditionalFormatting sqref="K473:K476">
    <cfRule type="duplicateValues" dxfId="66" priority="36"/>
  </conditionalFormatting>
  <conditionalFormatting sqref="K520:K523 B520:B523">
    <cfRule type="duplicateValues" dxfId="65" priority="35"/>
  </conditionalFormatting>
  <conditionalFormatting sqref="K739:K741 B739:B741">
    <cfRule type="duplicateValues" dxfId="64" priority="34"/>
  </conditionalFormatting>
  <conditionalFormatting sqref="K774">
    <cfRule type="duplicateValues" dxfId="63" priority="31"/>
  </conditionalFormatting>
  <conditionalFormatting sqref="K778:K779">
    <cfRule type="duplicateValues" dxfId="62" priority="32"/>
  </conditionalFormatting>
  <conditionalFormatting sqref="K813 B813">
    <cfRule type="duplicateValues" dxfId="61" priority="29"/>
  </conditionalFormatting>
  <conditionalFormatting sqref="K838:K840">
    <cfRule type="duplicateValues" dxfId="60" priority="25"/>
  </conditionalFormatting>
  <conditionalFormatting sqref="K941:K942">
    <cfRule type="duplicateValues" dxfId="59" priority="23"/>
  </conditionalFormatting>
  <conditionalFormatting sqref="K943:K948">
    <cfRule type="duplicateValues" dxfId="58" priority="22"/>
  </conditionalFormatting>
  <conditionalFormatting sqref="K974:K975">
    <cfRule type="duplicateValues" dxfId="57" priority="18"/>
  </conditionalFormatting>
  <conditionalFormatting sqref="K983:K986">
    <cfRule type="duplicateValues" dxfId="56" priority="16"/>
  </conditionalFormatting>
  <conditionalFormatting sqref="K1077 B1077">
    <cfRule type="duplicateValues" dxfId="55" priority="15"/>
  </conditionalFormatting>
  <conditionalFormatting sqref="K1180 B1180">
    <cfRule type="duplicateValues" dxfId="54" priority="14"/>
  </conditionalFormatting>
  <conditionalFormatting sqref="K1284 B1284">
    <cfRule type="duplicateValues" dxfId="53" priority="13"/>
  </conditionalFormatting>
  <conditionalFormatting sqref="K1299:K1301 B1299 K1303:K1305">
    <cfRule type="duplicateValues" dxfId="52" priority="12"/>
  </conditionalFormatting>
  <conditionalFormatting sqref="K1302">
    <cfRule type="duplicateValues" dxfId="51" priority="10"/>
  </conditionalFormatting>
  <conditionalFormatting sqref="K1306:K1308">
    <cfRule type="duplicateValues" dxfId="50" priority="9"/>
  </conditionalFormatting>
  <conditionalFormatting sqref="K1363">
    <cfRule type="duplicateValues" dxfId="49" priority="42"/>
  </conditionalFormatting>
  <conditionalFormatting sqref="K1364">
    <cfRule type="duplicateValues" dxfId="48" priority="41"/>
  </conditionalFormatting>
  <conditionalFormatting sqref="K1365">
    <cfRule type="duplicateValues" dxfId="47" priority="8"/>
  </conditionalFormatting>
  <conditionalFormatting sqref="K1367">
    <cfRule type="duplicateValues" dxfId="46" priority="7"/>
  </conditionalFormatting>
  <conditionalFormatting sqref="K1368:K1370 K1374:K1377">
    <cfRule type="duplicateValues" dxfId="45" priority="40"/>
  </conditionalFormatting>
  <conditionalFormatting sqref="K1378">
    <cfRule type="duplicateValues" dxfId="44" priority="39"/>
  </conditionalFormatting>
  <conditionalFormatting sqref="K1379">
    <cfRule type="duplicateValues" dxfId="43" priority="6"/>
  </conditionalFormatting>
  <conditionalFormatting sqref="K1412">
    <cfRule type="duplicateValues" dxfId="42" priority="5"/>
  </conditionalFormatting>
  <conditionalFormatting sqref="K1663:K1664">
    <cfRule type="duplicateValues" dxfId="41" priority="50"/>
  </conditionalFormatting>
  <conditionalFormatting sqref="K1665">
    <cfRule type="duplicateValues" dxfId="40" priority="4"/>
  </conditionalFormatting>
  <conditionalFormatting sqref="K1686">
    <cfRule type="duplicateValues" dxfId="39" priority="3"/>
  </conditionalFormatting>
  <conditionalFormatting sqref="K1844 A1844:B1844">
    <cfRule type="duplicateValues" dxfId="38" priority="66"/>
  </conditionalFormatting>
  <conditionalFormatting sqref="A1927:A1928">
    <cfRule type="duplicateValues" dxfId="37" priority="152"/>
  </conditionalFormatting>
  <pageMargins left="0.7" right="0.7" top="0.75" bottom="0.75" header="0.3" footer="0.3"/>
  <pageSetup orientation="portrait" r:id="rId1"/>
  <headerFooter alignWithMargins="0"/>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3DF7A-CBBC-4989-97FB-4B6D23E8D075}">
  <dimension ref="A1:B101"/>
  <sheetViews>
    <sheetView tabSelected="1" workbookViewId="0"/>
  </sheetViews>
  <sheetFormatPr defaultRowHeight="13.15"/>
  <cols>
    <col min="1" max="1" width="64.28515625" customWidth="1"/>
    <col min="2" max="2" width="15.7109375" customWidth="1"/>
  </cols>
  <sheetData>
    <row r="1" spans="1:2">
      <c r="A1" t="s">
        <v>6950</v>
      </c>
    </row>
    <row r="3" spans="1:2">
      <c r="A3" s="122" t="s">
        <v>7021</v>
      </c>
      <c r="B3" s="122" t="s">
        <v>6961</v>
      </c>
    </row>
    <row r="4" spans="1:2">
      <c r="A4" s="121" t="s">
        <v>7030</v>
      </c>
      <c r="B4" s="74" t="s">
        <v>7029</v>
      </c>
    </row>
    <row r="5" spans="1:2">
      <c r="A5" s="121" t="s">
        <v>7026</v>
      </c>
      <c r="B5" s="74" t="s">
        <v>7025</v>
      </c>
    </row>
    <row r="6" spans="1:2">
      <c r="A6" s="121" t="s">
        <v>7038</v>
      </c>
      <c r="B6" s="74" t="s">
        <v>7037</v>
      </c>
    </row>
    <row r="7" spans="1:2">
      <c r="A7" s="121" t="s">
        <v>7039</v>
      </c>
      <c r="B7" s="74" t="s">
        <v>3943</v>
      </c>
    </row>
    <row r="8" spans="1:2">
      <c r="A8" s="121" t="s">
        <v>301</v>
      </c>
      <c r="B8" s="74" t="s">
        <v>302</v>
      </c>
    </row>
    <row r="9" spans="1:2">
      <c r="A9" s="121" t="s">
        <v>7063</v>
      </c>
      <c r="B9" s="74" t="s">
        <v>3952</v>
      </c>
    </row>
    <row r="10" spans="1:2">
      <c r="A10" s="121" t="s">
        <v>7034</v>
      </c>
      <c r="B10" s="74" t="s">
        <v>7033</v>
      </c>
    </row>
    <row r="11" spans="1:2">
      <c r="A11" s="121" t="s">
        <v>7062</v>
      </c>
      <c r="B11" s="74" t="s">
        <v>1327</v>
      </c>
    </row>
    <row r="12" spans="1:2">
      <c r="A12" s="121" t="s">
        <v>7048</v>
      </c>
      <c r="B12" s="74" t="s">
        <v>7047</v>
      </c>
    </row>
    <row r="13" spans="1:2">
      <c r="A13" s="121" t="s">
        <v>7200</v>
      </c>
      <c r="B13" s="74" t="s">
        <v>7092</v>
      </c>
    </row>
    <row r="14" spans="1:2">
      <c r="A14" s="121" t="s">
        <v>7056</v>
      </c>
      <c r="B14" s="74" t="s">
        <v>7055</v>
      </c>
    </row>
    <row r="15" spans="1:2">
      <c r="A15" s="121" t="s">
        <v>7097</v>
      </c>
      <c r="B15" s="74" t="s">
        <v>7096</v>
      </c>
    </row>
    <row r="16" spans="1:2" ht="26.45">
      <c r="A16" s="121" t="s">
        <v>7085</v>
      </c>
      <c r="B16" s="74" t="s">
        <v>7084</v>
      </c>
    </row>
    <row r="17" spans="1:2">
      <c r="A17" s="121" t="s">
        <v>7040</v>
      </c>
      <c r="B17" s="74" t="s">
        <v>3260</v>
      </c>
    </row>
    <row r="18" spans="1:2">
      <c r="A18" s="121" t="s">
        <v>7032</v>
      </c>
      <c r="B18" s="74" t="s">
        <v>7031</v>
      </c>
    </row>
    <row r="19" spans="1:2">
      <c r="A19" s="121" t="s">
        <v>7071</v>
      </c>
      <c r="B19" s="74" t="s">
        <v>7070</v>
      </c>
    </row>
    <row r="20" spans="1:2">
      <c r="A20" s="121" t="s">
        <v>7067</v>
      </c>
      <c r="B20" s="74" t="s">
        <v>7066</v>
      </c>
    </row>
    <row r="21" spans="1:2">
      <c r="A21" s="121" t="s">
        <v>7087</v>
      </c>
      <c r="B21" s="74" t="s">
        <v>7086</v>
      </c>
    </row>
    <row r="22" spans="1:2">
      <c r="A22" s="121" t="s">
        <v>7081</v>
      </c>
      <c r="B22" s="74" t="s">
        <v>7080</v>
      </c>
    </row>
    <row r="23" spans="1:2">
      <c r="A23" s="121" t="s">
        <v>7107</v>
      </c>
      <c r="B23" s="74" t="s">
        <v>7106</v>
      </c>
    </row>
    <row r="24" spans="1:2">
      <c r="A24" s="121" t="s">
        <v>7075</v>
      </c>
      <c r="B24" s="74" t="s">
        <v>7074</v>
      </c>
    </row>
    <row r="25" spans="1:2">
      <c r="A25" s="121" t="s">
        <v>7119</v>
      </c>
      <c r="B25" s="74" t="s">
        <v>7118</v>
      </c>
    </row>
    <row r="26" spans="1:2">
      <c r="A26" s="121" t="s">
        <v>7061</v>
      </c>
      <c r="B26" s="74" t="s">
        <v>7060</v>
      </c>
    </row>
    <row r="27" spans="1:2">
      <c r="A27" s="121" t="s">
        <v>7079</v>
      </c>
      <c r="B27" s="74" t="s">
        <v>7078</v>
      </c>
    </row>
    <row r="28" spans="1:2">
      <c r="A28" s="121" t="s">
        <v>7117</v>
      </c>
      <c r="B28" s="74" t="s">
        <v>7116</v>
      </c>
    </row>
    <row r="29" spans="1:2">
      <c r="A29" s="121" t="s">
        <v>7201</v>
      </c>
      <c r="B29" s="74" t="s">
        <v>7184</v>
      </c>
    </row>
    <row r="30" spans="1:2">
      <c r="A30" s="121" t="s">
        <v>7157</v>
      </c>
      <c r="B30" s="74" t="s">
        <v>7156</v>
      </c>
    </row>
    <row r="31" spans="1:2">
      <c r="A31" s="121" t="s">
        <v>7171</v>
      </c>
      <c r="B31" s="74" t="s">
        <v>7170</v>
      </c>
    </row>
    <row r="32" spans="1:2">
      <c r="A32" s="121" t="s">
        <v>7173</v>
      </c>
      <c r="B32" s="74" t="s">
        <v>7172</v>
      </c>
    </row>
    <row r="33" spans="1:2">
      <c r="A33" s="121" t="s">
        <v>7149</v>
      </c>
      <c r="B33" s="74" t="s">
        <v>7148</v>
      </c>
    </row>
    <row r="34" spans="1:2">
      <c r="A34" s="121" t="s">
        <v>7141</v>
      </c>
      <c r="B34" s="74" t="s">
        <v>7140</v>
      </c>
    </row>
    <row r="35" spans="1:2">
      <c r="A35" s="121" t="s">
        <v>7175</v>
      </c>
      <c r="B35" s="74" t="s">
        <v>7174</v>
      </c>
    </row>
    <row r="36" spans="1:2">
      <c r="A36" s="121" t="s">
        <v>7177</v>
      </c>
      <c r="B36" s="74" t="s">
        <v>7176</v>
      </c>
    </row>
    <row r="37" spans="1:2">
      <c r="A37" s="121" t="s">
        <v>7143</v>
      </c>
      <c r="B37" s="74" t="s">
        <v>7142</v>
      </c>
    </row>
    <row r="38" spans="1:2">
      <c r="A38" s="121" t="s">
        <v>7179</v>
      </c>
      <c r="B38" s="74" t="s">
        <v>7178</v>
      </c>
    </row>
    <row r="39" spans="1:2">
      <c r="A39" s="121" t="s">
        <v>7145</v>
      </c>
      <c r="B39" s="74" t="s">
        <v>7144</v>
      </c>
    </row>
    <row r="40" spans="1:2">
      <c r="A40" s="121" t="s">
        <v>7193</v>
      </c>
      <c r="B40" s="74" t="s">
        <v>7192</v>
      </c>
    </row>
    <row r="41" spans="1:2">
      <c r="A41" s="121" t="s">
        <v>7151</v>
      </c>
      <c r="B41" s="74" t="s">
        <v>7150</v>
      </c>
    </row>
    <row r="42" spans="1:2">
      <c r="A42" s="121" t="s">
        <v>7159</v>
      </c>
      <c r="B42" s="74" t="s">
        <v>7158</v>
      </c>
    </row>
    <row r="43" spans="1:2">
      <c r="A43" s="121" t="s">
        <v>7153</v>
      </c>
      <c r="B43" s="74" t="s">
        <v>7152</v>
      </c>
    </row>
    <row r="44" spans="1:2">
      <c r="A44" s="121" t="s">
        <v>7161</v>
      </c>
      <c r="B44" s="74" t="s">
        <v>7160</v>
      </c>
    </row>
    <row r="45" spans="1:2">
      <c r="A45" s="121" t="s">
        <v>7163</v>
      </c>
      <c r="B45" s="74" t="s">
        <v>7162</v>
      </c>
    </row>
    <row r="46" spans="1:2">
      <c r="A46" s="121" t="s">
        <v>7046</v>
      </c>
      <c r="B46" s="74" t="s">
        <v>7045</v>
      </c>
    </row>
    <row r="47" spans="1:2">
      <c r="A47" s="121" t="s">
        <v>7105</v>
      </c>
      <c r="B47" s="74" t="s">
        <v>7104</v>
      </c>
    </row>
    <row r="48" spans="1:2">
      <c r="A48" s="121" t="s">
        <v>7083</v>
      </c>
      <c r="B48" s="74" t="s">
        <v>7082</v>
      </c>
    </row>
    <row r="49" spans="1:2">
      <c r="A49" s="121" t="s">
        <v>7187</v>
      </c>
      <c r="B49" s="74" t="s">
        <v>7186</v>
      </c>
    </row>
    <row r="50" spans="1:2">
      <c r="A50" s="121" t="s">
        <v>7169</v>
      </c>
      <c r="B50" s="74" t="s">
        <v>7168</v>
      </c>
    </row>
    <row r="51" spans="1:2">
      <c r="A51" s="121" t="s">
        <v>7181</v>
      </c>
      <c r="B51" s="74" t="s">
        <v>7180</v>
      </c>
    </row>
    <row r="52" spans="1:2">
      <c r="A52" s="121" t="s">
        <v>7147</v>
      </c>
      <c r="B52" s="74" t="s">
        <v>7146</v>
      </c>
    </row>
    <row r="53" spans="1:2">
      <c r="A53" s="121" t="s">
        <v>7183</v>
      </c>
      <c r="B53" s="74" t="s">
        <v>7182</v>
      </c>
    </row>
    <row r="54" spans="1:2">
      <c r="A54" s="121" t="s">
        <v>7195</v>
      </c>
      <c r="B54" s="74" t="s">
        <v>7194</v>
      </c>
    </row>
    <row r="55" spans="1:2">
      <c r="A55" s="121" t="s">
        <v>7127</v>
      </c>
      <c r="B55" s="74" t="s">
        <v>7126</v>
      </c>
    </row>
    <row r="56" spans="1:2">
      <c r="A56" s="121" t="s">
        <v>7165</v>
      </c>
      <c r="B56" s="74" t="s">
        <v>7164</v>
      </c>
    </row>
    <row r="57" spans="1:2">
      <c r="A57" s="121" t="s">
        <v>7167</v>
      </c>
      <c r="B57" s="74" t="s">
        <v>7166</v>
      </c>
    </row>
    <row r="58" spans="1:2">
      <c r="A58" s="121" t="s">
        <v>7189</v>
      </c>
      <c r="B58" s="74" t="s">
        <v>7188</v>
      </c>
    </row>
    <row r="59" spans="1:2">
      <c r="A59" s="121" t="s">
        <v>7155</v>
      </c>
      <c r="B59" s="74" t="s">
        <v>7154</v>
      </c>
    </row>
    <row r="60" spans="1:2">
      <c r="A60" s="121" t="s">
        <v>7101</v>
      </c>
      <c r="B60" s="74" t="s">
        <v>7100</v>
      </c>
    </row>
    <row r="61" spans="1:2">
      <c r="A61" s="121" t="s">
        <v>7099</v>
      </c>
      <c r="B61" s="74" t="s">
        <v>7098</v>
      </c>
    </row>
    <row r="62" spans="1:2">
      <c r="A62" s="121" t="s">
        <v>7121</v>
      </c>
      <c r="B62" s="74" t="s">
        <v>7120</v>
      </c>
    </row>
    <row r="63" spans="1:2">
      <c r="A63" s="121" t="s">
        <v>7131</v>
      </c>
      <c r="B63" s="74" t="s">
        <v>7130</v>
      </c>
    </row>
    <row r="64" spans="1:2">
      <c r="A64" s="121" t="s">
        <v>7129</v>
      </c>
      <c r="B64" s="74" t="s">
        <v>7128</v>
      </c>
    </row>
    <row r="65" spans="1:2">
      <c r="A65" s="121" t="s">
        <v>7191</v>
      </c>
      <c r="B65" s="74" t="s">
        <v>7190</v>
      </c>
    </row>
    <row r="66" spans="1:2">
      <c r="A66" s="121" t="s">
        <v>7109</v>
      </c>
      <c r="B66" s="74" t="s">
        <v>7108</v>
      </c>
    </row>
    <row r="67" spans="1:2">
      <c r="A67" s="121" t="s">
        <v>7123</v>
      </c>
      <c r="B67" s="74" t="s">
        <v>7122</v>
      </c>
    </row>
    <row r="68" spans="1:2">
      <c r="A68" s="121" t="s">
        <v>7115</v>
      </c>
      <c r="B68" s="74" t="s">
        <v>7114</v>
      </c>
    </row>
    <row r="69" spans="1:2">
      <c r="A69" s="121" t="s">
        <v>7125</v>
      </c>
      <c r="B69" s="74" t="s">
        <v>7124</v>
      </c>
    </row>
    <row r="70" spans="1:2">
      <c r="A70" s="121" t="s">
        <v>7111</v>
      </c>
      <c r="B70" s="74" t="s">
        <v>7110</v>
      </c>
    </row>
    <row r="71" spans="1:2">
      <c r="A71" s="121" t="s">
        <v>7103</v>
      </c>
      <c r="B71" s="74" t="s">
        <v>7102</v>
      </c>
    </row>
    <row r="72" spans="1:2">
      <c r="A72" s="121" t="s">
        <v>7113</v>
      </c>
      <c r="B72" s="74" t="s">
        <v>7112</v>
      </c>
    </row>
    <row r="73" spans="1:2">
      <c r="A73" s="121" t="s">
        <v>7028</v>
      </c>
      <c r="B73" s="74" t="s">
        <v>7027</v>
      </c>
    </row>
    <row r="74" spans="1:2">
      <c r="A74" s="121" t="s">
        <v>7091</v>
      </c>
      <c r="B74" s="74" t="s">
        <v>7090</v>
      </c>
    </row>
    <row r="75" spans="1:2">
      <c r="A75" s="121" t="s">
        <v>7089</v>
      </c>
      <c r="B75" s="74" t="s">
        <v>7088</v>
      </c>
    </row>
    <row r="76" spans="1:2">
      <c r="A76" s="121" t="s">
        <v>7052</v>
      </c>
      <c r="B76" s="74" t="s">
        <v>7051</v>
      </c>
    </row>
    <row r="77" spans="1:2">
      <c r="A77" s="121" t="s">
        <v>7022</v>
      </c>
      <c r="B77" s="74" t="s">
        <v>4138</v>
      </c>
    </row>
    <row r="78" spans="1:2">
      <c r="A78" s="121" t="s">
        <v>7199</v>
      </c>
      <c r="B78" s="74" t="s">
        <v>7198</v>
      </c>
    </row>
    <row r="79" spans="1:2">
      <c r="A79" s="121" t="s">
        <v>7050</v>
      </c>
      <c r="B79" s="74" t="s">
        <v>7049</v>
      </c>
    </row>
    <row r="80" spans="1:2">
      <c r="A80" s="121" t="s">
        <v>7044</v>
      </c>
      <c r="B80" s="74" t="s">
        <v>7043</v>
      </c>
    </row>
    <row r="81" spans="1:2">
      <c r="A81" s="121" t="s">
        <v>4142</v>
      </c>
      <c r="B81" s="74" t="s">
        <v>4143</v>
      </c>
    </row>
    <row r="82" spans="1:2">
      <c r="A82" s="121" t="s">
        <v>7065</v>
      </c>
      <c r="B82" s="74" t="s">
        <v>7064</v>
      </c>
    </row>
    <row r="83" spans="1:2">
      <c r="A83" s="121" t="s">
        <v>7073</v>
      </c>
      <c r="B83" s="74" t="s">
        <v>7072</v>
      </c>
    </row>
    <row r="84" spans="1:2">
      <c r="A84" s="121" t="s">
        <v>7042</v>
      </c>
      <c r="B84" s="74" t="s">
        <v>7041</v>
      </c>
    </row>
    <row r="85" spans="1:2">
      <c r="A85" s="121" t="s">
        <v>4508</v>
      </c>
      <c r="B85" s="74" t="s">
        <v>4509</v>
      </c>
    </row>
    <row r="86" spans="1:2">
      <c r="A86" s="121" t="s">
        <v>4511</v>
      </c>
      <c r="B86" s="74" t="s">
        <v>4512</v>
      </c>
    </row>
    <row r="87" spans="1:2">
      <c r="A87" s="121" t="s">
        <v>4907</v>
      </c>
      <c r="B87" s="74" t="s">
        <v>4908</v>
      </c>
    </row>
    <row r="88" spans="1:2">
      <c r="A88" s="121" t="s">
        <v>7139</v>
      </c>
      <c r="B88" s="74" t="s">
        <v>7138</v>
      </c>
    </row>
    <row r="89" spans="1:2">
      <c r="A89" s="121" t="s">
        <v>7133</v>
      </c>
      <c r="B89" s="74" t="s">
        <v>7132</v>
      </c>
    </row>
    <row r="90" spans="1:2">
      <c r="A90" s="121" t="s">
        <v>7135</v>
      </c>
      <c r="B90" s="74" t="s">
        <v>7134</v>
      </c>
    </row>
    <row r="91" spans="1:2">
      <c r="A91" s="121" t="s">
        <v>7137</v>
      </c>
      <c r="B91" s="74" t="s">
        <v>7136</v>
      </c>
    </row>
    <row r="92" spans="1:2">
      <c r="A92" s="121" t="s">
        <v>7036</v>
      </c>
      <c r="B92" s="74" t="s">
        <v>7035</v>
      </c>
    </row>
    <row r="93" spans="1:2">
      <c r="A93" s="121" t="s">
        <v>7024</v>
      </c>
      <c r="B93" s="74" t="s">
        <v>7023</v>
      </c>
    </row>
    <row r="94" spans="1:2">
      <c r="A94" s="121" t="s">
        <v>5010</v>
      </c>
      <c r="B94" s="74" t="s">
        <v>5011</v>
      </c>
    </row>
    <row r="95" spans="1:2">
      <c r="A95" s="121" t="s">
        <v>7077</v>
      </c>
      <c r="B95" s="74" t="s">
        <v>7076</v>
      </c>
    </row>
    <row r="96" spans="1:2">
      <c r="A96" s="121" t="s">
        <v>7197</v>
      </c>
      <c r="B96" s="74" t="s">
        <v>7196</v>
      </c>
    </row>
    <row r="97" spans="1:2">
      <c r="A97" s="121" t="s">
        <v>7069</v>
      </c>
      <c r="B97" s="74" t="s">
        <v>7068</v>
      </c>
    </row>
    <row r="98" spans="1:2">
      <c r="A98" s="121" t="s">
        <v>7057</v>
      </c>
      <c r="B98" s="74" t="s">
        <v>2412</v>
      </c>
    </row>
    <row r="99" spans="1:2">
      <c r="A99" s="121" t="s">
        <v>7059</v>
      </c>
      <c r="B99" s="74" t="s">
        <v>7058</v>
      </c>
    </row>
    <row r="100" spans="1:2">
      <c r="A100" s="121" t="s">
        <v>7095</v>
      </c>
      <c r="B100" s="74" t="s">
        <v>7094</v>
      </c>
    </row>
    <row r="101" spans="1:2">
      <c r="A101" s="121" t="s">
        <v>7054</v>
      </c>
      <c r="B101" s="74" t="s">
        <v>7053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EF4D2-CA5E-4F95-BDAF-F7352564CA69}">
  <sheetPr filterMode="1"/>
  <dimension ref="A1:M392"/>
  <sheetViews>
    <sheetView workbookViewId="0">
      <selection activeCell="L350" sqref="L350"/>
    </sheetView>
  </sheetViews>
  <sheetFormatPr defaultColWidth="9.28515625" defaultRowHeight="14.45"/>
  <cols>
    <col min="1" max="1" width="9.7109375" style="107" bestFit="1" customWidth="1"/>
    <col min="2" max="2" width="7.7109375" style="107" bestFit="1" customWidth="1"/>
    <col min="3" max="3" width="10.42578125" style="107" bestFit="1" customWidth="1"/>
    <col min="4" max="4" width="35.28515625" style="107" bestFit="1" customWidth="1"/>
    <col min="5" max="5" width="15.7109375" style="107" bestFit="1" customWidth="1"/>
    <col min="6" max="7" width="15.7109375" style="107" customWidth="1"/>
    <col min="8" max="8" width="20" style="107" customWidth="1"/>
    <col min="9" max="9" width="70" style="107" customWidth="1"/>
    <col min="10" max="10" width="20" style="107" hidden="1" customWidth="1"/>
    <col min="11" max="11" width="77" style="107" customWidth="1"/>
    <col min="12" max="12" width="18" style="107" customWidth="1"/>
    <col min="13" max="16384" width="9.28515625" style="107"/>
  </cols>
  <sheetData>
    <row r="1" spans="1:12">
      <c r="A1" s="109" t="s">
        <v>7202</v>
      </c>
      <c r="B1" s="109" t="s">
        <v>7203</v>
      </c>
      <c r="C1" s="109" t="s">
        <v>7204</v>
      </c>
      <c r="D1" s="109" t="s">
        <v>7205</v>
      </c>
      <c r="E1" s="109" t="s">
        <v>7206</v>
      </c>
      <c r="F1" s="109" t="s">
        <v>7207</v>
      </c>
      <c r="G1" s="109" t="s">
        <v>7208</v>
      </c>
      <c r="H1" s="109" t="s">
        <v>6961</v>
      </c>
      <c r="I1" s="109" t="s">
        <v>7021</v>
      </c>
      <c r="J1" s="109" t="s">
        <v>7209</v>
      </c>
      <c r="K1" s="111" t="s">
        <v>6857</v>
      </c>
      <c r="L1" s="111" t="s">
        <v>7210</v>
      </c>
    </row>
    <row r="2" spans="1:12" hidden="1">
      <c r="A2" s="108" t="s">
        <v>7211</v>
      </c>
      <c r="B2" s="108" t="s">
        <v>7212</v>
      </c>
      <c r="C2" s="108"/>
      <c r="D2" s="108" t="s">
        <v>7213</v>
      </c>
      <c r="E2" s="108" t="s">
        <v>7214</v>
      </c>
      <c r="F2" s="108"/>
      <c r="G2" s="108" t="b">
        <f>ISNUMBER(MATCH(H2,#REF!,0))</f>
        <v>0</v>
      </c>
      <c r="H2" s="108" t="s">
        <v>273</v>
      </c>
      <c r="I2" s="108" t="s">
        <v>272</v>
      </c>
      <c r="J2" s="108" t="s">
        <v>7215</v>
      </c>
    </row>
    <row r="3" spans="1:12" hidden="1">
      <c r="A3" s="108" t="s">
        <v>7211</v>
      </c>
      <c r="B3" s="108" t="s">
        <v>7212</v>
      </c>
      <c r="C3" s="108"/>
      <c r="D3" s="108" t="s">
        <v>7213</v>
      </c>
      <c r="E3" s="108" t="s">
        <v>7216</v>
      </c>
      <c r="F3" s="108"/>
      <c r="G3" s="108" t="b">
        <f>ISNUMBER(MATCH(H3,#REF!,0))</f>
        <v>0</v>
      </c>
      <c r="H3" s="108" t="s">
        <v>442</v>
      </c>
      <c r="I3" s="108" t="s">
        <v>7217</v>
      </c>
      <c r="J3" s="108" t="s">
        <v>7218</v>
      </c>
    </row>
    <row r="4" spans="1:12" hidden="1">
      <c r="A4" s="108" t="s">
        <v>7211</v>
      </c>
      <c r="B4" s="108" t="s">
        <v>7212</v>
      </c>
      <c r="C4" s="108"/>
      <c r="D4" s="108" t="s">
        <v>7213</v>
      </c>
      <c r="E4" s="108" t="s">
        <v>7219</v>
      </c>
      <c r="F4" s="108"/>
      <c r="G4" s="108" t="b">
        <f>ISNUMBER(MATCH(H4,#REF!,0))</f>
        <v>0</v>
      </c>
      <c r="H4" s="108" t="s">
        <v>657</v>
      </c>
      <c r="I4" s="108" t="s">
        <v>656</v>
      </c>
      <c r="J4" s="108" t="s">
        <v>7220</v>
      </c>
    </row>
    <row r="5" spans="1:12" hidden="1">
      <c r="A5" s="108" t="s">
        <v>7211</v>
      </c>
      <c r="B5" s="108" t="s">
        <v>7212</v>
      </c>
      <c r="C5" s="108"/>
      <c r="D5" s="108" t="s">
        <v>7213</v>
      </c>
      <c r="E5" s="108" t="s">
        <v>7221</v>
      </c>
      <c r="F5" s="108"/>
      <c r="G5" s="108" t="b">
        <f>ISNUMBER(MATCH(H5,#REF!,0))</f>
        <v>0</v>
      </c>
      <c r="H5" s="108" t="s">
        <v>56</v>
      </c>
      <c r="I5" s="108" t="s">
        <v>7222</v>
      </c>
      <c r="J5" s="108" t="s">
        <v>7223</v>
      </c>
    </row>
    <row r="6" spans="1:12" hidden="1">
      <c r="A6" s="108" t="s">
        <v>7211</v>
      </c>
      <c r="B6" s="108" t="s">
        <v>7212</v>
      </c>
      <c r="C6" s="108"/>
      <c r="D6" s="108" t="s">
        <v>7213</v>
      </c>
      <c r="E6" s="108" t="s">
        <v>7224</v>
      </c>
      <c r="F6" s="108"/>
      <c r="G6" s="108" t="b">
        <f>ISNUMBER(MATCH(H6,#REF!,0))</f>
        <v>0</v>
      </c>
      <c r="H6" s="108" t="s">
        <v>1591</v>
      </c>
      <c r="I6" s="108" t="s">
        <v>7225</v>
      </c>
      <c r="J6" s="108" t="s">
        <v>7226</v>
      </c>
    </row>
    <row r="7" spans="1:12" hidden="1">
      <c r="A7" s="108" t="s">
        <v>7211</v>
      </c>
      <c r="B7" s="108" t="s">
        <v>7212</v>
      </c>
      <c r="C7" s="108"/>
      <c r="D7" s="108" t="s">
        <v>7213</v>
      </c>
      <c r="E7" s="108" t="s">
        <v>7227</v>
      </c>
      <c r="F7" s="108"/>
      <c r="G7" s="108" t="b">
        <f>ISNUMBER(MATCH(H7,#REF!,0))</f>
        <v>0</v>
      </c>
      <c r="H7" s="108" t="s">
        <v>2291</v>
      </c>
      <c r="I7" s="108" t="s">
        <v>2290</v>
      </c>
      <c r="J7" s="108" t="s">
        <v>7228</v>
      </c>
    </row>
    <row r="8" spans="1:12" hidden="1">
      <c r="A8" s="108" t="s">
        <v>7211</v>
      </c>
      <c r="B8" s="108" t="s">
        <v>7212</v>
      </c>
      <c r="C8" s="108"/>
      <c r="D8" s="108" t="s">
        <v>7213</v>
      </c>
      <c r="E8" s="108" t="s">
        <v>7229</v>
      </c>
      <c r="F8" s="108"/>
      <c r="G8" s="108" t="b">
        <f>ISNUMBER(MATCH(H8,#REF!,0))</f>
        <v>0</v>
      </c>
      <c r="H8" s="108" t="s">
        <v>1891</v>
      </c>
      <c r="I8" s="108" t="s">
        <v>1890</v>
      </c>
      <c r="J8" s="108" t="s">
        <v>7230</v>
      </c>
    </row>
    <row r="9" spans="1:12" hidden="1">
      <c r="A9" s="108" t="s">
        <v>7211</v>
      </c>
      <c r="B9" s="108" t="s">
        <v>7212</v>
      </c>
      <c r="C9" s="108"/>
      <c r="D9" s="108" t="s">
        <v>7213</v>
      </c>
      <c r="E9" s="108" t="s">
        <v>7231</v>
      </c>
      <c r="F9" s="108"/>
      <c r="G9" s="108" t="b">
        <f>ISNUMBER(MATCH(H9,#REF!,0))</f>
        <v>0</v>
      </c>
      <c r="H9" s="108" t="s">
        <v>2181</v>
      </c>
      <c r="I9" s="108" t="s">
        <v>7232</v>
      </c>
      <c r="J9" s="108" t="s">
        <v>7233</v>
      </c>
    </row>
    <row r="10" spans="1:12" hidden="1">
      <c r="A10" s="108" t="s">
        <v>7211</v>
      </c>
      <c r="B10" s="108" t="s">
        <v>7212</v>
      </c>
      <c r="C10" s="108"/>
      <c r="D10" s="108" t="s">
        <v>7213</v>
      </c>
      <c r="E10" s="108" t="s">
        <v>7234</v>
      </c>
      <c r="F10" s="108"/>
      <c r="G10" s="108" t="b">
        <f>ISNUMBER(MATCH(H10,#REF!,0))</f>
        <v>0</v>
      </c>
      <c r="H10" s="108" t="s">
        <v>2200</v>
      </c>
      <c r="I10" s="108" t="s">
        <v>2199</v>
      </c>
      <c r="J10" s="108" t="s">
        <v>7235</v>
      </c>
    </row>
    <row r="11" spans="1:12" hidden="1">
      <c r="A11" s="108" t="s">
        <v>7211</v>
      </c>
      <c r="B11" s="108" t="s">
        <v>7212</v>
      </c>
      <c r="C11" s="108"/>
      <c r="D11" s="108" t="s">
        <v>7213</v>
      </c>
      <c r="E11" s="108" t="s">
        <v>7236</v>
      </c>
      <c r="F11" s="108"/>
      <c r="G11" s="108" t="b">
        <f>ISNUMBER(MATCH(H11,#REF!,0))</f>
        <v>0</v>
      </c>
      <c r="H11" s="108" t="s">
        <v>4976</v>
      </c>
      <c r="I11" s="108" t="s">
        <v>4975</v>
      </c>
      <c r="J11" s="108" t="s">
        <v>7237</v>
      </c>
    </row>
    <row r="12" spans="1:12" hidden="1">
      <c r="A12" s="108" t="s">
        <v>7211</v>
      </c>
      <c r="B12" s="108" t="s">
        <v>7212</v>
      </c>
      <c r="C12" s="108"/>
      <c r="D12" s="108" t="s">
        <v>7213</v>
      </c>
      <c r="E12" s="108" t="s">
        <v>7238</v>
      </c>
      <c r="F12" s="108"/>
      <c r="G12" s="108" t="b">
        <f>ISNUMBER(MATCH(H12,#REF!,0))</f>
        <v>0</v>
      </c>
      <c r="H12" s="108" t="s">
        <v>5423</v>
      </c>
      <c r="I12" s="108" t="s">
        <v>5422</v>
      </c>
      <c r="J12" s="108" t="s">
        <v>7239</v>
      </c>
    </row>
    <row r="13" spans="1:12" hidden="1">
      <c r="A13" s="108" t="s">
        <v>7211</v>
      </c>
      <c r="B13" s="108" t="s">
        <v>7212</v>
      </c>
      <c r="C13" s="108"/>
      <c r="D13" s="108" t="s">
        <v>7213</v>
      </c>
      <c r="E13" s="108" t="s">
        <v>7240</v>
      </c>
      <c r="F13" s="108"/>
      <c r="G13" s="108" t="b">
        <f>ISNUMBER(MATCH(H13,#REF!,0))</f>
        <v>0</v>
      </c>
      <c r="H13" s="108" t="s">
        <v>4911</v>
      </c>
      <c r="I13" s="108" t="s">
        <v>7241</v>
      </c>
      <c r="J13" s="108" t="s">
        <v>7242</v>
      </c>
    </row>
    <row r="14" spans="1:12" hidden="1">
      <c r="A14" s="108" t="s">
        <v>7211</v>
      </c>
      <c r="B14" s="108" t="s">
        <v>7212</v>
      </c>
      <c r="C14" s="108"/>
      <c r="D14" s="108" t="s">
        <v>7213</v>
      </c>
      <c r="E14" s="108" t="s">
        <v>7243</v>
      </c>
      <c r="F14" s="108"/>
      <c r="G14" s="108" t="b">
        <f>ISNUMBER(MATCH(H14,#REF!,0))</f>
        <v>0</v>
      </c>
      <c r="H14" s="108" t="s">
        <v>4266</v>
      </c>
      <c r="I14" s="108" t="s">
        <v>5399</v>
      </c>
      <c r="J14" s="108" t="s">
        <v>7244</v>
      </c>
    </row>
    <row r="15" spans="1:12" hidden="1">
      <c r="A15" s="108" t="s">
        <v>7211</v>
      </c>
      <c r="B15" s="108" t="s">
        <v>7212</v>
      </c>
      <c r="C15" s="108"/>
      <c r="D15" s="108" t="s">
        <v>7213</v>
      </c>
      <c r="E15" s="108" t="s">
        <v>7245</v>
      </c>
      <c r="F15" s="108"/>
      <c r="G15" s="108" t="b">
        <f>ISNUMBER(MATCH(H15,#REF!,0))</f>
        <v>0</v>
      </c>
      <c r="H15" s="108" t="s">
        <v>5705</v>
      </c>
      <c r="I15" s="108" t="s">
        <v>7246</v>
      </c>
      <c r="J15" s="108" t="s">
        <v>7247</v>
      </c>
    </row>
    <row r="16" spans="1:12" hidden="1">
      <c r="A16" s="108" t="s">
        <v>7211</v>
      </c>
      <c r="B16" s="108" t="s">
        <v>7212</v>
      </c>
      <c r="C16" s="108"/>
      <c r="D16" s="108" t="s">
        <v>7213</v>
      </c>
      <c r="E16" s="108" t="s">
        <v>7248</v>
      </c>
      <c r="F16" s="108"/>
      <c r="G16" s="108" t="b">
        <f>ISNUMBER(MATCH(H16,#REF!,0))</f>
        <v>0</v>
      </c>
      <c r="H16" s="108" t="s">
        <v>3789</v>
      </c>
      <c r="I16" s="108" t="s">
        <v>3788</v>
      </c>
      <c r="J16" s="108" t="s">
        <v>7249</v>
      </c>
    </row>
    <row r="17" spans="1:12" hidden="1">
      <c r="A17" s="108" t="s">
        <v>7211</v>
      </c>
      <c r="B17" s="108" t="s">
        <v>7212</v>
      </c>
      <c r="C17" s="108"/>
      <c r="D17" s="108" t="s">
        <v>7213</v>
      </c>
      <c r="E17" s="108" t="s">
        <v>7250</v>
      </c>
      <c r="F17" s="108"/>
      <c r="G17" s="108" t="b">
        <f>ISNUMBER(MATCH(H17,#REF!,0))</f>
        <v>0</v>
      </c>
      <c r="H17" s="108" t="s">
        <v>2164</v>
      </c>
      <c r="I17" s="108" t="s">
        <v>7251</v>
      </c>
      <c r="J17" s="108" t="s">
        <v>7252</v>
      </c>
    </row>
    <row r="18" spans="1:12" hidden="1">
      <c r="A18" s="108" t="s">
        <v>7211</v>
      </c>
      <c r="B18" s="108" t="s">
        <v>7212</v>
      </c>
      <c r="C18" s="108"/>
      <c r="D18" s="108" t="s">
        <v>7213</v>
      </c>
      <c r="E18" s="108" t="s">
        <v>7253</v>
      </c>
      <c r="F18" s="108"/>
      <c r="G18" s="108" t="b">
        <f>ISNUMBER(MATCH(H18,#REF!,0))</f>
        <v>0</v>
      </c>
      <c r="H18" s="108" t="s">
        <v>2278</v>
      </c>
      <c r="I18" s="108" t="s">
        <v>2277</v>
      </c>
      <c r="J18" s="108" t="s">
        <v>7254</v>
      </c>
    </row>
    <row r="19" spans="1:12" hidden="1">
      <c r="A19" s="108" t="s">
        <v>7211</v>
      </c>
      <c r="B19" s="108" t="s">
        <v>7212</v>
      </c>
      <c r="C19" s="108"/>
      <c r="D19" s="108" t="s">
        <v>7213</v>
      </c>
      <c r="E19" s="108" t="s">
        <v>7255</v>
      </c>
      <c r="F19" s="108"/>
      <c r="G19" s="108" t="b">
        <f>ISNUMBER(MATCH(H19,#REF!,0))</f>
        <v>0</v>
      </c>
      <c r="H19" s="108" t="s">
        <v>239</v>
      </c>
      <c r="I19" s="108" t="s">
        <v>241</v>
      </c>
      <c r="J19" s="108" t="s">
        <v>7256</v>
      </c>
    </row>
    <row r="20" spans="1:12" hidden="1">
      <c r="A20" s="108" t="s">
        <v>7211</v>
      </c>
      <c r="B20" s="108" t="s">
        <v>7212</v>
      </c>
      <c r="C20" s="108"/>
      <c r="D20" s="108" t="s">
        <v>7213</v>
      </c>
      <c r="E20" s="108" t="s">
        <v>7257</v>
      </c>
      <c r="F20" s="108"/>
      <c r="G20" s="108" t="b">
        <f>ISNUMBER(MATCH(H20,#REF!,0))</f>
        <v>0</v>
      </c>
      <c r="H20" s="108" t="s">
        <v>1042</v>
      </c>
      <c r="I20" s="108" t="s">
        <v>4250</v>
      </c>
      <c r="J20" s="108" t="s">
        <v>7258</v>
      </c>
    </row>
    <row r="21" spans="1:12" hidden="1">
      <c r="A21" s="108" t="s">
        <v>7211</v>
      </c>
      <c r="B21" s="108" t="s">
        <v>7212</v>
      </c>
      <c r="C21" s="108"/>
      <c r="D21" s="108" t="s">
        <v>7213</v>
      </c>
      <c r="E21" s="108" t="s">
        <v>7259</v>
      </c>
      <c r="F21" s="108"/>
      <c r="G21" s="108" t="b">
        <f>ISNUMBER(MATCH(H21,#REF!,0))</f>
        <v>0</v>
      </c>
      <c r="H21" s="108" t="s">
        <v>4490</v>
      </c>
      <c r="I21" s="108" t="s">
        <v>4489</v>
      </c>
      <c r="J21" s="108" t="s">
        <v>7260</v>
      </c>
    </row>
    <row r="22" spans="1:12">
      <c r="A22" s="108" t="s">
        <v>7211</v>
      </c>
      <c r="B22" s="108" t="s">
        <v>7212</v>
      </c>
      <c r="C22" s="108"/>
      <c r="D22" s="108" t="s">
        <v>7213</v>
      </c>
      <c r="E22" s="108" t="s">
        <v>7261</v>
      </c>
      <c r="F22" s="108" t="b">
        <f>ISNUMBER(MATCH(H22,'List of Lists by name'!B:B,0))</f>
        <v>1</v>
      </c>
      <c r="G22" s="112" t="b">
        <f>ISNUMBER(MATCH(H22,#REF!,0))</f>
        <v>0</v>
      </c>
      <c r="H22" s="113" t="s">
        <v>69</v>
      </c>
      <c r="I22" s="113" t="s">
        <v>68</v>
      </c>
      <c r="J22" s="108" t="s">
        <v>7262</v>
      </c>
      <c r="K22" s="114"/>
      <c r="L22" s="114"/>
    </row>
    <row r="23" spans="1:12" hidden="1">
      <c r="A23" s="108" t="s">
        <v>7211</v>
      </c>
      <c r="B23" s="108" t="s">
        <v>7212</v>
      </c>
      <c r="C23" s="108"/>
      <c r="D23" s="108" t="s">
        <v>7213</v>
      </c>
      <c r="E23" s="108" t="s">
        <v>7263</v>
      </c>
      <c r="F23" s="108"/>
      <c r="G23" s="108" t="b">
        <f>ISNUMBER(MATCH(H23,#REF!,0))</f>
        <v>0</v>
      </c>
      <c r="H23" s="108" t="s">
        <v>970</v>
      </c>
      <c r="I23" s="108" t="s">
        <v>7264</v>
      </c>
      <c r="J23" s="108" t="s">
        <v>7265</v>
      </c>
    </row>
    <row r="24" spans="1:12" hidden="1">
      <c r="A24" s="108" t="s">
        <v>7211</v>
      </c>
      <c r="B24" s="108" t="s">
        <v>7212</v>
      </c>
      <c r="C24" s="108"/>
      <c r="D24" s="108" t="s">
        <v>7213</v>
      </c>
      <c r="E24" s="108" t="s">
        <v>7266</v>
      </c>
      <c r="F24" s="108"/>
      <c r="G24" s="108" t="b">
        <f>ISNUMBER(MATCH(H24,#REF!,0))</f>
        <v>0</v>
      </c>
      <c r="H24" s="108" t="s">
        <v>1465</v>
      </c>
      <c r="I24" s="108" t="s">
        <v>7267</v>
      </c>
      <c r="J24" s="108" t="s">
        <v>7268</v>
      </c>
    </row>
    <row r="25" spans="1:12" hidden="1">
      <c r="A25" s="108" t="s">
        <v>7211</v>
      </c>
      <c r="B25" s="108" t="s">
        <v>7212</v>
      </c>
      <c r="C25" s="108"/>
      <c r="D25" s="108" t="s">
        <v>7213</v>
      </c>
      <c r="E25" s="108" t="s">
        <v>7269</v>
      </c>
      <c r="F25" s="108"/>
      <c r="G25" s="108" t="b">
        <f>ISNUMBER(MATCH(H25,#REF!,0))</f>
        <v>0</v>
      </c>
      <c r="H25" s="108" t="s">
        <v>3231</v>
      </c>
      <c r="I25" s="108" t="s">
        <v>3230</v>
      </c>
      <c r="J25" s="108" t="s">
        <v>7270</v>
      </c>
    </row>
    <row r="26" spans="1:12" hidden="1">
      <c r="A26" s="108" t="s">
        <v>7211</v>
      </c>
      <c r="B26" s="108" t="s">
        <v>7212</v>
      </c>
      <c r="C26" s="108"/>
      <c r="D26" s="108" t="s">
        <v>7213</v>
      </c>
      <c r="E26" s="108" t="s">
        <v>7271</v>
      </c>
      <c r="F26" s="108"/>
      <c r="G26" s="108" t="b">
        <f>ISNUMBER(MATCH(H26,#REF!,0))</f>
        <v>0</v>
      </c>
      <c r="H26" s="108" t="s">
        <v>5445</v>
      </c>
      <c r="I26" s="108" t="s">
        <v>5444</v>
      </c>
      <c r="J26" s="108" t="s">
        <v>7272</v>
      </c>
    </row>
    <row r="27" spans="1:12" hidden="1">
      <c r="A27" s="108" t="s">
        <v>7211</v>
      </c>
      <c r="B27" s="108" t="s">
        <v>7212</v>
      </c>
      <c r="C27" s="108"/>
      <c r="D27" s="108" t="s">
        <v>7213</v>
      </c>
      <c r="E27" s="108" t="s">
        <v>7273</v>
      </c>
      <c r="F27" s="108"/>
      <c r="G27" s="108" t="b">
        <f>ISNUMBER(MATCH(H27,#REF!,0))</f>
        <v>0</v>
      </c>
      <c r="H27" s="108" t="s">
        <v>3221</v>
      </c>
      <c r="I27" s="108" t="s">
        <v>7274</v>
      </c>
      <c r="J27" s="108" t="s">
        <v>7275</v>
      </c>
    </row>
    <row r="28" spans="1:12" hidden="1">
      <c r="A28" s="108" t="s">
        <v>7211</v>
      </c>
      <c r="B28" s="108" t="s">
        <v>7212</v>
      </c>
      <c r="C28" s="108"/>
      <c r="D28" s="108" t="s">
        <v>7213</v>
      </c>
      <c r="E28" s="108" t="s">
        <v>7276</v>
      </c>
      <c r="F28" s="108"/>
      <c r="G28" s="108" t="b">
        <f>ISNUMBER(MATCH(H28,#REF!,0))</f>
        <v>0</v>
      </c>
      <c r="H28" s="108" t="s">
        <v>4966</v>
      </c>
      <c r="I28" s="108" t="s">
        <v>4965</v>
      </c>
      <c r="J28" s="108" t="s">
        <v>7277</v>
      </c>
    </row>
    <row r="29" spans="1:12" hidden="1">
      <c r="A29" s="108" t="s">
        <v>7211</v>
      </c>
      <c r="B29" s="108" t="s">
        <v>7212</v>
      </c>
      <c r="C29" s="108"/>
      <c r="D29" s="108" t="s">
        <v>7213</v>
      </c>
      <c r="E29" s="108" t="s">
        <v>7278</v>
      </c>
      <c r="F29" s="108"/>
      <c r="G29" s="108" t="b">
        <f>ISNUMBER(MATCH(H29,#REF!,0))</f>
        <v>0</v>
      </c>
      <c r="H29" s="108" t="s">
        <v>2652</v>
      </c>
      <c r="I29" s="108" t="s">
        <v>7279</v>
      </c>
      <c r="J29" s="108" t="s">
        <v>7280</v>
      </c>
    </row>
    <row r="30" spans="1:12" hidden="1">
      <c r="A30" s="108" t="s">
        <v>7211</v>
      </c>
      <c r="B30" s="108" t="s">
        <v>7212</v>
      </c>
      <c r="C30" s="108"/>
      <c r="D30" s="108" t="s">
        <v>7213</v>
      </c>
      <c r="E30" s="108" t="s">
        <v>7281</v>
      </c>
      <c r="F30" s="108"/>
      <c r="G30" s="108" t="b">
        <f>ISNUMBER(MATCH(H30,#REF!,0))</f>
        <v>0</v>
      </c>
      <c r="H30" s="108" t="s">
        <v>5000</v>
      </c>
      <c r="I30" s="108" t="s">
        <v>4997</v>
      </c>
      <c r="J30" s="108" t="s">
        <v>7282</v>
      </c>
    </row>
    <row r="31" spans="1:12" hidden="1">
      <c r="A31" s="108" t="s">
        <v>7211</v>
      </c>
      <c r="B31" s="108" t="s">
        <v>7212</v>
      </c>
      <c r="C31" s="108"/>
      <c r="D31" s="108" t="s">
        <v>7213</v>
      </c>
      <c r="E31" s="108" t="s">
        <v>7283</v>
      </c>
      <c r="F31" s="112" t="b">
        <f>ISNUMBER(MATCH(H31,'List of Lists by name'!B:B,0))</f>
        <v>0</v>
      </c>
      <c r="G31" s="112" t="b">
        <f>ISNUMBER(MATCH(H31,#REF!,0))</f>
        <v>0</v>
      </c>
      <c r="H31" s="116" t="s">
        <v>7284</v>
      </c>
      <c r="I31" s="116" t="s">
        <v>7285</v>
      </c>
      <c r="J31" s="108" t="s">
        <v>7286</v>
      </c>
      <c r="K31" s="117" t="s">
        <v>7287</v>
      </c>
      <c r="L31" s="117" t="s">
        <v>7288</v>
      </c>
    </row>
    <row r="32" spans="1:12" hidden="1">
      <c r="A32" s="108" t="s">
        <v>7211</v>
      </c>
      <c r="B32" s="108" t="s">
        <v>7212</v>
      </c>
      <c r="C32" s="108"/>
      <c r="D32" s="108" t="s">
        <v>7213</v>
      </c>
      <c r="E32" s="108" t="s">
        <v>7289</v>
      </c>
      <c r="F32" s="108"/>
      <c r="G32" s="108" t="b">
        <f>ISNUMBER(MATCH(H32,#REF!,0))</f>
        <v>0</v>
      </c>
      <c r="H32" s="108" t="s">
        <v>1762</v>
      </c>
      <c r="I32" s="108" t="s">
        <v>1761</v>
      </c>
      <c r="J32" s="108"/>
    </row>
    <row r="33" spans="1:12" hidden="1">
      <c r="A33" s="108" t="s">
        <v>7211</v>
      </c>
      <c r="B33" s="108" t="s">
        <v>7212</v>
      </c>
      <c r="C33" s="108"/>
      <c r="D33" s="108" t="s">
        <v>7213</v>
      </c>
      <c r="E33" s="108" t="s">
        <v>7290</v>
      </c>
      <c r="F33" s="108"/>
      <c r="G33" s="108" t="b">
        <f>ISNUMBER(MATCH(H33,#REF!,0))</f>
        <v>0</v>
      </c>
      <c r="H33" s="108" t="s">
        <v>878</v>
      </c>
      <c r="I33" s="108" t="s">
        <v>7291</v>
      </c>
      <c r="J33" s="108" t="s">
        <v>7292</v>
      </c>
    </row>
    <row r="34" spans="1:12" hidden="1">
      <c r="A34" s="108" t="s">
        <v>7211</v>
      </c>
      <c r="B34" s="108" t="s">
        <v>7212</v>
      </c>
      <c r="C34" s="108"/>
      <c r="D34" s="108" t="s">
        <v>7213</v>
      </c>
      <c r="E34" s="108" t="s">
        <v>7293</v>
      </c>
      <c r="F34" s="108"/>
      <c r="G34" s="108" t="b">
        <f>ISNUMBER(MATCH(H34,#REF!,0))</f>
        <v>0</v>
      </c>
      <c r="H34" s="108" t="s">
        <v>3142</v>
      </c>
      <c r="I34" s="108" t="s">
        <v>7294</v>
      </c>
      <c r="J34" s="108" t="s">
        <v>7295</v>
      </c>
    </row>
    <row r="35" spans="1:12" hidden="1">
      <c r="A35" s="108" t="s">
        <v>7211</v>
      </c>
      <c r="B35" s="108" t="s">
        <v>7212</v>
      </c>
      <c r="C35" s="108"/>
      <c r="D35" s="108" t="s">
        <v>7213</v>
      </c>
      <c r="E35" s="108" t="s">
        <v>7296</v>
      </c>
      <c r="F35" s="108"/>
      <c r="G35" s="108" t="b">
        <f>ISNUMBER(MATCH(H35,#REF!,0))</f>
        <v>0</v>
      </c>
      <c r="H35" s="108" t="s">
        <v>4992</v>
      </c>
      <c r="I35" s="108" t="s">
        <v>7297</v>
      </c>
      <c r="J35" s="108" t="s">
        <v>7298</v>
      </c>
    </row>
    <row r="36" spans="1:12" hidden="1">
      <c r="A36" s="108" t="s">
        <v>7211</v>
      </c>
      <c r="B36" s="108" t="s">
        <v>7212</v>
      </c>
      <c r="C36" s="108"/>
      <c r="D36" s="108" t="s">
        <v>7213</v>
      </c>
      <c r="E36" s="108" t="s">
        <v>7299</v>
      </c>
      <c r="F36" s="108"/>
      <c r="G36" s="108" t="b">
        <f>ISNUMBER(MATCH(H36,#REF!,0))</f>
        <v>0</v>
      </c>
      <c r="H36" s="108" t="s">
        <v>5076</v>
      </c>
      <c r="I36" s="108" t="s">
        <v>7300</v>
      </c>
      <c r="J36" s="108" t="s">
        <v>7301</v>
      </c>
    </row>
    <row r="37" spans="1:12" hidden="1">
      <c r="A37" s="108" t="s">
        <v>7211</v>
      </c>
      <c r="B37" s="108" t="s">
        <v>7212</v>
      </c>
      <c r="C37" s="108"/>
      <c r="D37" s="108" t="s">
        <v>7213</v>
      </c>
      <c r="E37" s="108" t="s">
        <v>7302</v>
      </c>
      <c r="F37" s="108"/>
      <c r="G37" s="108" t="b">
        <f>ISNUMBER(MATCH(H37,#REF!,0))</f>
        <v>0</v>
      </c>
      <c r="H37" s="108" t="s">
        <v>1885</v>
      </c>
      <c r="I37" s="108" t="s">
        <v>7303</v>
      </c>
      <c r="J37" s="108"/>
    </row>
    <row r="38" spans="1:12" hidden="1">
      <c r="A38" s="108" t="s">
        <v>7211</v>
      </c>
      <c r="B38" s="108" t="s">
        <v>7212</v>
      </c>
      <c r="C38" s="108"/>
      <c r="D38" s="108" t="s">
        <v>7213</v>
      </c>
      <c r="E38" s="108" t="s">
        <v>7304</v>
      </c>
      <c r="F38" s="108"/>
      <c r="G38" s="108" t="b">
        <f>ISNUMBER(MATCH(H38,#REF!,0))</f>
        <v>0</v>
      </c>
      <c r="H38" s="108" t="s">
        <v>4988</v>
      </c>
      <c r="I38" s="108" t="s">
        <v>7305</v>
      </c>
      <c r="J38" s="108" t="s">
        <v>7306</v>
      </c>
    </row>
    <row r="39" spans="1:12" hidden="1">
      <c r="A39" s="108" t="s">
        <v>7211</v>
      </c>
      <c r="B39" s="108" t="s">
        <v>7212</v>
      </c>
      <c r="C39" s="108"/>
      <c r="D39" s="108" t="s">
        <v>7213</v>
      </c>
      <c r="E39" s="108" t="s">
        <v>7307</v>
      </c>
      <c r="F39" s="108"/>
      <c r="G39" s="108" t="b">
        <f>ISNUMBER(MATCH(H39,#REF!,0))</f>
        <v>0</v>
      </c>
      <c r="H39" s="108" t="s">
        <v>3346</v>
      </c>
      <c r="I39" s="108" t="s">
        <v>3343</v>
      </c>
      <c r="J39" s="108" t="s">
        <v>7308</v>
      </c>
    </row>
    <row r="40" spans="1:12" hidden="1">
      <c r="A40" s="108" t="s">
        <v>7211</v>
      </c>
      <c r="B40" s="108" t="s">
        <v>7212</v>
      </c>
      <c r="C40" s="108"/>
      <c r="D40" s="108" t="s">
        <v>7213</v>
      </c>
      <c r="E40" s="108" t="s">
        <v>7309</v>
      </c>
      <c r="F40" s="108"/>
      <c r="G40" s="108" t="b">
        <f>ISNUMBER(MATCH(H40,#REF!,0))</f>
        <v>0</v>
      </c>
      <c r="H40" s="108" t="s">
        <v>5439</v>
      </c>
      <c r="I40" s="108" t="s">
        <v>5438</v>
      </c>
      <c r="J40" s="108" t="s">
        <v>7310</v>
      </c>
    </row>
    <row r="41" spans="1:12" hidden="1">
      <c r="A41" s="108" t="s">
        <v>7211</v>
      </c>
      <c r="B41" s="108" t="s">
        <v>7212</v>
      </c>
      <c r="C41" s="108"/>
      <c r="D41" s="108" t="s">
        <v>7213</v>
      </c>
      <c r="E41" s="108" t="s">
        <v>7311</v>
      </c>
      <c r="F41" s="108"/>
      <c r="G41" s="108" t="b">
        <f>ISNUMBER(MATCH(H41,#REF!,0))</f>
        <v>0</v>
      </c>
      <c r="H41" s="108" t="s">
        <v>906</v>
      </c>
      <c r="I41" s="108" t="s">
        <v>7312</v>
      </c>
      <c r="J41" s="108" t="s">
        <v>7313</v>
      </c>
    </row>
    <row r="42" spans="1:12" hidden="1">
      <c r="A42" s="108" t="s">
        <v>7211</v>
      </c>
      <c r="B42" s="108" t="s">
        <v>7212</v>
      </c>
      <c r="C42" s="108"/>
      <c r="D42" s="108" t="s">
        <v>7213</v>
      </c>
      <c r="E42" s="108" t="s">
        <v>7314</v>
      </c>
      <c r="F42" s="108"/>
      <c r="G42" s="108" t="b">
        <f>ISNUMBER(MATCH(H42,#REF!,0))</f>
        <v>0</v>
      </c>
      <c r="H42" s="108" t="s">
        <v>1484</v>
      </c>
      <c r="I42" s="108" t="s">
        <v>7315</v>
      </c>
      <c r="J42" s="108" t="s">
        <v>7316</v>
      </c>
    </row>
    <row r="43" spans="1:12" hidden="1">
      <c r="A43" s="108" t="s">
        <v>7211</v>
      </c>
      <c r="B43" s="108" t="s">
        <v>7212</v>
      </c>
      <c r="C43" s="108"/>
      <c r="D43" s="108" t="s">
        <v>7213</v>
      </c>
      <c r="E43" s="108" t="s">
        <v>7317</v>
      </c>
      <c r="F43" s="108"/>
      <c r="G43" s="108" t="b">
        <f>ISNUMBER(MATCH(H43,#REF!,0))</f>
        <v>0</v>
      </c>
      <c r="H43" s="108" t="s">
        <v>1901</v>
      </c>
      <c r="I43" s="108" t="s">
        <v>7318</v>
      </c>
      <c r="J43" s="108"/>
    </row>
    <row r="44" spans="1:12">
      <c r="A44" s="108" t="s">
        <v>7211</v>
      </c>
      <c r="B44" s="108" t="s">
        <v>7212</v>
      </c>
      <c r="C44" s="108"/>
      <c r="D44" s="108" t="s">
        <v>7213</v>
      </c>
      <c r="E44" s="108" t="s">
        <v>7319</v>
      </c>
      <c r="F44" s="108" t="b">
        <f>ISNUMBER(MATCH(H44,'List of Lists by name'!B:B,0))</f>
        <v>1</v>
      </c>
      <c r="G44" s="112" t="b">
        <f>ISNUMBER(MATCH(H44,#REF!,0))</f>
        <v>0</v>
      </c>
      <c r="H44" s="113" t="s">
        <v>3770</v>
      </c>
      <c r="I44" s="113" t="s">
        <v>7320</v>
      </c>
      <c r="J44" s="108" t="s">
        <v>7321</v>
      </c>
      <c r="K44" s="114"/>
      <c r="L44" s="114"/>
    </row>
    <row r="45" spans="1:12" hidden="1">
      <c r="A45" s="108" t="s">
        <v>7211</v>
      </c>
      <c r="B45" s="108" t="s">
        <v>7212</v>
      </c>
      <c r="C45" s="108"/>
      <c r="D45" s="108" t="s">
        <v>7213</v>
      </c>
      <c r="E45" s="108" t="s">
        <v>7322</v>
      </c>
      <c r="F45" s="108"/>
      <c r="G45" s="108" t="b">
        <f>ISNUMBER(MATCH(H45,#REF!,0))</f>
        <v>0</v>
      </c>
      <c r="H45" s="108" t="s">
        <v>5702</v>
      </c>
      <c r="I45" s="108" t="s">
        <v>7323</v>
      </c>
      <c r="J45" s="108" t="s">
        <v>7324</v>
      </c>
    </row>
    <row r="46" spans="1:12" hidden="1">
      <c r="A46" s="108" t="s">
        <v>7211</v>
      </c>
      <c r="B46" s="108" t="s">
        <v>7212</v>
      </c>
      <c r="C46" s="108"/>
      <c r="D46" s="108" t="s">
        <v>7213</v>
      </c>
      <c r="E46" s="108" t="s">
        <v>7325</v>
      </c>
      <c r="F46" s="108"/>
      <c r="G46" s="108" t="b">
        <f>ISNUMBER(MATCH(H46,#REF!,0))</f>
        <v>0</v>
      </c>
      <c r="H46" s="108" t="s">
        <v>5670</v>
      </c>
      <c r="I46" s="108" t="s">
        <v>7326</v>
      </c>
      <c r="J46" s="108" t="s">
        <v>7327</v>
      </c>
    </row>
    <row r="47" spans="1:12" hidden="1">
      <c r="A47" s="108" t="s">
        <v>7211</v>
      </c>
      <c r="B47" s="108" t="s">
        <v>7212</v>
      </c>
      <c r="C47" s="108"/>
      <c r="D47" s="108" t="s">
        <v>7213</v>
      </c>
      <c r="E47" s="108" t="s">
        <v>7328</v>
      </c>
      <c r="F47" s="108"/>
      <c r="G47" s="108" t="b">
        <f>ISNUMBER(MATCH(H47,#REF!,0))</f>
        <v>0</v>
      </c>
      <c r="H47" s="108" t="s">
        <v>5096</v>
      </c>
      <c r="I47" s="108" t="s">
        <v>7329</v>
      </c>
      <c r="J47" s="108" t="s">
        <v>7330</v>
      </c>
    </row>
    <row r="48" spans="1:12">
      <c r="A48" s="108" t="s">
        <v>7211</v>
      </c>
      <c r="B48" s="108" t="s">
        <v>7212</v>
      </c>
      <c r="C48" s="108"/>
      <c r="D48" s="108" t="s">
        <v>7213</v>
      </c>
      <c r="E48" s="108" t="s">
        <v>7331</v>
      </c>
      <c r="F48" s="108" t="b">
        <f>ISNUMBER(MATCH(H48,'List of Lists by name'!B:B,0))</f>
        <v>1</v>
      </c>
      <c r="G48" s="112" t="b">
        <f>ISNUMBER(MATCH(H48,#REF!,0))</f>
        <v>0</v>
      </c>
      <c r="H48" s="113" t="s">
        <v>3220</v>
      </c>
      <c r="I48" s="113" t="s">
        <v>7332</v>
      </c>
      <c r="J48" s="108"/>
      <c r="K48" s="114" t="s">
        <v>7333</v>
      </c>
      <c r="L48" s="114" t="s">
        <v>7334</v>
      </c>
    </row>
    <row r="49" spans="1:10" hidden="1">
      <c r="A49" s="108" t="s">
        <v>7211</v>
      </c>
      <c r="B49" s="108" t="s">
        <v>7212</v>
      </c>
      <c r="C49" s="108"/>
      <c r="D49" s="108" t="s">
        <v>7213</v>
      </c>
      <c r="E49" s="108" t="s">
        <v>7335</v>
      </c>
      <c r="F49" s="108"/>
      <c r="G49" s="108" t="b">
        <f>ISNUMBER(MATCH(H49,#REF!,0))</f>
        <v>0</v>
      </c>
      <c r="H49" s="108" t="s">
        <v>3208</v>
      </c>
      <c r="I49" s="108" t="s">
        <v>7336</v>
      </c>
      <c r="J49" s="108" t="s">
        <v>7337</v>
      </c>
    </row>
    <row r="50" spans="1:10" hidden="1">
      <c r="A50" s="108" t="s">
        <v>7211</v>
      </c>
      <c r="B50" s="108" t="s">
        <v>7212</v>
      </c>
      <c r="C50" s="108"/>
      <c r="D50" s="108" t="s">
        <v>7213</v>
      </c>
      <c r="E50" s="108" t="s">
        <v>7338</v>
      </c>
      <c r="F50" s="108"/>
      <c r="G50" s="108" t="b">
        <f>ISNUMBER(MATCH(H50,#REF!,0))</f>
        <v>0</v>
      </c>
      <c r="H50" s="108" t="s">
        <v>3704</v>
      </c>
      <c r="I50" s="108" t="s">
        <v>7339</v>
      </c>
      <c r="J50" s="108"/>
    </row>
    <row r="51" spans="1:10" hidden="1">
      <c r="A51" s="108" t="s">
        <v>7211</v>
      </c>
      <c r="B51" s="108" t="s">
        <v>7212</v>
      </c>
      <c r="C51" s="108"/>
      <c r="D51" s="108" t="s">
        <v>7213</v>
      </c>
      <c r="E51" s="108" t="s">
        <v>7340</v>
      </c>
      <c r="F51" s="108"/>
      <c r="G51" s="108" t="b">
        <f>ISNUMBER(MATCH(H51,#REF!,0))</f>
        <v>0</v>
      </c>
      <c r="H51" s="108" t="s">
        <v>2630</v>
      </c>
      <c r="I51" s="108" t="s">
        <v>7341</v>
      </c>
      <c r="J51" s="108"/>
    </row>
    <row r="52" spans="1:10" hidden="1">
      <c r="A52" s="108" t="s">
        <v>7211</v>
      </c>
      <c r="B52" s="108" t="s">
        <v>7212</v>
      </c>
      <c r="C52" s="108"/>
      <c r="D52" s="108" t="s">
        <v>7213</v>
      </c>
      <c r="E52" s="108" t="s">
        <v>7342</v>
      </c>
      <c r="F52" s="108"/>
      <c r="G52" s="108" t="b">
        <f>ISNUMBER(MATCH(H52,#REF!,0))</f>
        <v>0</v>
      </c>
      <c r="H52" s="108" t="s">
        <v>943</v>
      </c>
      <c r="I52" s="108" t="s">
        <v>942</v>
      </c>
      <c r="J52" s="108" t="s">
        <v>7343</v>
      </c>
    </row>
    <row r="53" spans="1:10" hidden="1">
      <c r="A53" s="108" t="s">
        <v>7211</v>
      </c>
      <c r="B53" s="108" t="s">
        <v>7212</v>
      </c>
      <c r="C53" s="108"/>
      <c r="D53" s="108" t="s">
        <v>7213</v>
      </c>
      <c r="E53" s="108" t="s">
        <v>7344</v>
      </c>
      <c r="F53" s="108"/>
      <c r="G53" s="108" t="b">
        <f>ISNUMBER(MATCH(H53,#REF!,0))</f>
        <v>0</v>
      </c>
      <c r="H53" s="108" t="s">
        <v>1131</v>
      </c>
      <c r="I53" s="108" t="s">
        <v>7345</v>
      </c>
      <c r="J53" s="108" t="s">
        <v>7346</v>
      </c>
    </row>
    <row r="54" spans="1:10" hidden="1">
      <c r="A54" s="108" t="s">
        <v>7211</v>
      </c>
      <c r="B54" s="108" t="s">
        <v>7212</v>
      </c>
      <c r="C54" s="108"/>
      <c r="D54" s="108" t="s">
        <v>7213</v>
      </c>
      <c r="E54" s="108" t="s">
        <v>7347</v>
      </c>
      <c r="F54" s="108"/>
      <c r="G54" s="108" t="b">
        <f>ISNUMBER(MATCH(H54,#REF!,0))</f>
        <v>0</v>
      </c>
      <c r="H54" s="108" t="s">
        <v>1212</v>
      </c>
      <c r="I54" s="108" t="s">
        <v>1211</v>
      </c>
      <c r="J54" s="108" t="s">
        <v>7348</v>
      </c>
    </row>
    <row r="55" spans="1:10" hidden="1">
      <c r="A55" s="108" t="s">
        <v>7211</v>
      </c>
      <c r="B55" s="108" t="s">
        <v>7212</v>
      </c>
      <c r="C55" s="108"/>
      <c r="D55" s="108" t="s">
        <v>7213</v>
      </c>
      <c r="E55" s="108" t="s">
        <v>7349</v>
      </c>
      <c r="F55" s="108"/>
      <c r="G55" s="108" t="b">
        <f>ISNUMBER(MATCH(H55,#REF!,0))</f>
        <v>0</v>
      </c>
      <c r="H55" s="108" t="s">
        <v>1770</v>
      </c>
      <c r="I55" s="108" t="s">
        <v>1769</v>
      </c>
      <c r="J55" s="108" t="s">
        <v>7350</v>
      </c>
    </row>
    <row r="56" spans="1:10" hidden="1">
      <c r="A56" s="108" t="s">
        <v>7211</v>
      </c>
      <c r="B56" s="108" t="s">
        <v>7212</v>
      </c>
      <c r="C56" s="108"/>
      <c r="D56" s="108" t="s">
        <v>7213</v>
      </c>
      <c r="E56" s="108" t="s">
        <v>7351</v>
      </c>
      <c r="F56" s="108"/>
      <c r="G56" s="108" t="b">
        <f>ISNUMBER(MATCH(H56,#REF!,0))</f>
        <v>0</v>
      </c>
      <c r="H56" s="108" t="s">
        <v>2318</v>
      </c>
      <c r="I56" s="108" t="s">
        <v>2317</v>
      </c>
      <c r="J56" s="108" t="s">
        <v>7352</v>
      </c>
    </row>
    <row r="57" spans="1:10" hidden="1">
      <c r="A57" s="108" t="s">
        <v>7211</v>
      </c>
      <c r="B57" s="108" t="s">
        <v>7212</v>
      </c>
      <c r="C57" s="108"/>
      <c r="D57" s="108" t="s">
        <v>7213</v>
      </c>
      <c r="E57" s="108" t="s">
        <v>7353</v>
      </c>
      <c r="F57" s="108"/>
      <c r="G57" s="108" t="b">
        <f>ISNUMBER(MATCH(H57,#REF!,0))</f>
        <v>0</v>
      </c>
      <c r="H57" s="108" t="s">
        <v>2347</v>
      </c>
      <c r="I57" s="108" t="s">
        <v>2346</v>
      </c>
      <c r="J57" s="108" t="s">
        <v>7354</v>
      </c>
    </row>
    <row r="58" spans="1:10" hidden="1">
      <c r="A58" s="108" t="s">
        <v>7211</v>
      </c>
      <c r="B58" s="108" t="s">
        <v>7212</v>
      </c>
      <c r="C58" s="108"/>
      <c r="D58" s="108" t="s">
        <v>7213</v>
      </c>
      <c r="E58" s="108" t="s">
        <v>7355</v>
      </c>
      <c r="F58" s="108"/>
      <c r="G58" s="108" t="b">
        <f>ISNUMBER(MATCH(H58,#REF!,0))</f>
        <v>0</v>
      </c>
      <c r="H58" s="108" t="s">
        <v>2756</v>
      </c>
      <c r="I58" s="108" t="s">
        <v>2755</v>
      </c>
      <c r="J58" s="108" t="s">
        <v>7356</v>
      </c>
    </row>
    <row r="59" spans="1:10" hidden="1">
      <c r="A59" s="108" t="s">
        <v>7211</v>
      </c>
      <c r="B59" s="108" t="s">
        <v>7212</v>
      </c>
      <c r="C59" s="108"/>
      <c r="D59" s="108" t="s">
        <v>7213</v>
      </c>
      <c r="E59" s="108" t="s">
        <v>7357</v>
      </c>
      <c r="F59" s="108"/>
      <c r="G59" s="108" t="b">
        <f>ISNUMBER(MATCH(H59,#REF!,0))</f>
        <v>0</v>
      </c>
      <c r="H59" s="108" t="s">
        <v>3170</v>
      </c>
      <c r="I59" s="108" t="s">
        <v>3169</v>
      </c>
      <c r="J59" s="108" t="s">
        <v>7358</v>
      </c>
    </row>
    <row r="60" spans="1:10" hidden="1">
      <c r="A60" s="108" t="s">
        <v>7211</v>
      </c>
      <c r="B60" s="108" t="s">
        <v>7212</v>
      </c>
      <c r="C60" s="108"/>
      <c r="D60" s="108" t="s">
        <v>7213</v>
      </c>
      <c r="E60" s="108" t="s">
        <v>7359</v>
      </c>
      <c r="F60" s="108"/>
      <c r="G60" s="108" t="b">
        <f>ISNUMBER(MATCH(H60,#REF!,0))</f>
        <v>0</v>
      </c>
      <c r="H60" s="108" t="s">
        <v>3562</v>
      </c>
      <c r="I60" s="108" t="s">
        <v>3561</v>
      </c>
      <c r="J60" s="108" t="s">
        <v>7360</v>
      </c>
    </row>
    <row r="61" spans="1:10" hidden="1">
      <c r="A61" s="108" t="s">
        <v>7211</v>
      </c>
      <c r="B61" s="108" t="s">
        <v>7212</v>
      </c>
      <c r="C61" s="108"/>
      <c r="D61" s="108" t="s">
        <v>7213</v>
      </c>
      <c r="E61" s="108" t="s">
        <v>7361</v>
      </c>
      <c r="F61" s="108"/>
      <c r="G61" s="108" t="b">
        <f>ISNUMBER(MATCH(H61,#REF!,0))</f>
        <v>0</v>
      </c>
      <c r="H61" s="108" t="s">
        <v>3786</v>
      </c>
      <c r="I61" s="108" t="s">
        <v>3785</v>
      </c>
      <c r="J61" s="108" t="s">
        <v>7362</v>
      </c>
    </row>
    <row r="62" spans="1:10" hidden="1">
      <c r="A62" s="108" t="s">
        <v>7211</v>
      </c>
      <c r="B62" s="108" t="s">
        <v>7212</v>
      </c>
      <c r="C62" s="108"/>
      <c r="D62" s="108" t="s">
        <v>7213</v>
      </c>
      <c r="E62" s="108" t="s">
        <v>7363</v>
      </c>
      <c r="F62" s="108"/>
      <c r="G62" s="108" t="b">
        <f>ISNUMBER(MATCH(H62,#REF!,0))</f>
        <v>0</v>
      </c>
      <c r="H62" s="108" t="s">
        <v>4788</v>
      </c>
      <c r="I62" s="108" t="s">
        <v>4787</v>
      </c>
      <c r="J62" s="108" t="s">
        <v>7364</v>
      </c>
    </row>
    <row r="63" spans="1:10" hidden="1">
      <c r="A63" s="108" t="s">
        <v>7211</v>
      </c>
      <c r="B63" s="108" t="s">
        <v>7212</v>
      </c>
      <c r="C63" s="108"/>
      <c r="D63" s="108" t="s">
        <v>7213</v>
      </c>
      <c r="E63" s="108" t="s">
        <v>7365</v>
      </c>
      <c r="F63" s="108"/>
      <c r="G63" s="108" t="b">
        <f>ISNUMBER(MATCH(H63,#REF!,0))</f>
        <v>0</v>
      </c>
      <c r="H63" s="108" t="s">
        <v>897</v>
      </c>
      <c r="I63" s="108" t="s">
        <v>896</v>
      </c>
      <c r="J63" s="108" t="s">
        <v>7366</v>
      </c>
    </row>
    <row r="64" spans="1:10" hidden="1">
      <c r="A64" s="108" t="s">
        <v>7211</v>
      </c>
      <c r="B64" s="108" t="s">
        <v>7212</v>
      </c>
      <c r="C64" s="108"/>
      <c r="D64" s="108" t="s">
        <v>7213</v>
      </c>
      <c r="E64" s="108" t="s">
        <v>7367</v>
      </c>
      <c r="F64" s="108"/>
      <c r="G64" s="108" t="b">
        <f>ISNUMBER(MATCH(H64,#REF!,0))</f>
        <v>0</v>
      </c>
      <c r="H64" s="108" t="s">
        <v>881</v>
      </c>
      <c r="I64" s="108" t="s">
        <v>880</v>
      </c>
      <c r="J64" s="108" t="s">
        <v>7368</v>
      </c>
    </row>
    <row r="65" spans="1:10" hidden="1">
      <c r="A65" s="108" t="s">
        <v>7211</v>
      </c>
      <c r="B65" s="108" t="s">
        <v>7212</v>
      </c>
      <c r="C65" s="108"/>
      <c r="D65" s="108" t="s">
        <v>7213</v>
      </c>
      <c r="E65" s="108" t="s">
        <v>7369</v>
      </c>
      <c r="F65" s="108"/>
      <c r="G65" s="108" t="b">
        <f>ISNUMBER(MATCH(H65,#REF!,0))</f>
        <v>0</v>
      </c>
      <c r="H65" s="108" t="s">
        <v>1904</v>
      </c>
      <c r="I65" s="108" t="s">
        <v>1903</v>
      </c>
      <c r="J65" s="108" t="s">
        <v>7370</v>
      </c>
    </row>
    <row r="66" spans="1:10" hidden="1">
      <c r="A66" s="108" t="s">
        <v>7211</v>
      </c>
      <c r="B66" s="108" t="s">
        <v>7212</v>
      </c>
      <c r="C66" s="108"/>
      <c r="D66" s="108" t="s">
        <v>7213</v>
      </c>
      <c r="E66" s="108" t="s">
        <v>7371</v>
      </c>
      <c r="F66" s="108"/>
      <c r="G66" s="108" t="b">
        <f>ISNUMBER(MATCH(H66,#REF!,0))</f>
        <v>0</v>
      </c>
      <c r="H66" s="108" t="s">
        <v>3653</v>
      </c>
      <c r="I66" s="108" t="s">
        <v>3652</v>
      </c>
      <c r="J66" s="108" t="s">
        <v>7372</v>
      </c>
    </row>
    <row r="67" spans="1:10" hidden="1">
      <c r="A67" s="108" t="s">
        <v>7211</v>
      </c>
      <c r="B67" s="108" t="s">
        <v>7212</v>
      </c>
      <c r="C67" s="108"/>
      <c r="D67" s="108" t="s">
        <v>7213</v>
      </c>
      <c r="E67" s="108" t="s">
        <v>7373</v>
      </c>
      <c r="F67" s="108"/>
      <c r="G67" s="108" t="b">
        <f>ISNUMBER(MATCH(H67,#REF!,0))</f>
        <v>0</v>
      </c>
      <c r="H67" s="108" t="s">
        <v>5237</v>
      </c>
      <c r="I67" s="108" t="s">
        <v>7374</v>
      </c>
      <c r="J67" s="108" t="s">
        <v>7375</v>
      </c>
    </row>
    <row r="68" spans="1:10" hidden="1">
      <c r="A68" s="108" t="s">
        <v>7211</v>
      </c>
      <c r="B68" s="108" t="s">
        <v>7212</v>
      </c>
      <c r="C68" s="108"/>
      <c r="D68" s="108" t="s">
        <v>7213</v>
      </c>
      <c r="E68" s="108" t="s">
        <v>7376</v>
      </c>
      <c r="F68" s="108"/>
      <c r="G68" s="108" t="b">
        <f>ISNUMBER(MATCH(H68,#REF!,0))</f>
        <v>0</v>
      </c>
      <c r="H68" s="108" t="s">
        <v>4301</v>
      </c>
      <c r="I68" s="108" t="s">
        <v>4303</v>
      </c>
      <c r="J68" s="108" t="s">
        <v>7377</v>
      </c>
    </row>
    <row r="69" spans="1:10" hidden="1">
      <c r="A69" s="108" t="s">
        <v>7211</v>
      </c>
      <c r="B69" s="108" t="s">
        <v>7212</v>
      </c>
      <c r="C69" s="108"/>
      <c r="D69" s="108" t="s">
        <v>7213</v>
      </c>
      <c r="E69" s="108" t="s">
        <v>7378</v>
      </c>
      <c r="F69" s="108"/>
      <c r="G69" s="108" t="b">
        <f>ISNUMBER(MATCH(H69,#REF!,0))</f>
        <v>0</v>
      </c>
      <c r="H69" s="108" t="s">
        <v>5679</v>
      </c>
      <c r="I69" s="108" t="s">
        <v>7379</v>
      </c>
      <c r="J69" s="108" t="s">
        <v>7380</v>
      </c>
    </row>
    <row r="70" spans="1:10" hidden="1">
      <c r="A70" s="108" t="s">
        <v>7211</v>
      </c>
      <c r="B70" s="108" t="s">
        <v>7212</v>
      </c>
      <c r="C70" s="108"/>
      <c r="D70" s="108" t="s">
        <v>7213</v>
      </c>
      <c r="E70" s="108" t="s">
        <v>7381</v>
      </c>
      <c r="F70" s="108"/>
      <c r="G70" s="108" t="b">
        <f>ISNUMBER(MATCH(H70,#REF!,0))</f>
        <v>0</v>
      </c>
      <c r="H70" s="108" t="s">
        <v>4985</v>
      </c>
      <c r="I70" s="108" t="s">
        <v>7382</v>
      </c>
      <c r="J70" s="108" t="s">
        <v>7383</v>
      </c>
    </row>
    <row r="71" spans="1:10" hidden="1">
      <c r="A71" s="108" t="s">
        <v>7211</v>
      </c>
      <c r="B71" s="108" t="s">
        <v>7212</v>
      </c>
      <c r="C71" s="108"/>
      <c r="D71" s="108" t="s">
        <v>7213</v>
      </c>
      <c r="E71" s="108" t="s">
        <v>7384</v>
      </c>
      <c r="F71" s="108"/>
      <c r="G71" s="108" t="b">
        <f>ISNUMBER(MATCH(H71,#REF!,0))</f>
        <v>0</v>
      </c>
      <c r="H71" s="108" t="s">
        <v>4728</v>
      </c>
      <c r="I71" s="108" t="s">
        <v>7385</v>
      </c>
      <c r="J71" s="108" t="s">
        <v>7386</v>
      </c>
    </row>
    <row r="72" spans="1:10" hidden="1">
      <c r="A72" s="108" t="s">
        <v>7211</v>
      </c>
      <c r="B72" s="108" t="s">
        <v>7212</v>
      </c>
      <c r="C72" s="108"/>
      <c r="D72" s="108" t="s">
        <v>7213</v>
      </c>
      <c r="E72" s="108" t="s">
        <v>7387</v>
      </c>
      <c r="F72" s="108"/>
      <c r="G72" s="108" t="b">
        <f>ISNUMBER(MATCH(H72,#REF!,0))</f>
        <v>0</v>
      </c>
      <c r="H72" s="108" t="s">
        <v>335</v>
      </c>
      <c r="I72" s="108" t="s">
        <v>7388</v>
      </c>
      <c r="J72" s="108" t="s">
        <v>7389</v>
      </c>
    </row>
    <row r="73" spans="1:10" hidden="1">
      <c r="A73" s="108" t="s">
        <v>7211</v>
      </c>
      <c r="B73" s="108" t="s">
        <v>7212</v>
      </c>
      <c r="C73" s="108"/>
      <c r="D73" s="108" t="s">
        <v>7213</v>
      </c>
      <c r="E73" s="108" t="s">
        <v>7390</v>
      </c>
      <c r="F73" s="108"/>
      <c r="G73" s="108" t="b">
        <f>ISNUMBER(MATCH(H73,#REF!,0))</f>
        <v>0</v>
      </c>
      <c r="H73" s="108" t="s">
        <v>3665</v>
      </c>
      <c r="I73" s="108" t="s">
        <v>7391</v>
      </c>
      <c r="J73" s="108"/>
    </row>
    <row r="74" spans="1:10" hidden="1">
      <c r="A74" s="108" t="s">
        <v>7211</v>
      </c>
      <c r="B74" s="108" t="s">
        <v>7212</v>
      </c>
      <c r="C74" s="108"/>
      <c r="D74" s="108" t="s">
        <v>7213</v>
      </c>
      <c r="E74" s="108" t="s">
        <v>7392</v>
      </c>
      <c r="F74" s="108"/>
      <c r="G74" s="108" t="b">
        <f>ISNUMBER(MATCH(H74,#REF!,0))</f>
        <v>0</v>
      </c>
      <c r="H74" s="108" t="s">
        <v>981</v>
      </c>
      <c r="I74" s="108" t="s">
        <v>7393</v>
      </c>
      <c r="J74" s="108"/>
    </row>
    <row r="75" spans="1:10" hidden="1">
      <c r="A75" s="108" t="s">
        <v>7211</v>
      </c>
      <c r="B75" s="108" t="s">
        <v>7212</v>
      </c>
      <c r="C75" s="108"/>
      <c r="D75" s="108" t="s">
        <v>7213</v>
      </c>
      <c r="E75" s="108" t="s">
        <v>7394</v>
      </c>
      <c r="F75" s="108"/>
      <c r="G75" s="108" t="b">
        <f>ISNUMBER(MATCH(H75,#REF!,0))</f>
        <v>0</v>
      </c>
      <c r="H75" s="108" t="s">
        <v>984</v>
      </c>
      <c r="I75" s="108" t="s">
        <v>983</v>
      </c>
      <c r="J75" s="108" t="s">
        <v>7395</v>
      </c>
    </row>
    <row r="76" spans="1:10" hidden="1">
      <c r="A76" s="108" t="s">
        <v>7211</v>
      </c>
      <c r="B76" s="108" t="s">
        <v>7212</v>
      </c>
      <c r="C76" s="108"/>
      <c r="D76" s="108" t="s">
        <v>7213</v>
      </c>
      <c r="E76" s="108" t="s">
        <v>7396</v>
      </c>
      <c r="F76" s="108"/>
      <c r="G76" s="108" t="b">
        <f>ISNUMBER(MATCH(H76,#REF!,0))</f>
        <v>0</v>
      </c>
      <c r="H76" s="108" t="s">
        <v>1263</v>
      </c>
      <c r="I76" s="108" t="s">
        <v>7397</v>
      </c>
      <c r="J76" s="108" t="s">
        <v>7398</v>
      </c>
    </row>
    <row r="77" spans="1:10" hidden="1">
      <c r="A77" s="108" t="s">
        <v>7211</v>
      </c>
      <c r="B77" s="108" t="s">
        <v>7212</v>
      </c>
      <c r="C77" s="108"/>
      <c r="D77" s="108" t="s">
        <v>7213</v>
      </c>
      <c r="E77" s="108" t="s">
        <v>7399</v>
      </c>
      <c r="F77" s="108"/>
      <c r="G77" s="108" t="b">
        <f>ISNUMBER(MATCH(H77,#REF!,0))</f>
        <v>0</v>
      </c>
      <c r="H77" s="108" t="s">
        <v>1579</v>
      </c>
      <c r="I77" s="108" t="s">
        <v>7400</v>
      </c>
      <c r="J77" s="108" t="s">
        <v>7401</v>
      </c>
    </row>
    <row r="78" spans="1:10" hidden="1">
      <c r="A78" s="108" t="s">
        <v>7211</v>
      </c>
      <c r="B78" s="108" t="s">
        <v>7212</v>
      </c>
      <c r="C78" s="108"/>
      <c r="D78" s="108" t="s">
        <v>7213</v>
      </c>
      <c r="E78" s="108" t="s">
        <v>7402</v>
      </c>
      <c r="F78" s="108"/>
      <c r="G78" s="108" t="b">
        <f>ISNUMBER(MATCH(H78,#REF!,0))</f>
        <v>0</v>
      </c>
      <c r="H78" s="108" t="s">
        <v>438</v>
      </c>
      <c r="I78" s="108" t="s">
        <v>7403</v>
      </c>
      <c r="J78" s="108" t="s">
        <v>7404</v>
      </c>
    </row>
    <row r="79" spans="1:10" hidden="1">
      <c r="A79" s="108" t="s">
        <v>7211</v>
      </c>
      <c r="B79" s="108" t="s">
        <v>7212</v>
      </c>
      <c r="C79" s="108"/>
      <c r="D79" s="108" t="s">
        <v>7213</v>
      </c>
      <c r="E79" s="108" t="s">
        <v>7405</v>
      </c>
      <c r="F79" s="108"/>
      <c r="G79" s="108" t="b">
        <f>ISNUMBER(MATCH(H79,#REF!,0))</f>
        <v>0</v>
      </c>
      <c r="H79" s="108" t="s">
        <v>4933</v>
      </c>
      <c r="I79" s="108" t="s">
        <v>7406</v>
      </c>
      <c r="J79" s="108" t="s">
        <v>7407</v>
      </c>
    </row>
    <row r="80" spans="1:10" hidden="1">
      <c r="A80" s="108" t="s">
        <v>7211</v>
      </c>
      <c r="B80" s="108" t="s">
        <v>7212</v>
      </c>
      <c r="C80" s="108"/>
      <c r="D80" s="108" t="s">
        <v>7213</v>
      </c>
      <c r="E80" s="108" t="s">
        <v>7408</v>
      </c>
      <c r="F80" s="108"/>
      <c r="G80" s="108" t="b">
        <f>ISNUMBER(MATCH(H80,#REF!,0))</f>
        <v>0</v>
      </c>
      <c r="H80" s="108" t="s">
        <v>3196</v>
      </c>
      <c r="I80" s="108" t="s">
        <v>3195</v>
      </c>
      <c r="J80" s="108" t="s">
        <v>7409</v>
      </c>
    </row>
    <row r="81" spans="1:12" hidden="1">
      <c r="A81" s="108" t="s">
        <v>7211</v>
      </c>
      <c r="B81" s="108" t="s">
        <v>7212</v>
      </c>
      <c r="C81" s="108"/>
      <c r="D81" s="108" t="s">
        <v>7213</v>
      </c>
      <c r="E81" s="108" t="s">
        <v>7410</v>
      </c>
      <c r="F81" s="108"/>
      <c r="G81" s="108" t="b">
        <f>ISNUMBER(MATCH(H81,#REF!,0))</f>
        <v>0</v>
      </c>
      <c r="H81" s="108" t="s">
        <v>5708</v>
      </c>
      <c r="I81" s="108" t="s">
        <v>7411</v>
      </c>
      <c r="J81" s="108" t="s">
        <v>7412</v>
      </c>
    </row>
    <row r="82" spans="1:12" hidden="1">
      <c r="A82" s="108" t="s">
        <v>7211</v>
      </c>
      <c r="B82" s="108" t="s">
        <v>7212</v>
      </c>
      <c r="C82" s="108"/>
      <c r="D82" s="108" t="s">
        <v>7213</v>
      </c>
      <c r="E82" s="108" t="s">
        <v>7413</v>
      </c>
      <c r="F82" s="112" t="b">
        <f>ISNUMBER(MATCH(H82,'List of Lists by name'!B:B,0))</f>
        <v>0</v>
      </c>
      <c r="G82" s="112" t="b">
        <f>ISNUMBER(MATCH(H82,#REF!,0))</f>
        <v>0</v>
      </c>
      <c r="H82" s="116" t="s">
        <v>7414</v>
      </c>
      <c r="I82" s="116" t="s">
        <v>7415</v>
      </c>
      <c r="J82" s="108" t="s">
        <v>7416</v>
      </c>
      <c r="K82" s="117" t="s">
        <v>7417</v>
      </c>
      <c r="L82" s="117" t="s">
        <v>7288</v>
      </c>
    </row>
    <row r="83" spans="1:12" hidden="1">
      <c r="A83" s="108" t="s">
        <v>7211</v>
      </c>
      <c r="B83" s="108" t="s">
        <v>7212</v>
      </c>
      <c r="C83" s="108"/>
      <c r="D83" s="108" t="s">
        <v>7213</v>
      </c>
      <c r="E83" s="108" t="s">
        <v>7418</v>
      </c>
      <c r="F83" s="108"/>
      <c r="G83" s="108" t="b">
        <f>ISNUMBER(MATCH(H83,#REF!,0))</f>
        <v>0</v>
      </c>
      <c r="H83" s="108" t="s">
        <v>3043</v>
      </c>
      <c r="I83" s="108" t="s">
        <v>3057</v>
      </c>
      <c r="J83" s="108" t="s">
        <v>7419</v>
      </c>
    </row>
    <row r="84" spans="1:12" hidden="1">
      <c r="A84" s="108" t="s">
        <v>7211</v>
      </c>
      <c r="B84" s="108" t="s">
        <v>7212</v>
      </c>
      <c r="C84" s="108"/>
      <c r="D84" s="108" t="s">
        <v>7213</v>
      </c>
      <c r="E84" s="108" t="s">
        <v>7420</v>
      </c>
      <c r="F84" s="108"/>
      <c r="G84" s="108" t="b">
        <f>ISNUMBER(MATCH(H84,#REF!,0))</f>
        <v>0</v>
      </c>
      <c r="H84" s="108" t="s">
        <v>4917</v>
      </c>
      <c r="I84" s="108" t="s">
        <v>4916</v>
      </c>
      <c r="J84" s="108" t="s">
        <v>7421</v>
      </c>
    </row>
    <row r="85" spans="1:12" hidden="1">
      <c r="A85" s="108" t="s">
        <v>7211</v>
      </c>
      <c r="B85" s="108" t="s">
        <v>7212</v>
      </c>
      <c r="C85" s="108"/>
      <c r="D85" s="108" t="s">
        <v>7213</v>
      </c>
      <c r="E85" s="108" t="s">
        <v>7422</v>
      </c>
      <c r="F85" s="108"/>
      <c r="G85" s="108" t="b">
        <f>ISNUMBER(MATCH(H85,#REF!,0))</f>
        <v>0</v>
      </c>
      <c r="H85" s="108" t="s">
        <v>264</v>
      </c>
      <c r="I85" s="108" t="s">
        <v>263</v>
      </c>
      <c r="J85" s="108" t="s">
        <v>7423</v>
      </c>
    </row>
    <row r="86" spans="1:12" hidden="1">
      <c r="A86" s="108" t="s">
        <v>7211</v>
      </c>
      <c r="B86" s="108" t="s">
        <v>7212</v>
      </c>
      <c r="C86" s="108"/>
      <c r="D86" s="108" t="s">
        <v>7213</v>
      </c>
      <c r="E86" s="108" t="s">
        <v>7424</v>
      </c>
      <c r="F86" s="108"/>
      <c r="G86" s="108" t="b">
        <f>ISNUMBER(MATCH(H86,#REF!,0))</f>
        <v>0</v>
      </c>
      <c r="H86" s="108" t="s">
        <v>5676</v>
      </c>
      <c r="I86" s="108" t="s">
        <v>5675</v>
      </c>
      <c r="J86" s="108" t="s">
        <v>7425</v>
      </c>
    </row>
    <row r="87" spans="1:12" hidden="1">
      <c r="A87" s="108" t="s">
        <v>7211</v>
      </c>
      <c r="B87" s="108" t="s">
        <v>7212</v>
      </c>
      <c r="C87" s="108"/>
      <c r="D87" s="108" t="s">
        <v>7213</v>
      </c>
      <c r="E87" s="108" t="s">
        <v>7426</v>
      </c>
      <c r="F87" s="108"/>
      <c r="G87" s="108" t="b">
        <f>ISNUMBER(MATCH(H87,#REF!,0))</f>
        <v>0</v>
      </c>
      <c r="H87" s="108" t="s">
        <v>1397</v>
      </c>
      <c r="I87" s="108" t="s">
        <v>1396</v>
      </c>
      <c r="J87" s="108" t="s">
        <v>7427</v>
      </c>
    </row>
    <row r="88" spans="1:12" hidden="1">
      <c r="A88" s="108" t="s">
        <v>7211</v>
      </c>
      <c r="B88" s="108" t="s">
        <v>7212</v>
      </c>
      <c r="C88" s="108"/>
      <c r="D88" s="108" t="s">
        <v>7213</v>
      </c>
      <c r="E88" s="108" t="s">
        <v>7428</v>
      </c>
      <c r="F88" s="108"/>
      <c r="G88" s="108" t="b">
        <f>ISNUMBER(MATCH(H88,#REF!,0))</f>
        <v>0</v>
      </c>
      <c r="H88" s="108" t="s">
        <v>2635</v>
      </c>
      <c r="I88" s="108" t="s">
        <v>2634</v>
      </c>
      <c r="J88" s="108" t="s">
        <v>7429</v>
      </c>
    </row>
    <row r="89" spans="1:12" hidden="1">
      <c r="A89" s="108" t="s">
        <v>7211</v>
      </c>
      <c r="B89" s="108" t="s">
        <v>7212</v>
      </c>
      <c r="C89" s="108"/>
      <c r="D89" s="108" t="s">
        <v>7213</v>
      </c>
      <c r="E89" s="108" t="s">
        <v>7430</v>
      </c>
      <c r="F89" s="108"/>
      <c r="G89" s="108" t="b">
        <f>ISNUMBER(MATCH(H89,#REF!,0))</f>
        <v>0</v>
      </c>
      <c r="H89" s="108" t="s">
        <v>392</v>
      </c>
      <c r="I89" s="108" t="s">
        <v>391</v>
      </c>
      <c r="J89" s="108" t="s">
        <v>7431</v>
      </c>
    </row>
    <row r="90" spans="1:12" hidden="1">
      <c r="A90" s="108" t="s">
        <v>7211</v>
      </c>
      <c r="B90" s="108" t="s">
        <v>7212</v>
      </c>
      <c r="C90" s="108"/>
      <c r="D90" s="108" t="s">
        <v>7213</v>
      </c>
      <c r="E90" s="108" t="s">
        <v>7432</v>
      </c>
      <c r="F90" s="108"/>
      <c r="G90" s="108" t="b">
        <f>ISNUMBER(MATCH(H90,#REF!,0))</f>
        <v>0</v>
      </c>
      <c r="H90" s="108" t="s">
        <v>7433</v>
      </c>
      <c r="I90" s="108" t="s">
        <v>7434</v>
      </c>
      <c r="J90" s="108" t="s">
        <v>7435</v>
      </c>
    </row>
    <row r="91" spans="1:12" hidden="1">
      <c r="A91" s="108" t="s">
        <v>7211</v>
      </c>
      <c r="B91" s="108" t="s">
        <v>7212</v>
      </c>
      <c r="C91" s="108"/>
      <c r="D91" s="108" t="s">
        <v>7213</v>
      </c>
      <c r="E91" s="108" t="s">
        <v>7436</v>
      </c>
      <c r="F91" s="108"/>
      <c r="G91" s="108" t="b">
        <f>ISNUMBER(MATCH(H91,#REF!,0))</f>
        <v>0</v>
      </c>
      <c r="H91" s="108" t="s">
        <v>668</v>
      </c>
      <c r="I91" s="108" t="s">
        <v>667</v>
      </c>
      <c r="J91" s="108" t="s">
        <v>7437</v>
      </c>
    </row>
    <row r="92" spans="1:12" hidden="1">
      <c r="A92" s="108" t="s">
        <v>7211</v>
      </c>
      <c r="B92" s="108" t="s">
        <v>7212</v>
      </c>
      <c r="C92" s="108"/>
      <c r="D92" s="108" t="s">
        <v>7213</v>
      </c>
      <c r="E92" s="108" t="s">
        <v>7438</v>
      </c>
      <c r="F92" s="108"/>
      <c r="G92" s="108" t="b">
        <f>ISNUMBER(MATCH(H92,#REF!,0))</f>
        <v>0</v>
      </c>
      <c r="H92" s="108" t="s">
        <v>5673</v>
      </c>
      <c r="I92" s="108" t="s">
        <v>5672</v>
      </c>
      <c r="J92" s="108" t="s">
        <v>7439</v>
      </c>
    </row>
    <row r="93" spans="1:12" hidden="1">
      <c r="A93" s="108" t="s">
        <v>7211</v>
      </c>
      <c r="B93" s="108" t="s">
        <v>7212</v>
      </c>
      <c r="C93" s="108"/>
      <c r="D93" s="108" t="s">
        <v>7213</v>
      </c>
      <c r="E93" s="108" t="s">
        <v>7440</v>
      </c>
      <c r="F93" s="108"/>
      <c r="G93" s="108" t="b">
        <f>ISNUMBER(MATCH(H93,#REF!,0))</f>
        <v>0</v>
      </c>
      <c r="H93" s="108" t="s">
        <v>3783</v>
      </c>
      <c r="I93" s="108" t="s">
        <v>7441</v>
      </c>
      <c r="J93" s="108" t="s">
        <v>7442</v>
      </c>
    </row>
    <row r="94" spans="1:12" hidden="1">
      <c r="A94" s="108" t="s">
        <v>7211</v>
      </c>
      <c r="B94" s="108" t="s">
        <v>7212</v>
      </c>
      <c r="C94" s="108"/>
      <c r="D94" s="108" t="s">
        <v>7213</v>
      </c>
      <c r="E94" s="108" t="s">
        <v>7443</v>
      </c>
      <c r="F94" s="108"/>
      <c r="G94" s="108" t="b">
        <f>ISNUMBER(MATCH(H94,#REF!,0))</f>
        <v>0</v>
      </c>
      <c r="H94" s="108" t="s">
        <v>1418</v>
      </c>
      <c r="I94" s="108" t="s">
        <v>1417</v>
      </c>
      <c r="J94" s="108" t="s">
        <v>7444</v>
      </c>
    </row>
    <row r="95" spans="1:12" hidden="1">
      <c r="A95" s="108" t="s">
        <v>7211</v>
      </c>
      <c r="B95" s="108" t="s">
        <v>7212</v>
      </c>
      <c r="C95" s="108"/>
      <c r="D95" s="108" t="s">
        <v>7213</v>
      </c>
      <c r="E95" s="108" t="s">
        <v>7445</v>
      </c>
      <c r="F95" s="108"/>
      <c r="G95" s="108" t="b">
        <f>ISNUMBER(MATCH(H95,#REF!,0))</f>
        <v>0</v>
      </c>
      <c r="H95" s="108" t="s">
        <v>4958</v>
      </c>
      <c r="I95" s="108" t="s">
        <v>4957</v>
      </c>
      <c r="J95" s="108" t="s">
        <v>7446</v>
      </c>
    </row>
    <row r="96" spans="1:12" hidden="1">
      <c r="A96" s="108" t="s">
        <v>7211</v>
      </c>
      <c r="B96" s="108" t="s">
        <v>7212</v>
      </c>
      <c r="C96" s="108"/>
      <c r="D96" s="108" t="s">
        <v>7213</v>
      </c>
      <c r="E96" s="108" t="s">
        <v>7447</v>
      </c>
      <c r="F96" s="108"/>
      <c r="G96" s="108" t="b">
        <f>ISNUMBER(MATCH(H96,#REF!,0))</f>
        <v>0</v>
      </c>
      <c r="H96" s="108" t="s">
        <v>1530</v>
      </c>
      <c r="I96" s="108" t="s">
        <v>3242</v>
      </c>
      <c r="J96" s="108" t="s">
        <v>7448</v>
      </c>
    </row>
    <row r="97" spans="1:10" hidden="1">
      <c r="A97" s="108" t="s">
        <v>7211</v>
      </c>
      <c r="B97" s="108" t="s">
        <v>7212</v>
      </c>
      <c r="C97" s="108"/>
      <c r="D97" s="108" t="s">
        <v>7213</v>
      </c>
      <c r="E97" s="108" t="s">
        <v>7449</v>
      </c>
      <c r="F97" s="108"/>
      <c r="G97" s="108" t="b">
        <f>ISNUMBER(MATCH(H97,#REF!,0))</f>
        <v>0</v>
      </c>
      <c r="H97" s="108" t="s">
        <v>2920</v>
      </c>
      <c r="I97" s="108" t="s">
        <v>2919</v>
      </c>
      <c r="J97" s="108" t="s">
        <v>7450</v>
      </c>
    </row>
    <row r="98" spans="1:10" hidden="1">
      <c r="A98" s="108" t="s">
        <v>7211</v>
      </c>
      <c r="B98" s="108" t="s">
        <v>7212</v>
      </c>
      <c r="C98" s="108"/>
      <c r="D98" s="108" t="s">
        <v>7213</v>
      </c>
      <c r="E98" s="108" t="s">
        <v>7451</v>
      </c>
      <c r="F98" s="108"/>
      <c r="G98" s="108" t="b">
        <f>ISNUMBER(MATCH(H98,#REF!,0))</f>
        <v>0</v>
      </c>
      <c r="H98" s="108" t="s">
        <v>3033</v>
      </c>
      <c r="I98" s="108" t="s">
        <v>3035</v>
      </c>
      <c r="J98" s="108" t="s">
        <v>7452</v>
      </c>
    </row>
    <row r="99" spans="1:10" hidden="1">
      <c r="A99" s="108" t="s">
        <v>7211</v>
      </c>
      <c r="B99" s="108" t="s">
        <v>7212</v>
      </c>
      <c r="C99" s="108"/>
      <c r="D99" s="108" t="s">
        <v>7213</v>
      </c>
      <c r="E99" s="108" t="s">
        <v>7453</v>
      </c>
      <c r="F99" s="108"/>
      <c r="G99" s="108" t="b">
        <f>ISNUMBER(MATCH(H99,#REF!,0))</f>
        <v>0</v>
      </c>
      <c r="H99" s="108" t="s">
        <v>829</v>
      </c>
      <c r="I99" s="108" t="s">
        <v>3139</v>
      </c>
      <c r="J99" s="108" t="s">
        <v>7454</v>
      </c>
    </row>
    <row r="100" spans="1:10" hidden="1">
      <c r="A100" s="108" t="s">
        <v>7211</v>
      </c>
      <c r="B100" s="108" t="s">
        <v>7212</v>
      </c>
      <c r="C100" s="108"/>
      <c r="D100" s="108" t="s">
        <v>7213</v>
      </c>
      <c r="E100" s="108" t="s">
        <v>7455</v>
      </c>
      <c r="F100" s="108"/>
      <c r="G100" s="108" t="b">
        <f>ISNUMBER(MATCH(H100,#REF!,0))</f>
        <v>0</v>
      </c>
      <c r="H100" s="108" t="s">
        <v>3555</v>
      </c>
      <c r="I100" s="108" t="s">
        <v>3554</v>
      </c>
      <c r="J100" s="108" t="s">
        <v>7456</v>
      </c>
    </row>
    <row r="101" spans="1:10" hidden="1">
      <c r="A101" s="108" t="s">
        <v>7211</v>
      </c>
      <c r="B101" s="108" t="s">
        <v>7212</v>
      </c>
      <c r="C101" s="108"/>
      <c r="D101" s="108" t="s">
        <v>7213</v>
      </c>
      <c r="E101" s="108" t="s">
        <v>7457</v>
      </c>
      <c r="F101" s="108"/>
      <c r="G101" s="108" t="b">
        <f>ISNUMBER(MATCH(H101,#REF!,0))</f>
        <v>0</v>
      </c>
      <c r="H101" s="108" t="s">
        <v>4808</v>
      </c>
      <c r="I101" s="108" t="s">
        <v>4807</v>
      </c>
      <c r="J101" s="108" t="s">
        <v>7458</v>
      </c>
    </row>
    <row r="102" spans="1:10" hidden="1">
      <c r="A102" s="108" t="s">
        <v>7211</v>
      </c>
      <c r="B102" s="108" t="s">
        <v>7212</v>
      </c>
      <c r="C102" s="108"/>
      <c r="D102" s="108" t="s">
        <v>7213</v>
      </c>
      <c r="E102" s="108" t="s">
        <v>7459</v>
      </c>
      <c r="F102" s="108"/>
      <c r="G102" s="108" t="b">
        <f>ISNUMBER(MATCH(H102,#REF!,0))</f>
        <v>0</v>
      </c>
      <c r="H102" s="108" t="s">
        <v>5038</v>
      </c>
      <c r="I102" s="108" t="s">
        <v>5037</v>
      </c>
      <c r="J102" s="108" t="s">
        <v>7460</v>
      </c>
    </row>
    <row r="103" spans="1:10" hidden="1">
      <c r="A103" s="108" t="s">
        <v>7211</v>
      </c>
      <c r="B103" s="108" t="s">
        <v>7212</v>
      </c>
      <c r="C103" s="108"/>
      <c r="D103" s="108" t="s">
        <v>7213</v>
      </c>
      <c r="E103" s="108" t="s">
        <v>7461</v>
      </c>
      <c r="F103" s="108" t="b">
        <f>ISNUMBER(MATCH(H103,'List of Lists by name'!B:B,0))</f>
        <v>1</v>
      </c>
      <c r="G103" s="108" t="b">
        <f>ISNUMBER(MATCH(H103,#REF!,0))</f>
        <v>0</v>
      </c>
      <c r="H103" s="108" t="s">
        <v>5618</v>
      </c>
      <c r="I103" s="108" t="s">
        <v>7462</v>
      </c>
      <c r="J103" s="108"/>
    </row>
    <row r="104" spans="1:10" hidden="1">
      <c r="A104" s="108" t="s">
        <v>7211</v>
      </c>
      <c r="B104" s="108" t="s">
        <v>7212</v>
      </c>
      <c r="C104" s="108"/>
      <c r="D104" s="108" t="s">
        <v>7213</v>
      </c>
      <c r="E104" s="108" t="s">
        <v>7463</v>
      </c>
      <c r="F104" s="108"/>
      <c r="G104" s="108" t="b">
        <f>ISNUMBER(MATCH(H104,#REF!,0))</f>
        <v>0</v>
      </c>
      <c r="H104" s="108" t="s">
        <v>1914</v>
      </c>
      <c r="I104" s="108" t="s">
        <v>7464</v>
      </c>
      <c r="J104" s="108" t="s">
        <v>7465</v>
      </c>
    </row>
    <row r="105" spans="1:10" hidden="1">
      <c r="A105" s="108" t="s">
        <v>7211</v>
      </c>
      <c r="B105" s="108" t="s">
        <v>7212</v>
      </c>
      <c r="C105" s="108"/>
      <c r="D105" s="108" t="s">
        <v>7213</v>
      </c>
      <c r="E105" s="108" t="s">
        <v>7466</v>
      </c>
      <c r="F105" s="108"/>
      <c r="G105" s="108" t="b">
        <f>ISNUMBER(MATCH(H105,#REF!,0))</f>
        <v>0</v>
      </c>
      <c r="H105" s="108" t="s">
        <v>920</v>
      </c>
      <c r="I105" s="108" t="s">
        <v>7467</v>
      </c>
      <c r="J105" s="108" t="s">
        <v>7468</v>
      </c>
    </row>
    <row r="106" spans="1:10" hidden="1">
      <c r="A106" s="108" t="s">
        <v>7211</v>
      </c>
      <c r="B106" s="108" t="s">
        <v>7212</v>
      </c>
      <c r="C106" s="108"/>
      <c r="D106" s="108" t="s">
        <v>7213</v>
      </c>
      <c r="E106" s="108" t="s">
        <v>7469</v>
      </c>
      <c r="F106" s="108"/>
      <c r="G106" s="108" t="b">
        <f>ISNUMBER(MATCH(H106,#REF!,0))</f>
        <v>0</v>
      </c>
      <c r="H106" s="108" t="s">
        <v>576</v>
      </c>
      <c r="I106" s="108" t="s">
        <v>7470</v>
      </c>
      <c r="J106" s="108" t="s">
        <v>7471</v>
      </c>
    </row>
    <row r="107" spans="1:10" hidden="1">
      <c r="A107" s="108" t="s">
        <v>7211</v>
      </c>
      <c r="B107" s="108" t="s">
        <v>7212</v>
      </c>
      <c r="C107" s="108"/>
      <c r="D107" s="108" t="s">
        <v>7213</v>
      </c>
      <c r="E107" s="108" t="s">
        <v>7472</v>
      </c>
      <c r="F107" s="108"/>
      <c r="G107" s="108" t="b">
        <f>ISNUMBER(MATCH(H107,#REF!,0))</f>
        <v>0</v>
      </c>
      <c r="H107" s="108" t="s">
        <v>5568</v>
      </c>
      <c r="I107" s="108" t="s">
        <v>7473</v>
      </c>
      <c r="J107" s="108"/>
    </row>
    <row r="108" spans="1:10" hidden="1">
      <c r="A108" s="108" t="s">
        <v>7211</v>
      </c>
      <c r="B108" s="108" t="s">
        <v>7212</v>
      </c>
      <c r="C108" s="108"/>
      <c r="D108" s="108" t="s">
        <v>7213</v>
      </c>
      <c r="E108" s="108" t="s">
        <v>7474</v>
      </c>
      <c r="F108" s="108"/>
      <c r="G108" s="108" t="b">
        <f>ISNUMBER(MATCH(H108,#REF!,0))</f>
        <v>0</v>
      </c>
      <c r="H108" s="108" t="s">
        <v>2477</v>
      </c>
      <c r="I108" s="108" t="s">
        <v>2476</v>
      </c>
      <c r="J108" s="108" t="s">
        <v>7475</v>
      </c>
    </row>
    <row r="109" spans="1:10" hidden="1">
      <c r="A109" s="108" t="s">
        <v>7211</v>
      </c>
      <c r="B109" s="108" t="s">
        <v>7212</v>
      </c>
      <c r="C109" s="108"/>
      <c r="D109" s="108" t="s">
        <v>7213</v>
      </c>
      <c r="E109" s="108" t="s">
        <v>7476</v>
      </c>
      <c r="F109" s="108"/>
      <c r="G109" s="108" t="b">
        <f>ISNUMBER(MATCH(H109,#REF!,0))</f>
        <v>0</v>
      </c>
      <c r="H109" s="108" t="s">
        <v>2722</v>
      </c>
      <c r="I109" s="108" t="s">
        <v>2721</v>
      </c>
      <c r="J109" s="108" t="s">
        <v>7477</v>
      </c>
    </row>
    <row r="110" spans="1:10" hidden="1">
      <c r="A110" s="108" t="s">
        <v>7211</v>
      </c>
      <c r="B110" s="108" t="s">
        <v>7212</v>
      </c>
      <c r="C110" s="108"/>
      <c r="D110" s="108" t="s">
        <v>7213</v>
      </c>
      <c r="E110" s="108" t="s">
        <v>7478</v>
      </c>
      <c r="F110" s="108"/>
      <c r="G110" s="108" t="b">
        <f>ISNUMBER(MATCH(H110,#REF!,0))</f>
        <v>0</v>
      </c>
      <c r="H110" s="108" t="s">
        <v>3793</v>
      </c>
      <c r="I110" s="108" t="s">
        <v>7479</v>
      </c>
      <c r="J110" s="108" t="s">
        <v>7480</v>
      </c>
    </row>
    <row r="111" spans="1:10" hidden="1">
      <c r="A111" s="108" t="s">
        <v>7211</v>
      </c>
      <c r="B111" s="108" t="s">
        <v>7212</v>
      </c>
      <c r="C111" s="108"/>
      <c r="D111" s="108" t="s">
        <v>7213</v>
      </c>
      <c r="E111" s="108" t="s">
        <v>7481</v>
      </c>
      <c r="F111" s="108"/>
      <c r="G111" s="108" t="b">
        <f>ISNUMBER(MATCH(H111,#REF!,0))</f>
        <v>0</v>
      </c>
      <c r="H111" s="108" t="s">
        <v>3387</v>
      </c>
      <c r="I111" s="108" t="s">
        <v>5491</v>
      </c>
      <c r="J111" s="108" t="s">
        <v>7482</v>
      </c>
    </row>
    <row r="112" spans="1:10" hidden="1">
      <c r="A112" s="108" t="s">
        <v>7211</v>
      </c>
      <c r="B112" s="108" t="s">
        <v>7212</v>
      </c>
      <c r="C112" s="108"/>
      <c r="D112" s="108" t="s">
        <v>7213</v>
      </c>
      <c r="E112" s="108" t="s">
        <v>7483</v>
      </c>
      <c r="F112" s="108"/>
      <c r="G112" s="108" t="b">
        <f>ISNUMBER(MATCH(H112,#REF!,0))</f>
        <v>0</v>
      </c>
      <c r="H112" s="108" t="s">
        <v>3611</v>
      </c>
      <c r="I112" s="108" t="s">
        <v>3610</v>
      </c>
      <c r="J112" s="108" t="s">
        <v>7484</v>
      </c>
    </row>
    <row r="113" spans="1:10" hidden="1">
      <c r="A113" s="108" t="s">
        <v>7211</v>
      </c>
      <c r="B113" s="108" t="s">
        <v>7212</v>
      </c>
      <c r="C113" s="108"/>
      <c r="D113" s="108" t="s">
        <v>7213</v>
      </c>
      <c r="E113" s="108" t="s">
        <v>7485</v>
      </c>
      <c r="F113" s="108"/>
      <c r="G113" s="108" t="b">
        <f>ISNUMBER(MATCH(H113,#REF!,0))</f>
        <v>0</v>
      </c>
      <c r="H113" s="108" t="s">
        <v>4515</v>
      </c>
      <c r="I113" s="108" t="s">
        <v>4514</v>
      </c>
      <c r="J113" s="108" t="s">
        <v>7486</v>
      </c>
    </row>
    <row r="114" spans="1:10" hidden="1">
      <c r="A114" s="108" t="s">
        <v>7211</v>
      </c>
      <c r="B114" s="108" t="s">
        <v>7212</v>
      </c>
      <c r="C114" s="108"/>
      <c r="D114" s="108" t="s">
        <v>7213</v>
      </c>
      <c r="E114" s="108" t="s">
        <v>7487</v>
      </c>
      <c r="F114" s="108"/>
      <c r="G114" s="108" t="b">
        <f>ISNUMBER(MATCH(H114,#REF!,0))</f>
        <v>0</v>
      </c>
      <c r="H114" s="108" t="s">
        <v>5651</v>
      </c>
      <c r="I114" s="108" t="s">
        <v>5650</v>
      </c>
      <c r="J114" s="108" t="s">
        <v>7488</v>
      </c>
    </row>
    <row r="115" spans="1:10" hidden="1">
      <c r="A115" s="108" t="s">
        <v>7211</v>
      </c>
      <c r="B115" s="108" t="s">
        <v>7212</v>
      </c>
      <c r="C115" s="108"/>
      <c r="D115" s="108" t="s">
        <v>7213</v>
      </c>
      <c r="E115" s="108" t="s">
        <v>7489</v>
      </c>
      <c r="F115" s="108"/>
      <c r="G115" s="108" t="b">
        <f>ISNUMBER(MATCH(H115,#REF!,0))</f>
        <v>0</v>
      </c>
      <c r="H115" s="108" t="s">
        <v>3211</v>
      </c>
      <c r="I115" s="108" t="s">
        <v>3210</v>
      </c>
      <c r="J115" s="108" t="s">
        <v>7490</v>
      </c>
    </row>
    <row r="116" spans="1:10" hidden="1">
      <c r="A116" s="108" t="s">
        <v>7211</v>
      </c>
      <c r="B116" s="108" t="s">
        <v>7212</v>
      </c>
      <c r="C116" s="108"/>
      <c r="D116" s="108" t="s">
        <v>7213</v>
      </c>
      <c r="E116" s="108" t="s">
        <v>7491</v>
      </c>
      <c r="F116" s="108"/>
      <c r="G116" s="108" t="b">
        <f>ISNUMBER(MATCH(H116,#REF!,0))</f>
        <v>0</v>
      </c>
      <c r="H116" s="108" t="s">
        <v>4990</v>
      </c>
      <c r="I116" s="108" t="s">
        <v>7492</v>
      </c>
      <c r="J116" s="108" t="s">
        <v>7493</v>
      </c>
    </row>
    <row r="117" spans="1:10" hidden="1">
      <c r="A117" s="108" t="s">
        <v>7211</v>
      </c>
      <c r="B117" s="108" t="s">
        <v>7212</v>
      </c>
      <c r="C117" s="108"/>
      <c r="D117" s="108" t="s">
        <v>7213</v>
      </c>
      <c r="E117" s="108" t="s">
        <v>7494</v>
      </c>
      <c r="F117" s="108"/>
      <c r="G117" s="108" t="b">
        <f>ISNUMBER(MATCH(H117,#REF!,0))</f>
        <v>0</v>
      </c>
      <c r="H117" s="108" t="s">
        <v>5553</v>
      </c>
      <c r="I117" s="108" t="s">
        <v>7495</v>
      </c>
      <c r="J117" s="108" t="s">
        <v>7496</v>
      </c>
    </row>
    <row r="118" spans="1:10" hidden="1">
      <c r="A118" s="108" t="s">
        <v>7211</v>
      </c>
      <c r="B118" s="108" t="s">
        <v>7212</v>
      </c>
      <c r="C118" s="108"/>
      <c r="D118" s="108" t="s">
        <v>7213</v>
      </c>
      <c r="E118" s="108" t="s">
        <v>7497</v>
      </c>
      <c r="F118" s="108"/>
      <c r="G118" s="108" t="b">
        <f>ISNUMBER(MATCH(H118,#REF!,0))</f>
        <v>0</v>
      </c>
      <c r="H118" s="108" t="s">
        <v>5689</v>
      </c>
      <c r="I118" s="108" t="s">
        <v>5688</v>
      </c>
      <c r="J118" s="108" t="s">
        <v>7498</v>
      </c>
    </row>
    <row r="119" spans="1:10" hidden="1">
      <c r="A119" s="108" t="s">
        <v>7211</v>
      </c>
      <c r="B119" s="108" t="s">
        <v>7212</v>
      </c>
      <c r="C119" s="108"/>
      <c r="D119" s="108" t="s">
        <v>7213</v>
      </c>
      <c r="E119" s="108" t="s">
        <v>7499</v>
      </c>
      <c r="F119" s="108"/>
      <c r="G119" s="108" t="b">
        <f>ISNUMBER(MATCH(H119,#REF!,0))</f>
        <v>0</v>
      </c>
      <c r="H119" s="108" t="s">
        <v>194</v>
      </c>
      <c r="I119" s="108" t="s">
        <v>7500</v>
      </c>
      <c r="J119" s="108" t="s">
        <v>7501</v>
      </c>
    </row>
    <row r="120" spans="1:10" hidden="1">
      <c r="A120" s="108" t="s">
        <v>7211</v>
      </c>
      <c r="B120" s="108" t="s">
        <v>7212</v>
      </c>
      <c r="C120" s="108"/>
      <c r="D120" s="108" t="s">
        <v>7213</v>
      </c>
      <c r="E120" s="108" t="s">
        <v>7502</v>
      </c>
      <c r="F120" s="108"/>
      <c r="G120" s="108" t="b">
        <f>ISNUMBER(MATCH(H120,#REF!,0))</f>
        <v>0</v>
      </c>
      <c r="H120" s="108" t="s">
        <v>5108</v>
      </c>
      <c r="I120" s="108" t="s">
        <v>7503</v>
      </c>
      <c r="J120" s="108" t="s">
        <v>7504</v>
      </c>
    </row>
    <row r="121" spans="1:10" hidden="1">
      <c r="A121" s="108" t="s">
        <v>7211</v>
      </c>
      <c r="B121" s="108" t="s">
        <v>7212</v>
      </c>
      <c r="C121" s="108"/>
      <c r="D121" s="108" t="s">
        <v>7213</v>
      </c>
      <c r="E121" s="108" t="s">
        <v>7505</v>
      </c>
      <c r="F121" s="108"/>
      <c r="G121" s="108" t="b">
        <f>ISNUMBER(MATCH(H121,#REF!,0))</f>
        <v>0</v>
      </c>
      <c r="H121" s="108" t="s">
        <v>4764</v>
      </c>
      <c r="I121" s="108" t="s">
        <v>7506</v>
      </c>
      <c r="J121" s="108" t="s">
        <v>7507</v>
      </c>
    </row>
    <row r="122" spans="1:10" hidden="1">
      <c r="A122" s="108" t="s">
        <v>7211</v>
      </c>
      <c r="B122" s="108" t="s">
        <v>7212</v>
      </c>
      <c r="C122" s="108"/>
      <c r="D122" s="108" t="s">
        <v>7213</v>
      </c>
      <c r="E122" s="108" t="s">
        <v>7508</v>
      </c>
      <c r="F122" s="108"/>
      <c r="G122" s="108" t="b">
        <f>ISNUMBER(MATCH(H122,#REF!,0))</f>
        <v>0</v>
      </c>
      <c r="H122" s="108" t="s">
        <v>1462</v>
      </c>
      <c r="I122" s="108" t="s">
        <v>1461</v>
      </c>
      <c r="J122" s="108" t="s">
        <v>7509</v>
      </c>
    </row>
    <row r="123" spans="1:10" hidden="1">
      <c r="A123" s="108" t="s">
        <v>7211</v>
      </c>
      <c r="B123" s="108" t="s">
        <v>7212</v>
      </c>
      <c r="C123" s="108"/>
      <c r="D123" s="108" t="s">
        <v>7213</v>
      </c>
      <c r="E123" s="108" t="s">
        <v>7510</v>
      </c>
      <c r="F123" s="108"/>
      <c r="G123" s="108" t="b">
        <f>ISNUMBER(MATCH(H123,#REF!,0))</f>
        <v>0</v>
      </c>
      <c r="H123" s="108" t="s">
        <v>293</v>
      </c>
      <c r="I123" s="108" t="s">
        <v>7511</v>
      </c>
      <c r="J123" s="108" t="s">
        <v>7512</v>
      </c>
    </row>
    <row r="124" spans="1:10" hidden="1">
      <c r="A124" s="108" t="s">
        <v>7211</v>
      </c>
      <c r="B124" s="108" t="s">
        <v>7212</v>
      </c>
      <c r="C124" s="108"/>
      <c r="D124" s="108" t="s">
        <v>7213</v>
      </c>
      <c r="E124" s="108" t="s">
        <v>7513</v>
      </c>
      <c r="F124" s="108"/>
      <c r="G124" s="108" t="b">
        <f>ISNUMBER(MATCH(H124,#REF!,0))</f>
        <v>0</v>
      </c>
      <c r="H124" s="108" t="s">
        <v>4998</v>
      </c>
      <c r="I124" s="108" t="s">
        <v>7514</v>
      </c>
      <c r="J124" s="108" t="s">
        <v>7515</v>
      </c>
    </row>
    <row r="125" spans="1:10" hidden="1">
      <c r="A125" s="108" t="s">
        <v>7211</v>
      </c>
      <c r="B125" s="108" t="s">
        <v>7212</v>
      </c>
      <c r="C125" s="108"/>
      <c r="D125" s="108" t="s">
        <v>7213</v>
      </c>
      <c r="E125" s="108" t="s">
        <v>7516</v>
      </c>
      <c r="F125" s="108"/>
      <c r="G125" s="108" t="b">
        <f>ISNUMBER(MATCH(H125,#REF!,0))</f>
        <v>0</v>
      </c>
      <c r="H125" s="108" t="s">
        <v>318</v>
      </c>
      <c r="I125" s="108" t="s">
        <v>317</v>
      </c>
      <c r="J125" s="108" t="s">
        <v>7517</v>
      </c>
    </row>
    <row r="126" spans="1:10" hidden="1">
      <c r="A126" s="108" t="s">
        <v>7211</v>
      </c>
      <c r="B126" s="108" t="s">
        <v>7212</v>
      </c>
      <c r="C126" s="108"/>
      <c r="D126" s="108" t="s">
        <v>7213</v>
      </c>
      <c r="E126" s="108" t="s">
        <v>7518</v>
      </c>
      <c r="F126" s="108"/>
      <c r="G126" s="108" t="b">
        <f>ISNUMBER(MATCH(H126,#REF!,0))</f>
        <v>0</v>
      </c>
      <c r="H126" s="108" t="s">
        <v>5640</v>
      </c>
      <c r="I126" s="108" t="s">
        <v>7519</v>
      </c>
      <c r="J126" s="108" t="s">
        <v>7520</v>
      </c>
    </row>
    <row r="127" spans="1:10" hidden="1">
      <c r="A127" s="108" t="s">
        <v>7211</v>
      </c>
      <c r="B127" s="108" t="s">
        <v>7212</v>
      </c>
      <c r="C127" s="108"/>
      <c r="D127" s="108" t="s">
        <v>7213</v>
      </c>
      <c r="E127" s="108" t="s">
        <v>7521</v>
      </c>
      <c r="F127" s="108"/>
      <c r="G127" s="108" t="b">
        <f>ISNUMBER(MATCH(H127,#REF!,0))</f>
        <v>0</v>
      </c>
      <c r="H127" s="108" t="s">
        <v>1318</v>
      </c>
      <c r="I127" s="108" t="s">
        <v>7522</v>
      </c>
      <c r="J127" s="108" t="s">
        <v>7523</v>
      </c>
    </row>
    <row r="128" spans="1:10" hidden="1">
      <c r="A128" s="108" t="s">
        <v>7211</v>
      </c>
      <c r="B128" s="108" t="s">
        <v>7212</v>
      </c>
      <c r="C128" s="108"/>
      <c r="D128" s="108" t="s">
        <v>7213</v>
      </c>
      <c r="E128" s="108" t="s">
        <v>7524</v>
      </c>
      <c r="F128" s="108"/>
      <c r="G128" s="108" t="b">
        <f>ISNUMBER(MATCH(H128,#REF!,0))</f>
        <v>0</v>
      </c>
      <c r="H128" s="108" t="s">
        <v>3683</v>
      </c>
      <c r="I128" s="108" t="s">
        <v>7525</v>
      </c>
      <c r="J128" s="108" t="s">
        <v>7526</v>
      </c>
    </row>
    <row r="129" spans="1:10" hidden="1">
      <c r="A129" s="108" t="s">
        <v>7211</v>
      </c>
      <c r="B129" s="108" t="s">
        <v>7212</v>
      </c>
      <c r="C129" s="108"/>
      <c r="D129" s="108" t="s">
        <v>7213</v>
      </c>
      <c r="E129" s="108" t="s">
        <v>7527</v>
      </c>
      <c r="F129" s="108"/>
      <c r="G129" s="108" t="b">
        <f>ISNUMBER(MATCH(H129,#REF!,0))</f>
        <v>0</v>
      </c>
      <c r="H129" s="108" t="s">
        <v>2154</v>
      </c>
      <c r="I129" s="108" t="s">
        <v>7528</v>
      </c>
      <c r="J129" s="108"/>
    </row>
    <row r="130" spans="1:10" hidden="1">
      <c r="A130" s="108" t="s">
        <v>7211</v>
      </c>
      <c r="B130" s="108" t="s">
        <v>7212</v>
      </c>
      <c r="C130" s="108"/>
      <c r="D130" s="108" t="s">
        <v>7213</v>
      </c>
      <c r="E130" s="108" t="s">
        <v>7529</v>
      </c>
      <c r="F130" s="108"/>
      <c r="G130" s="108" t="b">
        <f>ISNUMBER(MATCH(H130,#REF!,0))</f>
        <v>0</v>
      </c>
      <c r="H130" s="108" t="s">
        <v>5664</v>
      </c>
      <c r="I130" s="108" t="s">
        <v>5663</v>
      </c>
      <c r="J130" s="108" t="s">
        <v>7530</v>
      </c>
    </row>
    <row r="131" spans="1:10" hidden="1">
      <c r="A131" s="108" t="s">
        <v>7211</v>
      </c>
      <c r="B131" s="108" t="s">
        <v>7212</v>
      </c>
      <c r="C131" s="108"/>
      <c r="D131" s="108" t="s">
        <v>7213</v>
      </c>
      <c r="E131" s="108" t="s">
        <v>7531</v>
      </c>
      <c r="F131" s="108"/>
      <c r="G131" s="108" t="b">
        <f>ISNUMBER(MATCH(H131,#REF!,0))</f>
        <v>0</v>
      </c>
      <c r="H131" s="108" t="s">
        <v>964</v>
      </c>
      <c r="I131" s="108" t="s">
        <v>7532</v>
      </c>
      <c r="J131" s="108" t="s">
        <v>7533</v>
      </c>
    </row>
    <row r="132" spans="1:10" hidden="1">
      <c r="A132" s="108" t="s">
        <v>7211</v>
      </c>
      <c r="B132" s="108" t="s">
        <v>7212</v>
      </c>
      <c r="C132" s="108"/>
      <c r="D132" s="108" t="s">
        <v>7213</v>
      </c>
      <c r="E132" s="108" t="s">
        <v>7534</v>
      </c>
      <c r="F132" s="108"/>
      <c r="G132" s="108" t="b">
        <f>ISNUMBER(MATCH(H132,#REF!,0))</f>
        <v>0</v>
      </c>
      <c r="H132" s="108" t="s">
        <v>1330</v>
      </c>
      <c r="I132" s="108" t="s">
        <v>7535</v>
      </c>
      <c r="J132" s="108" t="s">
        <v>7536</v>
      </c>
    </row>
    <row r="133" spans="1:10" hidden="1">
      <c r="A133" s="108" t="s">
        <v>7211</v>
      </c>
      <c r="B133" s="108" t="s">
        <v>7212</v>
      </c>
      <c r="C133" s="108"/>
      <c r="D133" s="108" t="s">
        <v>7213</v>
      </c>
      <c r="E133" s="108" t="s">
        <v>7537</v>
      </c>
      <c r="F133" s="108"/>
      <c r="G133" s="108" t="b">
        <f>ISNUMBER(MATCH(H133,#REF!,0))</f>
        <v>0</v>
      </c>
      <c r="H133" s="108" t="s">
        <v>474</v>
      </c>
      <c r="I133" s="108" t="s">
        <v>473</v>
      </c>
      <c r="J133" s="108" t="s">
        <v>7538</v>
      </c>
    </row>
    <row r="134" spans="1:10" hidden="1">
      <c r="A134" s="108" t="s">
        <v>7211</v>
      </c>
      <c r="B134" s="108" t="s">
        <v>7212</v>
      </c>
      <c r="C134" s="108"/>
      <c r="D134" s="108" t="s">
        <v>7213</v>
      </c>
      <c r="E134" s="108" t="s">
        <v>7539</v>
      </c>
      <c r="F134" s="108"/>
      <c r="G134" s="108" t="b">
        <f>ISNUMBER(MATCH(H134,#REF!,0))</f>
        <v>0</v>
      </c>
      <c r="H134" s="108" t="s">
        <v>1730</v>
      </c>
      <c r="I134" s="108" t="s">
        <v>1729</v>
      </c>
      <c r="J134" s="108" t="s">
        <v>7540</v>
      </c>
    </row>
    <row r="135" spans="1:10" hidden="1">
      <c r="A135" s="108" t="s">
        <v>7211</v>
      </c>
      <c r="B135" s="108" t="s">
        <v>7212</v>
      </c>
      <c r="C135" s="108"/>
      <c r="D135" s="108" t="s">
        <v>7213</v>
      </c>
      <c r="E135" s="108" t="s">
        <v>7541</v>
      </c>
      <c r="F135" s="108"/>
      <c r="G135" s="108" t="b">
        <f>ISNUMBER(MATCH(H135,#REF!,0))</f>
        <v>0</v>
      </c>
      <c r="H135" s="108" t="s">
        <v>2497</v>
      </c>
      <c r="I135" s="108" t="s">
        <v>2496</v>
      </c>
      <c r="J135" s="108" t="s">
        <v>7542</v>
      </c>
    </row>
    <row r="136" spans="1:10" hidden="1">
      <c r="A136" s="108" t="s">
        <v>7211</v>
      </c>
      <c r="B136" s="108" t="s">
        <v>7212</v>
      </c>
      <c r="C136" s="108"/>
      <c r="D136" s="108" t="s">
        <v>7213</v>
      </c>
      <c r="E136" s="108" t="s">
        <v>7543</v>
      </c>
      <c r="F136" s="108"/>
      <c r="G136" s="108" t="b">
        <f>ISNUMBER(MATCH(H136,#REF!,0))</f>
        <v>0</v>
      </c>
      <c r="H136" s="108" t="s">
        <v>2847</v>
      </c>
      <c r="I136" s="108" t="s">
        <v>2846</v>
      </c>
      <c r="J136" s="108" t="s">
        <v>7544</v>
      </c>
    </row>
    <row r="137" spans="1:10" hidden="1">
      <c r="A137" s="108" t="s">
        <v>7211</v>
      </c>
      <c r="B137" s="108" t="s">
        <v>7212</v>
      </c>
      <c r="C137" s="108"/>
      <c r="D137" s="108" t="s">
        <v>7213</v>
      </c>
      <c r="E137" s="108" t="s">
        <v>7545</v>
      </c>
      <c r="F137" s="108"/>
      <c r="G137" s="108" t="b">
        <f>ISNUMBER(MATCH(H137,#REF!,0))</f>
        <v>0</v>
      </c>
      <c r="H137" s="108" t="s">
        <v>3751</v>
      </c>
      <c r="I137" s="108" t="s">
        <v>3750</v>
      </c>
      <c r="J137" s="108" t="s">
        <v>7546</v>
      </c>
    </row>
    <row r="138" spans="1:10" hidden="1">
      <c r="A138" s="108" t="s">
        <v>7211</v>
      </c>
      <c r="B138" s="108" t="s">
        <v>7212</v>
      </c>
      <c r="C138" s="108"/>
      <c r="D138" s="108" t="s">
        <v>7213</v>
      </c>
      <c r="E138" s="108" t="s">
        <v>7547</v>
      </c>
      <c r="F138" s="108"/>
      <c r="G138" s="108" t="b">
        <f>ISNUMBER(MATCH(H138,#REF!,0))</f>
        <v>0</v>
      </c>
      <c r="H138" s="108" t="s">
        <v>62</v>
      </c>
      <c r="I138" s="108" t="s">
        <v>5577</v>
      </c>
      <c r="J138" s="108" t="s">
        <v>7548</v>
      </c>
    </row>
    <row r="139" spans="1:10" hidden="1">
      <c r="A139" s="108" t="s">
        <v>7211</v>
      </c>
      <c r="B139" s="108" t="s">
        <v>7212</v>
      </c>
      <c r="C139" s="108"/>
      <c r="D139" s="108" t="s">
        <v>7213</v>
      </c>
      <c r="E139" s="108" t="s">
        <v>7549</v>
      </c>
      <c r="F139" s="108"/>
      <c r="G139" s="108" t="b">
        <f>ISNUMBER(MATCH(H139,#REF!,0))</f>
        <v>0</v>
      </c>
      <c r="H139" s="108" t="s">
        <v>2745</v>
      </c>
      <c r="I139" s="108" t="s">
        <v>2744</v>
      </c>
      <c r="J139" s="108" t="s">
        <v>7550</v>
      </c>
    </row>
    <row r="140" spans="1:10" hidden="1">
      <c r="A140" s="108" t="s">
        <v>7211</v>
      </c>
      <c r="B140" s="108" t="s">
        <v>7212</v>
      </c>
      <c r="C140" s="108"/>
      <c r="D140" s="108" t="s">
        <v>7213</v>
      </c>
      <c r="E140" s="108" t="s">
        <v>7551</v>
      </c>
      <c r="F140" s="108"/>
      <c r="G140" s="108" t="b">
        <f>ISNUMBER(MATCH(H140,#REF!,0))</f>
        <v>0</v>
      </c>
      <c r="H140" s="108" t="s">
        <v>573</v>
      </c>
      <c r="I140" s="108" t="s">
        <v>7552</v>
      </c>
      <c r="J140" s="108" t="s">
        <v>7553</v>
      </c>
    </row>
    <row r="141" spans="1:10" hidden="1">
      <c r="A141" s="108" t="s">
        <v>7211</v>
      </c>
      <c r="B141" s="108" t="s">
        <v>7212</v>
      </c>
      <c r="C141" s="108"/>
      <c r="D141" s="108" t="s">
        <v>7213</v>
      </c>
      <c r="E141" s="108" t="s">
        <v>7554</v>
      </c>
      <c r="F141" s="108"/>
      <c r="G141" s="108" t="b">
        <f>ISNUMBER(MATCH(H141,#REF!,0))</f>
        <v>0</v>
      </c>
      <c r="H141" s="108" t="s">
        <v>872</v>
      </c>
      <c r="I141" s="108" t="s">
        <v>871</v>
      </c>
      <c r="J141" s="108" t="s">
        <v>7555</v>
      </c>
    </row>
    <row r="142" spans="1:10" hidden="1">
      <c r="A142" s="108" t="s">
        <v>7211</v>
      </c>
      <c r="B142" s="108" t="s">
        <v>7212</v>
      </c>
      <c r="C142" s="108"/>
      <c r="D142" s="108" t="s">
        <v>7213</v>
      </c>
      <c r="E142" s="108" t="s">
        <v>7556</v>
      </c>
      <c r="F142" s="108"/>
      <c r="G142" s="108" t="b">
        <f>ISNUMBER(MATCH(H142,#REF!,0))</f>
        <v>0</v>
      </c>
      <c r="H142" s="108" t="s">
        <v>496</v>
      </c>
      <c r="I142" s="108" t="s">
        <v>495</v>
      </c>
      <c r="J142" s="108" t="s">
        <v>7557</v>
      </c>
    </row>
    <row r="143" spans="1:10" hidden="1">
      <c r="A143" s="108" t="s">
        <v>7211</v>
      </c>
      <c r="B143" s="108" t="s">
        <v>7212</v>
      </c>
      <c r="C143" s="108"/>
      <c r="D143" s="108" t="s">
        <v>7213</v>
      </c>
      <c r="E143" s="108" t="s">
        <v>7558</v>
      </c>
      <c r="F143" s="108"/>
      <c r="G143" s="108" t="b">
        <f>ISNUMBER(MATCH(H143,#REF!,0))</f>
        <v>0</v>
      </c>
      <c r="H143" s="108" t="s">
        <v>2268</v>
      </c>
      <c r="I143" s="108" t="s">
        <v>7559</v>
      </c>
      <c r="J143" s="108" t="s">
        <v>7560</v>
      </c>
    </row>
    <row r="144" spans="1:10" hidden="1">
      <c r="A144" s="108" t="s">
        <v>7211</v>
      </c>
      <c r="B144" s="108" t="s">
        <v>7212</v>
      </c>
      <c r="C144" s="108"/>
      <c r="D144" s="108" t="s">
        <v>7213</v>
      </c>
      <c r="E144" s="108" t="s">
        <v>7561</v>
      </c>
      <c r="F144" s="108"/>
      <c r="G144" s="108" t="b">
        <f>ISNUMBER(MATCH(H144,#REF!,0))</f>
        <v>0</v>
      </c>
      <c r="H144" s="108" t="s">
        <v>1441</v>
      </c>
      <c r="I144" s="108" t="s">
        <v>7562</v>
      </c>
      <c r="J144" s="108" t="s">
        <v>7563</v>
      </c>
    </row>
    <row r="145" spans="1:10" hidden="1">
      <c r="A145" s="108" t="s">
        <v>7211</v>
      </c>
      <c r="B145" s="108" t="s">
        <v>7212</v>
      </c>
      <c r="C145" s="108"/>
      <c r="D145" s="108" t="s">
        <v>7213</v>
      </c>
      <c r="E145" s="108" t="s">
        <v>7564</v>
      </c>
      <c r="F145" s="108"/>
      <c r="G145" s="108" t="b">
        <f>ISNUMBER(MATCH(H145,#REF!,0))</f>
        <v>0</v>
      </c>
      <c r="H145" s="108" t="s">
        <v>5478</v>
      </c>
      <c r="I145" s="108" t="s">
        <v>5477</v>
      </c>
      <c r="J145" s="108" t="s">
        <v>7565</v>
      </c>
    </row>
    <row r="146" spans="1:10" hidden="1">
      <c r="A146" s="108" t="s">
        <v>7211</v>
      </c>
      <c r="B146" s="108" t="s">
        <v>7212</v>
      </c>
      <c r="C146" s="108"/>
      <c r="D146" s="108" t="s">
        <v>7213</v>
      </c>
      <c r="E146" s="108" t="s">
        <v>7566</v>
      </c>
      <c r="F146" s="108"/>
      <c r="G146" s="108" t="b">
        <f>ISNUMBER(MATCH(H146,#REF!,0))</f>
        <v>0</v>
      </c>
      <c r="H146" s="108" t="s">
        <v>325</v>
      </c>
      <c r="I146" s="108" t="s">
        <v>7567</v>
      </c>
      <c r="J146" s="108" t="s">
        <v>7568</v>
      </c>
    </row>
    <row r="147" spans="1:10" hidden="1">
      <c r="A147" s="108" t="s">
        <v>7211</v>
      </c>
      <c r="B147" s="108" t="s">
        <v>7212</v>
      </c>
      <c r="C147" s="108"/>
      <c r="D147" s="108" t="s">
        <v>7213</v>
      </c>
      <c r="E147" s="108" t="s">
        <v>7569</v>
      </c>
      <c r="F147" s="108"/>
      <c r="G147" s="108" t="b">
        <f>ISNUMBER(MATCH(H147,#REF!,0))</f>
        <v>0</v>
      </c>
      <c r="H147" s="108" t="s">
        <v>4963</v>
      </c>
      <c r="I147" s="108" t="s">
        <v>4962</v>
      </c>
      <c r="J147" s="108" t="s">
        <v>7570</v>
      </c>
    </row>
    <row r="148" spans="1:10" hidden="1">
      <c r="A148" s="108" t="s">
        <v>7211</v>
      </c>
      <c r="B148" s="108" t="s">
        <v>7212</v>
      </c>
      <c r="C148" s="108"/>
      <c r="D148" s="108" t="s">
        <v>7213</v>
      </c>
      <c r="E148" s="108" t="s">
        <v>7571</v>
      </c>
      <c r="F148" s="108"/>
      <c r="G148" s="108" t="b">
        <f>ISNUMBER(MATCH(H148,#REF!,0))</f>
        <v>0</v>
      </c>
      <c r="H148" s="108" t="s">
        <v>4905</v>
      </c>
      <c r="I148" s="108" t="s">
        <v>4904</v>
      </c>
      <c r="J148" s="108" t="s">
        <v>7572</v>
      </c>
    </row>
    <row r="149" spans="1:10" hidden="1">
      <c r="A149" s="108" t="s">
        <v>7211</v>
      </c>
      <c r="B149" s="108" t="s">
        <v>7212</v>
      </c>
      <c r="C149" s="108"/>
      <c r="D149" s="108" t="s">
        <v>7213</v>
      </c>
      <c r="E149" s="108" t="s">
        <v>7573</v>
      </c>
      <c r="F149" s="108"/>
      <c r="G149" s="108" t="b">
        <f>ISNUMBER(MATCH(H149,#REF!,0))</f>
        <v>0</v>
      </c>
      <c r="H149" s="108" t="s">
        <v>3319</v>
      </c>
      <c r="I149" s="108" t="s">
        <v>3446</v>
      </c>
      <c r="J149" s="108" t="s">
        <v>7574</v>
      </c>
    </row>
    <row r="150" spans="1:10" hidden="1">
      <c r="A150" s="108" t="s">
        <v>7211</v>
      </c>
      <c r="B150" s="108" t="s">
        <v>7212</v>
      </c>
      <c r="C150" s="108"/>
      <c r="D150" s="108" t="s">
        <v>7213</v>
      </c>
      <c r="E150" s="108" t="s">
        <v>7575</v>
      </c>
      <c r="F150" s="108"/>
      <c r="G150" s="108" t="b">
        <f>ISNUMBER(MATCH(H150,#REF!,0))</f>
        <v>0</v>
      </c>
      <c r="H150" s="108" t="s">
        <v>5123</v>
      </c>
      <c r="I150" s="108" t="s">
        <v>5179</v>
      </c>
      <c r="J150" s="108" t="s">
        <v>7576</v>
      </c>
    </row>
    <row r="151" spans="1:10" hidden="1">
      <c r="A151" s="108" t="s">
        <v>7211</v>
      </c>
      <c r="B151" s="108" t="s">
        <v>7212</v>
      </c>
      <c r="C151" s="108"/>
      <c r="D151" s="108" t="s">
        <v>7213</v>
      </c>
      <c r="E151" s="108" t="s">
        <v>7577</v>
      </c>
      <c r="F151" s="108"/>
      <c r="G151" s="108" t="b">
        <f>ISNUMBER(MATCH(H151,#REF!,0))</f>
        <v>0</v>
      </c>
      <c r="H151" s="108" t="s">
        <v>383</v>
      </c>
      <c r="I151" s="108" t="s">
        <v>7578</v>
      </c>
      <c r="J151" s="108" t="s">
        <v>7579</v>
      </c>
    </row>
    <row r="152" spans="1:10" hidden="1">
      <c r="A152" s="108" t="s">
        <v>7211</v>
      </c>
      <c r="B152" s="108" t="s">
        <v>7212</v>
      </c>
      <c r="C152" s="108"/>
      <c r="D152" s="108" t="s">
        <v>7213</v>
      </c>
      <c r="E152" s="108" t="s">
        <v>7580</v>
      </c>
      <c r="F152" s="108"/>
      <c r="G152" s="108" t="b">
        <f>ISNUMBER(MATCH(H152,#REF!,0))</f>
        <v>0</v>
      </c>
      <c r="H152" s="108" t="s">
        <v>541</v>
      </c>
      <c r="I152" s="108" t="s">
        <v>7581</v>
      </c>
      <c r="J152" s="108" t="s">
        <v>7582</v>
      </c>
    </row>
    <row r="153" spans="1:10" hidden="1">
      <c r="A153" s="108" t="s">
        <v>7211</v>
      </c>
      <c r="B153" s="108" t="s">
        <v>7212</v>
      </c>
      <c r="C153" s="108"/>
      <c r="D153" s="108" t="s">
        <v>7213</v>
      </c>
      <c r="E153" s="108" t="s">
        <v>7583</v>
      </c>
      <c r="F153" s="108"/>
      <c r="G153" s="108" t="b">
        <f>ISNUMBER(MATCH(H153,#REF!,0))</f>
        <v>0</v>
      </c>
      <c r="H153" s="108" t="s">
        <v>5104</v>
      </c>
      <c r="I153" s="108" t="s">
        <v>7584</v>
      </c>
      <c r="J153" s="108" t="s">
        <v>7585</v>
      </c>
    </row>
    <row r="154" spans="1:10" hidden="1">
      <c r="A154" s="108" t="s">
        <v>7211</v>
      </c>
      <c r="B154" s="108" t="s">
        <v>7212</v>
      </c>
      <c r="C154" s="108"/>
      <c r="D154" s="108" t="s">
        <v>7213</v>
      </c>
      <c r="E154" s="108" t="s">
        <v>7586</v>
      </c>
      <c r="F154" s="108" t="b">
        <f>ISNUMBER(MATCH(H154,'List of Lists by name'!B:B,0))</f>
        <v>1</v>
      </c>
      <c r="G154" s="108" t="b">
        <v>1</v>
      </c>
      <c r="H154" s="108" t="s">
        <v>5074</v>
      </c>
      <c r="I154" s="108" t="s">
        <v>7587</v>
      </c>
      <c r="J154" s="108" t="s">
        <v>7588</v>
      </c>
    </row>
    <row r="155" spans="1:10" hidden="1">
      <c r="A155" s="108" t="s">
        <v>7211</v>
      </c>
      <c r="B155" s="108" t="s">
        <v>7212</v>
      </c>
      <c r="C155" s="108"/>
      <c r="D155" s="108" t="s">
        <v>7213</v>
      </c>
      <c r="E155" s="108" t="s">
        <v>7589</v>
      </c>
      <c r="F155" s="108"/>
      <c r="G155" s="108" t="b">
        <f>ISNUMBER(MATCH(H155,#REF!,0))</f>
        <v>0</v>
      </c>
      <c r="H155" s="108" t="s">
        <v>451</v>
      </c>
      <c r="I155" s="108" t="s">
        <v>7590</v>
      </c>
      <c r="J155" s="108" t="s">
        <v>7591</v>
      </c>
    </row>
    <row r="156" spans="1:10" hidden="1">
      <c r="A156" s="108" t="s">
        <v>7211</v>
      </c>
      <c r="B156" s="108" t="s">
        <v>7212</v>
      </c>
      <c r="C156" s="108"/>
      <c r="D156" s="108" t="s">
        <v>7213</v>
      </c>
      <c r="E156" s="108" t="s">
        <v>7592</v>
      </c>
      <c r="F156" s="108"/>
      <c r="G156" s="108" t="b">
        <f>ISNUMBER(MATCH(H156,#REF!,0))</f>
        <v>0</v>
      </c>
      <c r="H156" s="108" t="s">
        <v>5550</v>
      </c>
      <c r="I156" s="108" t="s">
        <v>5549</v>
      </c>
      <c r="J156" s="108" t="s">
        <v>7593</v>
      </c>
    </row>
    <row r="157" spans="1:10" hidden="1">
      <c r="A157" s="108" t="s">
        <v>7211</v>
      </c>
      <c r="B157" s="108" t="s">
        <v>7212</v>
      </c>
      <c r="C157" s="108"/>
      <c r="D157" s="108" t="s">
        <v>7213</v>
      </c>
      <c r="E157" s="108" t="s">
        <v>7594</v>
      </c>
      <c r="F157" s="108"/>
      <c r="G157" s="108" t="b">
        <f>ISNUMBER(MATCH(H157,#REF!,0))</f>
        <v>0</v>
      </c>
      <c r="H157" s="108" t="s">
        <v>3329</v>
      </c>
      <c r="I157" s="108" t="s">
        <v>3328</v>
      </c>
      <c r="J157" s="108" t="s">
        <v>7595</v>
      </c>
    </row>
    <row r="158" spans="1:10" hidden="1">
      <c r="A158" s="108" t="s">
        <v>7211</v>
      </c>
      <c r="B158" s="108" t="s">
        <v>7212</v>
      </c>
      <c r="C158" s="108"/>
      <c r="D158" s="108" t="s">
        <v>7213</v>
      </c>
      <c r="E158" s="108" t="s">
        <v>7596</v>
      </c>
      <c r="F158" s="108"/>
      <c r="G158" s="108" t="b">
        <f>ISNUMBER(MATCH(H158,#REF!,0))</f>
        <v>0</v>
      </c>
      <c r="H158" s="108" t="s">
        <v>5094</v>
      </c>
      <c r="I158" s="108" t="s">
        <v>7597</v>
      </c>
      <c r="J158" s="108" t="s">
        <v>7598</v>
      </c>
    </row>
    <row r="159" spans="1:10" hidden="1">
      <c r="A159" s="108" t="s">
        <v>7211</v>
      </c>
      <c r="B159" s="108" t="s">
        <v>7212</v>
      </c>
      <c r="C159" s="108"/>
      <c r="D159" s="108" t="s">
        <v>7213</v>
      </c>
      <c r="E159" s="108" t="s">
        <v>7599</v>
      </c>
      <c r="F159" s="108"/>
      <c r="G159" s="108" t="b">
        <f>ISNUMBER(MATCH(H159,#REF!,0))</f>
        <v>0</v>
      </c>
      <c r="H159" s="108" t="s">
        <v>276</v>
      </c>
      <c r="I159" s="108" t="s">
        <v>7600</v>
      </c>
      <c r="J159" s="108" t="s">
        <v>7601</v>
      </c>
    </row>
    <row r="160" spans="1:10" hidden="1">
      <c r="A160" s="108" t="s">
        <v>7211</v>
      </c>
      <c r="B160" s="108" t="s">
        <v>7212</v>
      </c>
      <c r="C160" s="108"/>
      <c r="D160" s="108" t="s">
        <v>7213</v>
      </c>
      <c r="E160" s="108" t="s">
        <v>7602</v>
      </c>
      <c r="F160" s="108"/>
      <c r="G160" s="108" t="b">
        <f>ISNUMBER(MATCH(H160,#REF!,0))</f>
        <v>0</v>
      </c>
      <c r="H160" s="108" t="s">
        <v>3344</v>
      </c>
      <c r="I160" s="108" t="s">
        <v>7603</v>
      </c>
      <c r="J160" s="108" t="s">
        <v>7604</v>
      </c>
    </row>
    <row r="161" spans="1:12" hidden="1">
      <c r="A161" s="108" t="s">
        <v>7211</v>
      </c>
      <c r="B161" s="108" t="s">
        <v>7212</v>
      </c>
      <c r="C161" s="108"/>
      <c r="D161" s="108" t="s">
        <v>7213</v>
      </c>
      <c r="E161" s="108" t="s">
        <v>7605</v>
      </c>
      <c r="F161" s="108"/>
      <c r="G161" s="108" t="b">
        <f>ISNUMBER(MATCH(H161,#REF!,0))</f>
        <v>0</v>
      </c>
      <c r="H161" s="108" t="s">
        <v>377</v>
      </c>
      <c r="I161" s="108" t="s">
        <v>376</v>
      </c>
      <c r="J161" s="108" t="s">
        <v>7606</v>
      </c>
    </row>
    <row r="162" spans="1:12">
      <c r="A162" s="108" t="s">
        <v>7211</v>
      </c>
      <c r="B162" s="108" t="s">
        <v>7212</v>
      </c>
      <c r="C162" s="108"/>
      <c r="D162" s="108" t="s">
        <v>7213</v>
      </c>
      <c r="E162" s="108" t="s">
        <v>7607</v>
      </c>
      <c r="F162" s="108" t="b">
        <f>ISNUMBER(MATCH(H162,'List of Lists by name'!B:B,0))</f>
        <v>1</v>
      </c>
      <c r="G162" s="112" t="b">
        <f>ISNUMBER(MATCH(H162,#REF!,0))</f>
        <v>0</v>
      </c>
      <c r="H162" s="113" t="s">
        <v>5097</v>
      </c>
      <c r="I162" s="113" t="s">
        <v>7608</v>
      </c>
      <c r="J162" s="108" t="s">
        <v>7609</v>
      </c>
      <c r="K162" s="114" t="s">
        <v>7610</v>
      </c>
      <c r="L162" s="114" t="s">
        <v>7611</v>
      </c>
    </row>
    <row r="163" spans="1:12" hidden="1">
      <c r="A163" s="108" t="s">
        <v>7211</v>
      </c>
      <c r="B163" s="108" t="s">
        <v>7212</v>
      </c>
      <c r="C163" s="108"/>
      <c r="D163" s="108" t="s">
        <v>7213</v>
      </c>
      <c r="E163" s="108" t="s">
        <v>7612</v>
      </c>
      <c r="F163" s="108"/>
      <c r="G163" s="108" t="b">
        <f>ISNUMBER(MATCH(H163,#REF!,0))</f>
        <v>0</v>
      </c>
      <c r="H163" s="108" t="s">
        <v>946</v>
      </c>
      <c r="I163" s="108" t="s">
        <v>945</v>
      </c>
      <c r="J163" s="108" t="s">
        <v>7613</v>
      </c>
    </row>
    <row r="164" spans="1:12" hidden="1">
      <c r="A164" s="108" t="s">
        <v>7211</v>
      </c>
      <c r="B164" s="108" t="s">
        <v>7212</v>
      </c>
      <c r="C164" s="108"/>
      <c r="D164" s="108" t="s">
        <v>7213</v>
      </c>
      <c r="E164" s="108" t="s">
        <v>7614</v>
      </c>
      <c r="F164" s="108"/>
      <c r="G164" s="108" t="b">
        <f>ISNUMBER(MATCH(H164,#REF!,0))</f>
        <v>0</v>
      </c>
      <c r="H164" s="108" t="s">
        <v>5241</v>
      </c>
      <c r="I164" s="108" t="s">
        <v>7615</v>
      </c>
      <c r="J164" s="108"/>
    </row>
    <row r="165" spans="1:12" hidden="1">
      <c r="A165" s="108" t="s">
        <v>7211</v>
      </c>
      <c r="B165" s="108" t="s">
        <v>7212</v>
      </c>
      <c r="C165" s="108"/>
      <c r="D165" s="108" t="s">
        <v>7213</v>
      </c>
      <c r="E165" s="108" t="s">
        <v>7616</v>
      </c>
      <c r="F165" s="108"/>
      <c r="G165" s="108" t="b">
        <f>ISNUMBER(MATCH(H165,#REF!,0))</f>
        <v>0</v>
      </c>
      <c r="H165" s="108" t="s">
        <v>288</v>
      </c>
      <c r="I165" s="108" t="s">
        <v>287</v>
      </c>
      <c r="J165" s="108" t="s">
        <v>7617</v>
      </c>
    </row>
    <row r="166" spans="1:12" hidden="1">
      <c r="A166" s="108" t="s">
        <v>7211</v>
      </c>
      <c r="B166" s="108" t="s">
        <v>7212</v>
      </c>
      <c r="C166" s="108"/>
      <c r="D166" s="108" t="s">
        <v>7213</v>
      </c>
      <c r="E166" s="108" t="s">
        <v>7618</v>
      </c>
      <c r="F166" s="108"/>
      <c r="G166" s="108" t="b">
        <f>ISNUMBER(MATCH(H166,#REF!,0))</f>
        <v>0</v>
      </c>
      <c r="H166" s="108" t="s">
        <v>1174</v>
      </c>
      <c r="I166" s="108" t="s">
        <v>1173</v>
      </c>
      <c r="J166" s="108" t="s">
        <v>7619</v>
      </c>
    </row>
    <row r="167" spans="1:12" hidden="1">
      <c r="A167" s="108" t="s">
        <v>7211</v>
      </c>
      <c r="B167" s="108" t="s">
        <v>7212</v>
      </c>
      <c r="C167" s="108"/>
      <c r="D167" s="108" t="s">
        <v>7213</v>
      </c>
      <c r="E167" s="108" t="s">
        <v>7620</v>
      </c>
      <c r="F167" s="108"/>
      <c r="G167" s="108" t="b">
        <f>ISNUMBER(MATCH(H167,#REF!,0))</f>
        <v>0</v>
      </c>
      <c r="H167" s="108" t="s">
        <v>1308</v>
      </c>
      <c r="I167" s="108" t="s">
        <v>7621</v>
      </c>
      <c r="J167" s="108" t="s">
        <v>7622</v>
      </c>
    </row>
    <row r="168" spans="1:12" hidden="1">
      <c r="A168" s="108" t="s">
        <v>7211</v>
      </c>
      <c r="B168" s="108" t="s">
        <v>7212</v>
      </c>
      <c r="C168" s="108"/>
      <c r="D168" s="108" t="s">
        <v>7213</v>
      </c>
      <c r="E168" s="108" t="s">
        <v>7623</v>
      </c>
      <c r="F168" s="108"/>
      <c r="G168" s="108" t="b">
        <f>ISNUMBER(MATCH(H168,#REF!,0))</f>
        <v>0</v>
      </c>
      <c r="H168" s="108" t="s">
        <v>1616</v>
      </c>
      <c r="I168" s="108" t="s">
        <v>7624</v>
      </c>
      <c r="J168" s="108" t="s">
        <v>7625</v>
      </c>
    </row>
    <row r="169" spans="1:12" hidden="1">
      <c r="A169" s="108" t="s">
        <v>7211</v>
      </c>
      <c r="B169" s="108" t="s">
        <v>7212</v>
      </c>
      <c r="C169" s="108"/>
      <c r="D169" s="108" t="s">
        <v>7213</v>
      </c>
      <c r="E169" s="108" t="s">
        <v>7626</v>
      </c>
      <c r="F169" s="108"/>
      <c r="G169" s="108" t="b">
        <f>ISNUMBER(MATCH(H169,#REF!,0))</f>
        <v>0</v>
      </c>
      <c r="H169" s="108" t="s">
        <v>1623</v>
      </c>
      <c r="I169" s="108" t="s">
        <v>1622</v>
      </c>
      <c r="J169" s="108" t="s">
        <v>7627</v>
      </c>
    </row>
    <row r="170" spans="1:12" hidden="1">
      <c r="A170" s="108" t="s">
        <v>7211</v>
      </c>
      <c r="B170" s="108" t="s">
        <v>7212</v>
      </c>
      <c r="C170" s="108"/>
      <c r="D170" s="108" t="s">
        <v>7213</v>
      </c>
      <c r="E170" s="108" t="s">
        <v>7628</v>
      </c>
      <c r="F170" s="108"/>
      <c r="G170" s="108" t="b">
        <f>ISNUMBER(MATCH(H170,#REF!,0))</f>
        <v>0</v>
      </c>
      <c r="H170" s="108" t="s">
        <v>583</v>
      </c>
      <c r="I170" s="108" t="s">
        <v>1943</v>
      </c>
      <c r="J170" s="108" t="s">
        <v>7629</v>
      </c>
    </row>
    <row r="171" spans="1:12" hidden="1">
      <c r="A171" s="108" t="s">
        <v>7211</v>
      </c>
      <c r="B171" s="108" t="s">
        <v>7212</v>
      </c>
      <c r="C171" s="108"/>
      <c r="D171" s="108" t="s">
        <v>7213</v>
      </c>
      <c r="E171" s="108" t="s">
        <v>7630</v>
      </c>
      <c r="F171" s="108"/>
      <c r="G171" s="108" t="b">
        <f>ISNUMBER(MATCH(H171,#REF!,0))</f>
        <v>0</v>
      </c>
      <c r="H171" s="108" t="s">
        <v>1296</v>
      </c>
      <c r="I171" s="108" t="s">
        <v>1295</v>
      </c>
      <c r="J171" s="108" t="s">
        <v>7631</v>
      </c>
    </row>
    <row r="172" spans="1:12" hidden="1">
      <c r="A172" s="108" t="s">
        <v>7211</v>
      </c>
      <c r="B172" s="108" t="s">
        <v>7212</v>
      </c>
      <c r="C172" s="108"/>
      <c r="D172" s="108" t="s">
        <v>7213</v>
      </c>
      <c r="E172" s="108" t="s">
        <v>7632</v>
      </c>
      <c r="F172" s="108"/>
      <c r="G172" s="108" t="b">
        <f>ISNUMBER(MATCH(H172,#REF!,0))</f>
        <v>0</v>
      </c>
      <c r="H172" s="108" t="s">
        <v>3263</v>
      </c>
      <c r="I172" s="108" t="s">
        <v>3262</v>
      </c>
      <c r="J172" s="108" t="s">
        <v>7633</v>
      </c>
    </row>
    <row r="173" spans="1:12" hidden="1">
      <c r="A173" s="108" t="s">
        <v>7211</v>
      </c>
      <c r="B173" s="108" t="s">
        <v>7212</v>
      </c>
      <c r="C173" s="108"/>
      <c r="D173" s="108" t="s">
        <v>7213</v>
      </c>
      <c r="E173" s="108" t="s">
        <v>7634</v>
      </c>
      <c r="F173" s="108"/>
      <c r="G173" s="108" t="b">
        <f>ISNUMBER(MATCH(H173,#REF!,0))</f>
        <v>0</v>
      </c>
      <c r="H173" s="108" t="s">
        <v>4842</v>
      </c>
      <c r="I173" s="108" t="s">
        <v>4841</v>
      </c>
      <c r="J173" s="108" t="s">
        <v>7635</v>
      </c>
    </row>
    <row r="174" spans="1:12" hidden="1">
      <c r="A174" s="108" t="s">
        <v>7211</v>
      </c>
      <c r="B174" s="108" t="s">
        <v>7212</v>
      </c>
      <c r="C174" s="108"/>
      <c r="D174" s="108" t="s">
        <v>7213</v>
      </c>
      <c r="E174" s="108" t="s">
        <v>7636</v>
      </c>
      <c r="F174" s="108"/>
      <c r="G174" s="108" t="b">
        <f>ISNUMBER(MATCH(H174,#REF!,0))</f>
        <v>0</v>
      </c>
      <c r="H174" s="108" t="s">
        <v>5572</v>
      </c>
      <c r="I174" s="108" t="s">
        <v>5571</v>
      </c>
      <c r="J174" s="108" t="s">
        <v>7637</v>
      </c>
    </row>
    <row r="175" spans="1:12" hidden="1">
      <c r="A175" s="108" t="s">
        <v>7211</v>
      </c>
      <c r="B175" s="108" t="s">
        <v>7212</v>
      </c>
      <c r="C175" s="108"/>
      <c r="D175" s="108" t="s">
        <v>7213</v>
      </c>
      <c r="E175" s="108" t="s">
        <v>7638</v>
      </c>
      <c r="F175" s="108"/>
      <c r="G175" s="108" t="b">
        <f>ISNUMBER(MATCH(H175,#REF!,0))</f>
        <v>0</v>
      </c>
      <c r="H175" s="108" t="s">
        <v>1504</v>
      </c>
      <c r="I175" s="108" t="s">
        <v>1503</v>
      </c>
      <c r="J175" s="108" t="s">
        <v>7639</v>
      </c>
    </row>
    <row r="176" spans="1:12" hidden="1">
      <c r="A176" s="108" t="s">
        <v>7211</v>
      </c>
      <c r="B176" s="108" t="s">
        <v>7212</v>
      </c>
      <c r="C176" s="108"/>
      <c r="D176" s="108" t="s">
        <v>7213</v>
      </c>
      <c r="E176" s="108" t="s">
        <v>7640</v>
      </c>
      <c r="F176" s="108"/>
      <c r="G176" s="108" t="b">
        <f>ISNUMBER(MATCH(H176,#REF!,0))</f>
        <v>0</v>
      </c>
      <c r="H176" s="108" t="s">
        <v>933</v>
      </c>
      <c r="I176" s="108" t="s">
        <v>7641</v>
      </c>
      <c r="J176" s="108" t="s">
        <v>7642</v>
      </c>
    </row>
    <row r="177" spans="1:10" hidden="1">
      <c r="A177" s="108" t="s">
        <v>7211</v>
      </c>
      <c r="B177" s="108" t="s">
        <v>7212</v>
      </c>
      <c r="C177" s="108"/>
      <c r="D177" s="108" t="s">
        <v>7213</v>
      </c>
      <c r="E177" s="108" t="s">
        <v>7643</v>
      </c>
      <c r="F177" s="108"/>
      <c r="G177" s="108" t="b">
        <f>ISNUMBER(MATCH(H177,#REF!,0))</f>
        <v>0</v>
      </c>
      <c r="H177" s="108" t="s">
        <v>1523</v>
      </c>
      <c r="I177" s="108" t="s">
        <v>1522</v>
      </c>
      <c r="J177" s="108" t="s">
        <v>7644</v>
      </c>
    </row>
    <row r="178" spans="1:10" hidden="1">
      <c r="A178" s="108" t="s">
        <v>7211</v>
      </c>
      <c r="B178" s="108" t="s">
        <v>7212</v>
      </c>
      <c r="C178" s="108"/>
      <c r="D178" s="108" t="s">
        <v>7213</v>
      </c>
      <c r="E178" s="108" t="s">
        <v>7645</v>
      </c>
      <c r="F178" s="108"/>
      <c r="G178" s="108" t="b">
        <f>ISNUMBER(MATCH(H178,#REF!,0))</f>
        <v>0</v>
      </c>
      <c r="H178" s="108" t="s">
        <v>904</v>
      </c>
      <c r="I178" s="108" t="s">
        <v>7646</v>
      </c>
      <c r="J178" s="108" t="s">
        <v>7647</v>
      </c>
    </row>
    <row r="179" spans="1:10" hidden="1">
      <c r="A179" s="108" t="s">
        <v>7211</v>
      </c>
      <c r="B179" s="108" t="s">
        <v>7212</v>
      </c>
      <c r="C179" s="108"/>
      <c r="D179" s="108" t="s">
        <v>7213</v>
      </c>
      <c r="E179" s="108" t="s">
        <v>7648</v>
      </c>
      <c r="F179" s="108"/>
      <c r="G179" s="108" t="b">
        <f>ISNUMBER(MATCH(H179,#REF!,0))</f>
        <v>0</v>
      </c>
      <c r="H179" s="108" t="s">
        <v>395</v>
      </c>
      <c r="I179" s="108" t="s">
        <v>394</v>
      </c>
      <c r="J179" s="108" t="s">
        <v>7649</v>
      </c>
    </row>
    <row r="180" spans="1:10" hidden="1">
      <c r="A180" s="108" t="s">
        <v>7211</v>
      </c>
      <c r="B180" s="108" t="s">
        <v>7212</v>
      </c>
      <c r="C180" s="108"/>
      <c r="D180" s="108" t="s">
        <v>7213</v>
      </c>
      <c r="E180" s="108" t="s">
        <v>7650</v>
      </c>
      <c r="F180" s="108"/>
      <c r="G180" s="108" t="b">
        <f>ISNUMBER(MATCH(H180,#REF!,0))</f>
        <v>0</v>
      </c>
      <c r="H180" s="108" t="s">
        <v>1746</v>
      </c>
      <c r="I180" s="108" t="s">
        <v>1745</v>
      </c>
      <c r="J180" s="108" t="s">
        <v>7651</v>
      </c>
    </row>
    <row r="181" spans="1:10" hidden="1">
      <c r="A181" s="108" t="s">
        <v>7211</v>
      </c>
      <c r="B181" s="108" t="s">
        <v>7212</v>
      </c>
      <c r="C181" s="108"/>
      <c r="D181" s="108" t="s">
        <v>7213</v>
      </c>
      <c r="E181" s="108" t="s">
        <v>7652</v>
      </c>
      <c r="F181" s="108"/>
      <c r="G181" s="108" t="b">
        <f>ISNUMBER(MATCH(H181,#REF!,0))</f>
        <v>0</v>
      </c>
      <c r="H181" s="108" t="s">
        <v>2161</v>
      </c>
      <c r="I181" s="108" t="s">
        <v>7653</v>
      </c>
      <c r="J181" s="108" t="s">
        <v>7654</v>
      </c>
    </row>
    <row r="182" spans="1:10" hidden="1">
      <c r="A182" s="108" t="s">
        <v>7211</v>
      </c>
      <c r="B182" s="108" t="s">
        <v>7212</v>
      </c>
      <c r="C182" s="108"/>
      <c r="D182" s="108" t="s">
        <v>7213</v>
      </c>
      <c r="E182" s="108" t="s">
        <v>7655</v>
      </c>
      <c r="F182" s="108"/>
      <c r="G182" s="108" t="b">
        <f>ISNUMBER(MATCH(H182,#REF!,0))</f>
        <v>0</v>
      </c>
      <c r="H182" s="108" t="s">
        <v>3068</v>
      </c>
      <c r="I182" s="108" t="s">
        <v>3067</v>
      </c>
      <c r="J182" s="108" t="s">
        <v>7656</v>
      </c>
    </row>
    <row r="183" spans="1:10" hidden="1">
      <c r="A183" s="108" t="s">
        <v>7211</v>
      </c>
      <c r="B183" s="108" t="s">
        <v>7212</v>
      </c>
      <c r="C183" s="108"/>
      <c r="D183" s="108" t="s">
        <v>7213</v>
      </c>
      <c r="E183" s="108" t="s">
        <v>7657</v>
      </c>
      <c r="F183" s="108"/>
      <c r="G183" s="108" t="b">
        <f>ISNUMBER(MATCH(H183,#REF!,0))</f>
        <v>0</v>
      </c>
      <c r="H183" s="108" t="s">
        <v>4613</v>
      </c>
      <c r="I183" s="108" t="s">
        <v>4612</v>
      </c>
      <c r="J183" s="108" t="s">
        <v>7658</v>
      </c>
    </row>
    <row r="184" spans="1:10" hidden="1">
      <c r="A184" s="108" t="s">
        <v>7211</v>
      </c>
      <c r="B184" s="108" t="s">
        <v>7212</v>
      </c>
      <c r="C184" s="108"/>
      <c r="D184" s="108" t="s">
        <v>7213</v>
      </c>
      <c r="E184" s="108" t="s">
        <v>7659</v>
      </c>
      <c r="F184" s="108"/>
      <c r="G184" s="108" t="b">
        <f>ISNUMBER(MATCH(H184,#REF!,0))</f>
        <v>0</v>
      </c>
      <c r="H184" s="108" t="s">
        <v>4945</v>
      </c>
      <c r="I184" s="108" t="s">
        <v>4944</v>
      </c>
      <c r="J184" s="108" t="s">
        <v>7660</v>
      </c>
    </row>
    <row r="185" spans="1:10" hidden="1">
      <c r="A185" s="108" t="s">
        <v>7211</v>
      </c>
      <c r="B185" s="108" t="s">
        <v>7212</v>
      </c>
      <c r="C185" s="108"/>
      <c r="D185" s="108" t="s">
        <v>7213</v>
      </c>
      <c r="E185" s="108" t="s">
        <v>7661</v>
      </c>
      <c r="F185" s="108"/>
      <c r="G185" s="108" t="b">
        <f>ISNUMBER(MATCH(H185,#REF!,0))</f>
        <v>0</v>
      </c>
      <c r="H185" s="108" t="s">
        <v>5451</v>
      </c>
      <c r="I185" s="108" t="s">
        <v>5450</v>
      </c>
      <c r="J185" s="108" t="s">
        <v>7662</v>
      </c>
    </row>
    <row r="186" spans="1:10" hidden="1">
      <c r="A186" s="108" t="s">
        <v>7211</v>
      </c>
      <c r="B186" s="108" t="s">
        <v>7212</v>
      </c>
      <c r="C186" s="108"/>
      <c r="D186" s="108" t="s">
        <v>7213</v>
      </c>
      <c r="E186" s="108" t="s">
        <v>7663</v>
      </c>
      <c r="F186" s="108"/>
      <c r="G186" s="108" t="b">
        <f>ISNUMBER(MATCH(H186,#REF!,0))</f>
        <v>0</v>
      </c>
      <c r="H186" s="108" t="s">
        <v>3871</v>
      </c>
      <c r="I186" s="108" t="s">
        <v>7664</v>
      </c>
      <c r="J186" s="108" t="s">
        <v>7665</v>
      </c>
    </row>
    <row r="187" spans="1:10" hidden="1">
      <c r="A187" s="108" t="s">
        <v>7211</v>
      </c>
      <c r="B187" s="108" t="s">
        <v>7212</v>
      </c>
      <c r="C187" s="108"/>
      <c r="D187" s="108" t="s">
        <v>7213</v>
      </c>
      <c r="E187" s="108" t="s">
        <v>7666</v>
      </c>
      <c r="F187" s="108"/>
      <c r="G187" s="108" t="b">
        <f>ISNUMBER(MATCH(H187,#REF!,0))</f>
        <v>0</v>
      </c>
      <c r="H187" s="108" t="s">
        <v>5458</v>
      </c>
      <c r="I187" s="108" t="s">
        <v>5457</v>
      </c>
      <c r="J187" s="108" t="s">
        <v>7667</v>
      </c>
    </row>
    <row r="188" spans="1:10" hidden="1">
      <c r="A188" s="108" t="s">
        <v>7211</v>
      </c>
      <c r="B188" s="108" t="s">
        <v>7212</v>
      </c>
      <c r="C188" s="108"/>
      <c r="D188" s="108" t="s">
        <v>7213</v>
      </c>
      <c r="E188" s="108" t="s">
        <v>7668</v>
      </c>
      <c r="F188" s="108"/>
      <c r="G188" s="108" t="b">
        <f>ISNUMBER(MATCH(H188,#REF!,0))</f>
        <v>0</v>
      </c>
      <c r="H188" s="108" t="s">
        <v>967</v>
      </c>
      <c r="I188" s="108" t="s">
        <v>7669</v>
      </c>
      <c r="J188" s="108" t="s">
        <v>7670</v>
      </c>
    </row>
    <row r="189" spans="1:10" hidden="1">
      <c r="A189" s="108" t="s">
        <v>7211</v>
      </c>
      <c r="B189" s="108" t="s">
        <v>7212</v>
      </c>
      <c r="C189" s="108"/>
      <c r="D189" s="108" t="s">
        <v>7213</v>
      </c>
      <c r="E189" s="108" t="s">
        <v>7671</v>
      </c>
      <c r="F189" s="108"/>
      <c r="G189" s="108" t="b">
        <f>ISNUMBER(MATCH(H189,#REF!,0))</f>
        <v>0</v>
      </c>
      <c r="H189" s="108" t="s">
        <v>4762</v>
      </c>
      <c r="I189" s="108" t="s">
        <v>7672</v>
      </c>
      <c r="J189" s="108" t="s">
        <v>7673</v>
      </c>
    </row>
    <row r="190" spans="1:10" hidden="1">
      <c r="A190" s="108" t="s">
        <v>7211</v>
      </c>
      <c r="B190" s="108" t="s">
        <v>7212</v>
      </c>
      <c r="C190" s="108"/>
      <c r="D190" s="108" t="s">
        <v>7213</v>
      </c>
      <c r="E190" s="108" t="s">
        <v>7674</v>
      </c>
      <c r="F190" s="108"/>
      <c r="G190" s="108" t="b">
        <f>ISNUMBER(MATCH(H190,#REF!,0))</f>
        <v>0</v>
      </c>
      <c r="H190" s="108" t="s">
        <v>181</v>
      </c>
      <c r="I190" s="108" t="s">
        <v>180</v>
      </c>
      <c r="J190" s="108" t="s">
        <v>7675</v>
      </c>
    </row>
    <row r="191" spans="1:10" hidden="1">
      <c r="A191" s="108" t="s">
        <v>7211</v>
      </c>
      <c r="B191" s="108" t="s">
        <v>7212</v>
      </c>
      <c r="C191" s="108"/>
      <c r="D191" s="108" t="s">
        <v>7213</v>
      </c>
      <c r="E191" s="108" t="s">
        <v>7676</v>
      </c>
      <c r="F191" s="108"/>
      <c r="G191" s="108" t="b">
        <f>ISNUMBER(MATCH(H191,#REF!,0))</f>
        <v>0</v>
      </c>
      <c r="H191" s="108" t="s">
        <v>2644</v>
      </c>
      <c r="I191" s="108" t="s">
        <v>2643</v>
      </c>
      <c r="J191" s="108" t="s">
        <v>7677</v>
      </c>
    </row>
    <row r="192" spans="1:10" hidden="1">
      <c r="A192" s="108" t="s">
        <v>7211</v>
      </c>
      <c r="B192" s="108" t="s">
        <v>7212</v>
      </c>
      <c r="C192" s="108"/>
      <c r="D192" s="108" t="s">
        <v>7213</v>
      </c>
      <c r="E192" s="108" t="s">
        <v>7678</v>
      </c>
      <c r="F192" s="108"/>
      <c r="G192" s="108" t="b">
        <f>ISNUMBER(MATCH(H192,#REF!,0))</f>
        <v>0</v>
      </c>
      <c r="H192" s="108" t="s">
        <v>251</v>
      </c>
      <c r="I192" s="108" t="s">
        <v>250</v>
      </c>
      <c r="J192" s="108" t="s">
        <v>7679</v>
      </c>
    </row>
    <row r="193" spans="1:12" hidden="1">
      <c r="A193" s="108" t="s">
        <v>7211</v>
      </c>
      <c r="B193" s="108" t="s">
        <v>7212</v>
      </c>
      <c r="C193" s="108"/>
      <c r="D193" s="108" t="s">
        <v>7213</v>
      </c>
      <c r="E193" s="108" t="s">
        <v>7680</v>
      </c>
      <c r="F193" s="108"/>
      <c r="G193" s="108" t="b">
        <f>ISNUMBER(MATCH(H193,#REF!,0))</f>
        <v>0</v>
      </c>
      <c r="H193" s="108" t="s">
        <v>3193</v>
      </c>
      <c r="I193" s="108" t="s">
        <v>3190</v>
      </c>
      <c r="J193" s="108" t="s">
        <v>7681</v>
      </c>
    </row>
    <row r="194" spans="1:12" hidden="1">
      <c r="A194" s="108" t="s">
        <v>7211</v>
      </c>
      <c r="B194" s="108" t="s">
        <v>7212</v>
      </c>
      <c r="C194" s="108"/>
      <c r="D194" s="108" t="s">
        <v>7213</v>
      </c>
      <c r="E194" s="108" t="s">
        <v>7682</v>
      </c>
      <c r="F194" s="108"/>
      <c r="G194" s="108" t="b">
        <f>ISNUMBER(MATCH(H194,#REF!,0))</f>
        <v>0</v>
      </c>
      <c r="H194" s="108" t="s">
        <v>389</v>
      </c>
      <c r="I194" s="108" t="s">
        <v>388</v>
      </c>
      <c r="J194" s="108" t="s">
        <v>7683</v>
      </c>
    </row>
    <row r="195" spans="1:12" hidden="1">
      <c r="A195" s="108" t="s">
        <v>7211</v>
      </c>
      <c r="B195" s="108" t="s">
        <v>7212</v>
      </c>
      <c r="C195" s="108"/>
      <c r="D195" s="108" t="s">
        <v>7213</v>
      </c>
      <c r="E195" s="108" t="s">
        <v>7684</v>
      </c>
      <c r="F195" s="108"/>
      <c r="G195" s="108" t="b">
        <f>ISNUMBER(MATCH(H195,#REF!,0))</f>
        <v>0</v>
      </c>
      <c r="H195" s="108" t="s">
        <v>1587</v>
      </c>
      <c r="I195" s="108" t="s">
        <v>7685</v>
      </c>
      <c r="J195" s="108" t="s">
        <v>7686</v>
      </c>
    </row>
    <row r="196" spans="1:12" hidden="1">
      <c r="A196" s="108" t="s">
        <v>7211</v>
      </c>
      <c r="B196" s="108" t="s">
        <v>7212</v>
      </c>
      <c r="C196" s="108"/>
      <c r="D196" s="108" t="s">
        <v>7213</v>
      </c>
      <c r="E196" s="108" t="s">
        <v>7687</v>
      </c>
      <c r="F196" s="108"/>
      <c r="G196" s="108" t="b">
        <f>ISNUMBER(MATCH(H196,#REF!,0))</f>
        <v>0</v>
      </c>
      <c r="H196" s="108" t="s">
        <v>4971</v>
      </c>
      <c r="I196" s="108" t="s">
        <v>7688</v>
      </c>
      <c r="J196" s="108" t="s">
        <v>7689</v>
      </c>
    </row>
    <row r="197" spans="1:12" hidden="1">
      <c r="A197" s="108" t="s">
        <v>7211</v>
      </c>
      <c r="B197" s="108" t="s">
        <v>7212</v>
      </c>
      <c r="C197" s="108"/>
      <c r="D197" s="108" t="s">
        <v>7213</v>
      </c>
      <c r="E197" s="108" t="s">
        <v>7690</v>
      </c>
      <c r="F197" s="108"/>
      <c r="G197" s="108" t="b">
        <f>ISNUMBER(MATCH(H197,#REF!,0))</f>
        <v>0</v>
      </c>
      <c r="H197" s="108" t="s">
        <v>4987</v>
      </c>
      <c r="I197" s="108" t="s">
        <v>7691</v>
      </c>
      <c r="J197" s="108" t="s">
        <v>7692</v>
      </c>
    </row>
    <row r="198" spans="1:12" hidden="1">
      <c r="A198" s="108" t="s">
        <v>7211</v>
      </c>
      <c r="B198" s="108" t="s">
        <v>7212</v>
      </c>
      <c r="C198" s="108"/>
      <c r="D198" s="108" t="s">
        <v>7213</v>
      </c>
      <c r="E198" s="108" t="s">
        <v>7693</v>
      </c>
      <c r="F198" s="108"/>
      <c r="G198" s="108" t="b">
        <f>ISNUMBER(MATCH(H198,#REF!,0))</f>
        <v>0</v>
      </c>
      <c r="H198" s="108" t="s">
        <v>2638</v>
      </c>
      <c r="I198" s="108" t="s">
        <v>2637</v>
      </c>
      <c r="J198" s="108" t="s">
        <v>7694</v>
      </c>
    </row>
    <row r="199" spans="1:12" hidden="1">
      <c r="A199" s="108" t="s">
        <v>7211</v>
      </c>
      <c r="B199" s="108" t="s">
        <v>7212</v>
      </c>
      <c r="C199" s="108"/>
      <c r="D199" s="108" t="s">
        <v>7213</v>
      </c>
      <c r="E199" s="108" t="s">
        <v>7695</v>
      </c>
      <c r="F199" s="108"/>
      <c r="G199" s="108" t="b">
        <f>ISNUMBER(MATCH(H199,#REF!,0))</f>
        <v>0</v>
      </c>
      <c r="H199" s="108" t="s">
        <v>679</v>
      </c>
      <c r="I199" s="108" t="s">
        <v>7696</v>
      </c>
      <c r="J199" s="108" t="s">
        <v>7697</v>
      </c>
    </row>
    <row r="200" spans="1:12">
      <c r="A200" s="108" t="s">
        <v>7211</v>
      </c>
      <c r="B200" s="108" t="s">
        <v>7212</v>
      </c>
      <c r="C200" s="108"/>
      <c r="D200" s="108" t="s">
        <v>7213</v>
      </c>
      <c r="E200" s="108" t="s">
        <v>7698</v>
      </c>
      <c r="F200" s="108" t="b">
        <f>ISNUMBER(MATCH(H200,'List of Lists by name'!B:B,0))</f>
        <v>1</v>
      </c>
      <c r="G200" s="112" t="b">
        <f>ISNUMBER(MATCH(H200,#REF!,0))</f>
        <v>0</v>
      </c>
      <c r="H200" s="113" t="s">
        <v>3218</v>
      </c>
      <c r="I200" s="113" t="s">
        <v>7699</v>
      </c>
      <c r="J200" s="108"/>
      <c r="K200" s="114" t="s">
        <v>7700</v>
      </c>
      <c r="L200" s="114" t="s">
        <v>7334</v>
      </c>
    </row>
    <row r="201" spans="1:12" hidden="1">
      <c r="A201" s="108" t="s">
        <v>7211</v>
      </c>
      <c r="B201" s="108" t="s">
        <v>7212</v>
      </c>
      <c r="C201" s="108"/>
      <c r="D201" s="108" t="s">
        <v>7213</v>
      </c>
      <c r="E201" s="108" t="s">
        <v>7701</v>
      </c>
      <c r="F201" s="108"/>
      <c r="G201" s="108" t="b">
        <f>ISNUMBER(MATCH(H201,#REF!,0))</f>
        <v>0</v>
      </c>
      <c r="H201" s="108" t="s">
        <v>115</v>
      </c>
      <c r="I201" s="108" t="s">
        <v>114</v>
      </c>
      <c r="J201" s="108" t="s">
        <v>7702</v>
      </c>
    </row>
    <row r="202" spans="1:12" hidden="1">
      <c r="A202" s="108" t="s">
        <v>7211</v>
      </c>
      <c r="B202" s="108" t="s">
        <v>7212</v>
      </c>
      <c r="C202" s="108"/>
      <c r="D202" s="108" t="s">
        <v>7213</v>
      </c>
      <c r="E202" s="108" t="s">
        <v>7703</v>
      </c>
      <c r="F202" s="108"/>
      <c r="G202" s="108" t="b">
        <f>ISNUMBER(MATCH(H202,#REF!,0))</f>
        <v>0</v>
      </c>
      <c r="H202" s="108" t="s">
        <v>128</v>
      </c>
      <c r="I202" s="108" t="s">
        <v>127</v>
      </c>
      <c r="J202" s="108" t="s">
        <v>7704</v>
      </c>
    </row>
    <row r="203" spans="1:12" hidden="1">
      <c r="A203" s="108" t="s">
        <v>7211</v>
      </c>
      <c r="B203" s="108" t="s">
        <v>7212</v>
      </c>
      <c r="C203" s="108"/>
      <c r="D203" s="108" t="s">
        <v>7213</v>
      </c>
      <c r="E203" s="108" t="s">
        <v>7705</v>
      </c>
      <c r="F203" s="108"/>
      <c r="G203" s="108" t="b">
        <f>ISNUMBER(MATCH(H203,#REF!,0))</f>
        <v>0</v>
      </c>
      <c r="H203" s="108" t="s">
        <v>279</v>
      </c>
      <c r="I203" s="108" t="s">
        <v>7706</v>
      </c>
      <c r="J203" s="108" t="s">
        <v>7707</v>
      </c>
    </row>
    <row r="204" spans="1:12" hidden="1">
      <c r="A204" s="108" t="s">
        <v>7211</v>
      </c>
      <c r="B204" s="108" t="s">
        <v>7212</v>
      </c>
      <c r="C204" s="108"/>
      <c r="D204" s="108" t="s">
        <v>7213</v>
      </c>
      <c r="E204" s="108" t="s">
        <v>7708</v>
      </c>
      <c r="F204" s="108"/>
      <c r="G204" s="108" t="b">
        <f>ISNUMBER(MATCH(H204,#REF!,0))</f>
        <v>0</v>
      </c>
      <c r="H204" s="108" t="s">
        <v>4920</v>
      </c>
      <c r="I204" s="108" t="s">
        <v>4919</v>
      </c>
      <c r="J204" s="108"/>
    </row>
    <row r="205" spans="1:12" hidden="1">
      <c r="A205" s="108" t="s">
        <v>7211</v>
      </c>
      <c r="B205" s="108" t="s">
        <v>7212</v>
      </c>
      <c r="C205" s="108"/>
      <c r="D205" s="108" t="s">
        <v>7213</v>
      </c>
      <c r="E205" s="108" t="s">
        <v>7709</v>
      </c>
      <c r="F205" s="108"/>
      <c r="G205" s="108" t="b">
        <f>ISNUMBER(MATCH(H205,#REF!,0))</f>
        <v>0</v>
      </c>
      <c r="H205" s="108" t="s">
        <v>4923</v>
      </c>
      <c r="I205" s="108" t="s">
        <v>4922</v>
      </c>
      <c r="J205" s="108" t="s">
        <v>7710</v>
      </c>
    </row>
    <row r="206" spans="1:12" hidden="1">
      <c r="A206" s="108" t="s">
        <v>7211</v>
      </c>
      <c r="B206" s="108" t="s">
        <v>7212</v>
      </c>
      <c r="C206" s="108"/>
      <c r="D206" s="108" t="s">
        <v>7213</v>
      </c>
      <c r="E206" s="108" t="s">
        <v>7711</v>
      </c>
      <c r="F206" s="108"/>
      <c r="G206" s="108" t="b">
        <f>ISNUMBER(MATCH(H206,#REF!,0))</f>
        <v>0</v>
      </c>
      <c r="H206" s="108" t="s">
        <v>1582</v>
      </c>
      <c r="I206" s="108" t="s">
        <v>7712</v>
      </c>
      <c r="J206" s="108" t="s">
        <v>7713</v>
      </c>
    </row>
    <row r="207" spans="1:12" hidden="1">
      <c r="A207" s="108" t="s">
        <v>7211</v>
      </c>
      <c r="B207" s="108" t="s">
        <v>7212</v>
      </c>
      <c r="C207" s="108"/>
      <c r="D207" s="108" t="s">
        <v>7213</v>
      </c>
      <c r="E207" s="108" t="s">
        <v>7714</v>
      </c>
      <c r="F207" s="108"/>
      <c r="G207" s="108" t="b">
        <f>ISNUMBER(MATCH(H207,#REF!,0))</f>
        <v>0</v>
      </c>
      <c r="H207" s="108" t="s">
        <v>1588</v>
      </c>
      <c r="I207" s="108" t="s">
        <v>1593</v>
      </c>
      <c r="J207" s="108" t="s">
        <v>7715</v>
      </c>
    </row>
    <row r="208" spans="1:12" hidden="1">
      <c r="A208" s="108" t="s">
        <v>7211</v>
      </c>
      <c r="B208" s="108" t="s">
        <v>7212</v>
      </c>
      <c r="C208" s="108"/>
      <c r="D208" s="108" t="s">
        <v>7213</v>
      </c>
      <c r="E208" s="108" t="s">
        <v>7716</v>
      </c>
      <c r="F208" s="108"/>
      <c r="G208" s="108" t="b">
        <f>ISNUMBER(MATCH(H208,#REF!,0))</f>
        <v>0</v>
      </c>
      <c r="H208" s="108" t="s">
        <v>1938</v>
      </c>
      <c r="I208" s="108" t="s">
        <v>1937</v>
      </c>
      <c r="J208" s="108" t="s">
        <v>7717</v>
      </c>
    </row>
    <row r="209" spans="1:10" hidden="1">
      <c r="A209" s="108" t="s">
        <v>7211</v>
      </c>
      <c r="B209" s="108" t="s">
        <v>7212</v>
      </c>
      <c r="C209" s="108"/>
      <c r="D209" s="108" t="s">
        <v>7213</v>
      </c>
      <c r="E209" s="108" t="s">
        <v>7718</v>
      </c>
      <c r="F209" s="108"/>
      <c r="G209" s="108" t="b">
        <f>ISNUMBER(MATCH(H209,#REF!,0))</f>
        <v>0</v>
      </c>
      <c r="H209" s="108" t="s">
        <v>2204</v>
      </c>
      <c r="I209" s="108" t="s">
        <v>2203</v>
      </c>
      <c r="J209" s="108" t="s">
        <v>7719</v>
      </c>
    </row>
    <row r="210" spans="1:10" hidden="1">
      <c r="A210" s="108" t="s">
        <v>7211</v>
      </c>
      <c r="B210" s="108" t="s">
        <v>7212</v>
      </c>
      <c r="C210" s="108"/>
      <c r="D210" s="108" t="s">
        <v>7213</v>
      </c>
      <c r="E210" s="108" t="s">
        <v>7720</v>
      </c>
      <c r="F210" s="108"/>
      <c r="G210" s="108" t="b">
        <f>ISNUMBER(MATCH(H210,#REF!,0))</f>
        <v>0</v>
      </c>
      <c r="H210" s="108" t="s">
        <v>4176</v>
      </c>
      <c r="I210" s="108" t="s">
        <v>4175</v>
      </c>
      <c r="J210" s="108" t="s">
        <v>7721</v>
      </c>
    </row>
    <row r="211" spans="1:10" hidden="1">
      <c r="A211" s="108" t="s">
        <v>7211</v>
      </c>
      <c r="B211" s="108" t="s">
        <v>7212</v>
      </c>
      <c r="C211" s="108"/>
      <c r="D211" s="108" t="s">
        <v>7213</v>
      </c>
      <c r="E211" s="108" t="s">
        <v>7722</v>
      </c>
      <c r="F211" s="108"/>
      <c r="G211" s="108" t="b">
        <f>ISNUMBER(MATCH(H211,#REF!,0))</f>
        <v>0</v>
      </c>
      <c r="H211" s="108" t="s">
        <v>3990</v>
      </c>
      <c r="I211" s="108" t="s">
        <v>7723</v>
      </c>
      <c r="J211" s="108" t="s">
        <v>7724</v>
      </c>
    </row>
    <row r="212" spans="1:10" hidden="1">
      <c r="A212" s="108" t="s">
        <v>7211</v>
      </c>
      <c r="B212" s="108" t="s">
        <v>7212</v>
      </c>
      <c r="C212" s="108"/>
      <c r="D212" s="108" t="s">
        <v>7213</v>
      </c>
      <c r="E212" s="108" t="s">
        <v>7725</v>
      </c>
      <c r="F212" s="108"/>
      <c r="G212" s="108" t="b">
        <f>ISNUMBER(MATCH(H212,#REF!,0))</f>
        <v>0</v>
      </c>
      <c r="H212" s="108" t="s">
        <v>5454</v>
      </c>
      <c r="I212" s="108" t="s">
        <v>5453</v>
      </c>
      <c r="J212" s="108" t="s">
        <v>7726</v>
      </c>
    </row>
    <row r="213" spans="1:10" hidden="1">
      <c r="A213" s="108" t="s">
        <v>7211</v>
      </c>
      <c r="B213" s="108" t="s">
        <v>7212</v>
      </c>
      <c r="C213" s="108"/>
      <c r="D213" s="108" t="s">
        <v>7213</v>
      </c>
      <c r="E213" s="108" t="s">
        <v>7727</v>
      </c>
      <c r="F213" s="108"/>
      <c r="G213" s="108" t="b">
        <f>ISNUMBER(MATCH(H213,#REF!,0))</f>
        <v>0</v>
      </c>
      <c r="H213" s="108" t="s">
        <v>5091</v>
      </c>
      <c r="I213" s="108" t="s">
        <v>7728</v>
      </c>
      <c r="J213" s="108" t="s">
        <v>7729</v>
      </c>
    </row>
    <row r="214" spans="1:10" hidden="1">
      <c r="A214" s="108" t="s">
        <v>7211</v>
      </c>
      <c r="B214" s="108" t="s">
        <v>7212</v>
      </c>
      <c r="C214" s="108"/>
      <c r="D214" s="108" t="s">
        <v>7213</v>
      </c>
      <c r="E214" s="108" t="s">
        <v>7730</v>
      </c>
      <c r="F214" s="108"/>
      <c r="G214" s="108" t="b">
        <f>ISNUMBER(MATCH(H214,#REF!,0))</f>
        <v>0</v>
      </c>
      <c r="H214" s="108" t="s">
        <v>3868</v>
      </c>
      <c r="I214" s="108" t="s">
        <v>7731</v>
      </c>
      <c r="J214" s="108" t="s">
        <v>7732</v>
      </c>
    </row>
    <row r="215" spans="1:10" hidden="1">
      <c r="A215" s="108" t="s">
        <v>7211</v>
      </c>
      <c r="B215" s="108" t="s">
        <v>7212</v>
      </c>
      <c r="C215" s="108"/>
      <c r="D215" s="108" t="s">
        <v>7213</v>
      </c>
      <c r="E215" s="108" t="s">
        <v>7733</v>
      </c>
      <c r="F215" s="108"/>
      <c r="G215" s="108" t="b">
        <f>ISNUMBER(MATCH(H215,#REF!,0))</f>
        <v>0</v>
      </c>
      <c r="H215" s="108" t="s">
        <v>2371</v>
      </c>
      <c r="I215" s="108" t="s">
        <v>2525</v>
      </c>
      <c r="J215" s="108" t="s">
        <v>7734</v>
      </c>
    </row>
    <row r="216" spans="1:10" hidden="1">
      <c r="A216" s="108" t="s">
        <v>7211</v>
      </c>
      <c r="B216" s="108" t="s">
        <v>7212</v>
      </c>
      <c r="C216" s="108"/>
      <c r="D216" s="108" t="s">
        <v>7213</v>
      </c>
      <c r="E216" s="108" t="s">
        <v>7735</v>
      </c>
      <c r="F216" s="108"/>
      <c r="G216" s="108" t="b">
        <f>ISNUMBER(MATCH(H216,#REF!,0))</f>
        <v>0</v>
      </c>
      <c r="H216" s="108" t="s">
        <v>2189</v>
      </c>
      <c r="I216" s="108" t="s">
        <v>2188</v>
      </c>
      <c r="J216" s="108" t="s">
        <v>7736</v>
      </c>
    </row>
    <row r="217" spans="1:10" hidden="1">
      <c r="A217" s="108" t="s">
        <v>7211</v>
      </c>
      <c r="B217" s="108" t="s">
        <v>7212</v>
      </c>
      <c r="C217" s="108"/>
      <c r="D217" s="108" t="s">
        <v>7213</v>
      </c>
      <c r="E217" s="108" t="s">
        <v>7737</v>
      </c>
      <c r="F217" s="108"/>
      <c r="G217" s="108" t="b">
        <f>ISNUMBER(MATCH(H217,#REF!,0))</f>
        <v>0</v>
      </c>
      <c r="H217" s="108" t="s">
        <v>3874</v>
      </c>
      <c r="I217" s="108" t="s">
        <v>7738</v>
      </c>
      <c r="J217" s="108" t="s">
        <v>7739</v>
      </c>
    </row>
    <row r="218" spans="1:10" hidden="1">
      <c r="A218" s="108" t="s">
        <v>7211</v>
      </c>
      <c r="B218" s="108" t="s">
        <v>7212</v>
      </c>
      <c r="C218" s="108"/>
      <c r="D218" s="108" t="s">
        <v>7213</v>
      </c>
      <c r="E218" s="108" t="s">
        <v>7740</v>
      </c>
      <c r="F218" s="108"/>
      <c r="G218" s="108" t="b">
        <f>ISNUMBER(MATCH(H218,#REF!,0))</f>
        <v>0</v>
      </c>
      <c r="H218" s="108" t="s">
        <v>248</v>
      </c>
      <c r="I218" s="108" t="s">
        <v>247</v>
      </c>
      <c r="J218" s="108" t="s">
        <v>7741</v>
      </c>
    </row>
    <row r="219" spans="1:10" hidden="1">
      <c r="A219" s="108" t="s">
        <v>7211</v>
      </c>
      <c r="B219" s="108" t="s">
        <v>7212</v>
      </c>
      <c r="C219" s="108"/>
      <c r="D219" s="108" t="s">
        <v>7213</v>
      </c>
      <c r="E219" s="108" t="s">
        <v>7742</v>
      </c>
      <c r="F219" s="108"/>
      <c r="G219" s="108" t="b">
        <f>ISNUMBER(MATCH(H219,#REF!,0))</f>
        <v>0</v>
      </c>
      <c r="H219" s="108" t="s">
        <v>312</v>
      </c>
      <c r="I219" s="108" t="s">
        <v>311</v>
      </c>
      <c r="J219" s="108" t="s">
        <v>7743</v>
      </c>
    </row>
    <row r="220" spans="1:10" hidden="1">
      <c r="A220" s="108" t="s">
        <v>7211</v>
      </c>
      <c r="B220" s="108" t="s">
        <v>7212</v>
      </c>
      <c r="C220" s="108"/>
      <c r="D220" s="108" t="s">
        <v>7213</v>
      </c>
      <c r="E220" s="108" t="s">
        <v>7744</v>
      </c>
      <c r="F220" s="108"/>
      <c r="G220" s="108" t="b">
        <f>ISNUMBER(MATCH(H220,#REF!,0))</f>
        <v>0</v>
      </c>
      <c r="H220" s="108" t="s">
        <v>2071</v>
      </c>
      <c r="I220" s="108" t="s">
        <v>2070</v>
      </c>
      <c r="J220" s="108" t="s">
        <v>7745</v>
      </c>
    </row>
    <row r="221" spans="1:10" hidden="1">
      <c r="A221" s="108" t="s">
        <v>7211</v>
      </c>
      <c r="B221" s="108" t="s">
        <v>7212</v>
      </c>
      <c r="C221" s="108"/>
      <c r="D221" s="108" t="s">
        <v>7213</v>
      </c>
      <c r="E221" s="108" t="s">
        <v>7746</v>
      </c>
      <c r="F221" s="108"/>
      <c r="G221" s="108" t="b">
        <f>ISNUMBER(MATCH(H221,#REF!,0))</f>
        <v>0</v>
      </c>
      <c r="H221" s="108" t="s">
        <v>4278</v>
      </c>
      <c r="I221" s="108" t="s">
        <v>4277</v>
      </c>
      <c r="J221" s="108" t="s">
        <v>7747</v>
      </c>
    </row>
    <row r="222" spans="1:10" hidden="1">
      <c r="A222" s="108" t="s">
        <v>7211</v>
      </c>
      <c r="B222" s="108" t="s">
        <v>7212</v>
      </c>
      <c r="C222" s="108"/>
      <c r="D222" s="108" t="s">
        <v>7213</v>
      </c>
      <c r="E222" s="108" t="s">
        <v>7748</v>
      </c>
      <c r="F222" s="108"/>
      <c r="G222" s="108" t="b">
        <f>ISNUMBER(MATCH(H222,#REF!,0))</f>
        <v>0</v>
      </c>
      <c r="H222" s="108" t="s">
        <v>4029</v>
      </c>
      <c r="I222" s="108" t="s">
        <v>4360</v>
      </c>
      <c r="J222" s="108" t="s">
        <v>7749</v>
      </c>
    </row>
    <row r="223" spans="1:10" hidden="1">
      <c r="A223" s="108" t="s">
        <v>7211</v>
      </c>
      <c r="B223" s="108" t="s">
        <v>7212</v>
      </c>
      <c r="C223" s="108"/>
      <c r="D223" s="108" t="s">
        <v>7213</v>
      </c>
      <c r="E223" s="108" t="s">
        <v>7750</v>
      </c>
      <c r="F223" s="108"/>
      <c r="G223" s="108" t="b">
        <f>ISNUMBER(MATCH(H223,#REF!,0))</f>
        <v>0</v>
      </c>
      <c r="H223" s="108" t="s">
        <v>52</v>
      </c>
      <c r="I223" s="108" t="s">
        <v>51</v>
      </c>
      <c r="J223" s="108" t="s">
        <v>7751</v>
      </c>
    </row>
    <row r="224" spans="1:10" hidden="1">
      <c r="A224" s="108" t="s">
        <v>7211</v>
      </c>
      <c r="B224" s="108" t="s">
        <v>7212</v>
      </c>
      <c r="C224" s="108"/>
      <c r="D224" s="108" t="s">
        <v>7213</v>
      </c>
      <c r="E224" s="108" t="s">
        <v>7752</v>
      </c>
      <c r="F224" s="108"/>
      <c r="G224" s="108" t="b">
        <f>ISNUMBER(MATCH(H224,#REF!,0))</f>
        <v>0</v>
      </c>
      <c r="H224" s="108" t="s">
        <v>908</v>
      </c>
      <c r="I224" s="108" t="s">
        <v>907</v>
      </c>
      <c r="J224" s="108" t="s">
        <v>7753</v>
      </c>
    </row>
    <row r="225" spans="1:12" hidden="1">
      <c r="A225" s="108" t="s">
        <v>7211</v>
      </c>
      <c r="B225" s="108" t="s">
        <v>7212</v>
      </c>
      <c r="C225" s="108"/>
      <c r="D225" s="108" t="s">
        <v>7213</v>
      </c>
      <c r="E225" s="108" t="s">
        <v>7754</v>
      </c>
      <c r="F225" s="108"/>
      <c r="G225" s="108" t="b">
        <f>ISNUMBER(MATCH(H225,#REF!,0))</f>
        <v>0</v>
      </c>
      <c r="H225" s="108" t="s">
        <v>4481</v>
      </c>
      <c r="I225" s="108" t="s">
        <v>7755</v>
      </c>
      <c r="J225" s="108" t="s">
        <v>7756</v>
      </c>
    </row>
    <row r="226" spans="1:12" hidden="1">
      <c r="A226" s="108" t="s">
        <v>7211</v>
      </c>
      <c r="B226" s="108" t="s">
        <v>7212</v>
      </c>
      <c r="C226" s="108"/>
      <c r="D226" s="108" t="s">
        <v>7213</v>
      </c>
      <c r="E226" s="108" t="s">
        <v>7757</v>
      </c>
      <c r="F226" s="108"/>
      <c r="G226" s="108" t="b">
        <f>ISNUMBER(MATCH(H226,#REF!,0))</f>
        <v>0</v>
      </c>
      <c r="H226" s="108" t="s">
        <v>5442</v>
      </c>
      <c r="I226" s="108" t="s">
        <v>5441</v>
      </c>
      <c r="J226" s="108" t="s">
        <v>7758</v>
      </c>
    </row>
    <row r="227" spans="1:12" hidden="1">
      <c r="A227" s="108" t="s">
        <v>7211</v>
      </c>
      <c r="B227" s="108" t="s">
        <v>7212</v>
      </c>
      <c r="C227" s="108"/>
      <c r="D227" s="108" t="s">
        <v>7213</v>
      </c>
      <c r="E227" s="108" t="s">
        <v>7759</v>
      </c>
      <c r="F227" s="108"/>
      <c r="G227" s="108" t="b">
        <f>ISNUMBER(MATCH(H227,#REF!,0))</f>
        <v>0</v>
      </c>
      <c r="H227" s="108" t="s">
        <v>5448</v>
      </c>
      <c r="I227" s="108" t="s">
        <v>5447</v>
      </c>
      <c r="J227" s="108" t="s">
        <v>7760</v>
      </c>
    </row>
    <row r="228" spans="1:12" hidden="1">
      <c r="A228" s="108" t="s">
        <v>7211</v>
      </c>
      <c r="B228" s="108" t="s">
        <v>7212</v>
      </c>
      <c r="C228" s="108"/>
      <c r="D228" s="108" t="s">
        <v>7213</v>
      </c>
      <c r="E228" s="108" t="s">
        <v>7761</v>
      </c>
      <c r="F228" s="108"/>
      <c r="G228" s="108" t="b">
        <f>ISNUMBER(MATCH(H228,#REF!,0))</f>
        <v>0</v>
      </c>
      <c r="H228" s="108" t="s">
        <v>3425</v>
      </c>
      <c r="I228" s="108" t="s">
        <v>3424</v>
      </c>
      <c r="J228" s="108" t="s">
        <v>7762</v>
      </c>
    </row>
    <row r="229" spans="1:12" hidden="1">
      <c r="A229" s="108" t="s">
        <v>7211</v>
      </c>
      <c r="B229" s="108" t="s">
        <v>7212</v>
      </c>
      <c r="C229" s="108"/>
      <c r="D229" s="108" t="s">
        <v>7213</v>
      </c>
      <c r="E229" s="108" t="s">
        <v>7763</v>
      </c>
      <c r="F229" s="108"/>
      <c r="G229" s="108" t="b">
        <f>ISNUMBER(MATCH(H229,#REF!,0))</f>
        <v>0</v>
      </c>
      <c r="H229" s="108" t="s">
        <v>875</v>
      </c>
      <c r="I229" s="108" t="s">
        <v>7764</v>
      </c>
      <c r="J229" s="108" t="s">
        <v>7765</v>
      </c>
    </row>
    <row r="230" spans="1:12" hidden="1">
      <c r="A230" s="108" t="s">
        <v>7211</v>
      </c>
      <c r="B230" s="108" t="s">
        <v>7212</v>
      </c>
      <c r="C230" s="108"/>
      <c r="D230" s="108" t="s">
        <v>7213</v>
      </c>
      <c r="E230" s="108" t="s">
        <v>7766</v>
      </c>
      <c r="F230" s="108"/>
      <c r="G230" s="108" t="b">
        <f>ISNUMBER(MATCH(H230,#REF!,0))</f>
        <v>0</v>
      </c>
      <c r="H230" s="108" t="s">
        <v>446</v>
      </c>
      <c r="I230" s="108" t="s">
        <v>445</v>
      </c>
      <c r="J230" s="108" t="s">
        <v>7767</v>
      </c>
    </row>
    <row r="231" spans="1:12" hidden="1">
      <c r="A231" s="108" t="s">
        <v>7211</v>
      </c>
      <c r="B231" s="108" t="s">
        <v>7212</v>
      </c>
      <c r="C231" s="108"/>
      <c r="D231" s="108" t="s">
        <v>7213</v>
      </c>
      <c r="E231" s="108" t="s">
        <v>7768</v>
      </c>
      <c r="F231" s="108"/>
      <c r="G231" s="108" t="b">
        <f>ISNUMBER(MATCH(H231,#REF!,0))</f>
        <v>0</v>
      </c>
      <c r="H231" s="108" t="s">
        <v>2197</v>
      </c>
      <c r="I231" s="108" t="s">
        <v>7769</v>
      </c>
      <c r="J231" s="108" t="s">
        <v>7770</v>
      </c>
    </row>
    <row r="232" spans="1:12" hidden="1">
      <c r="A232" s="108" t="s">
        <v>7211</v>
      </c>
      <c r="B232" s="108" t="s">
        <v>7212</v>
      </c>
      <c r="C232" s="108"/>
      <c r="D232" s="108" t="s">
        <v>7213</v>
      </c>
      <c r="E232" s="108" t="s">
        <v>7771</v>
      </c>
      <c r="F232" s="108"/>
      <c r="G232" s="108" t="b">
        <f>ISNUMBER(MATCH(H232,#REF!,0))</f>
        <v>0</v>
      </c>
      <c r="H232" s="108" t="s">
        <v>5472</v>
      </c>
      <c r="I232" s="108" t="s">
        <v>7772</v>
      </c>
      <c r="J232" s="108"/>
    </row>
    <row r="233" spans="1:12" hidden="1">
      <c r="A233" s="108" t="s">
        <v>7211</v>
      </c>
      <c r="B233" s="108" t="s">
        <v>7212</v>
      </c>
      <c r="C233" s="108"/>
      <c r="D233" s="108" t="s">
        <v>7213</v>
      </c>
      <c r="E233" s="108" t="s">
        <v>7773</v>
      </c>
      <c r="F233" s="112" t="b">
        <f>ISNUMBER(MATCH(H233,'List of Lists by name'!B:B,0))</f>
        <v>0</v>
      </c>
      <c r="G233" s="112" t="b">
        <f>ISNUMBER(MATCH(H233,#REF!,0))</f>
        <v>0</v>
      </c>
      <c r="H233" s="116" t="s">
        <v>7774</v>
      </c>
      <c r="I233" s="116" t="s">
        <v>7775</v>
      </c>
      <c r="J233" s="108" t="s">
        <v>7776</v>
      </c>
      <c r="K233" s="117" t="s">
        <v>7777</v>
      </c>
      <c r="L233" s="117" t="s">
        <v>7288</v>
      </c>
    </row>
    <row r="234" spans="1:12" hidden="1">
      <c r="A234" s="108" t="s">
        <v>7211</v>
      </c>
      <c r="B234" s="108" t="s">
        <v>7212</v>
      </c>
      <c r="C234" s="108"/>
      <c r="D234" s="108" t="s">
        <v>7213</v>
      </c>
      <c r="E234" s="108" t="s">
        <v>7778</v>
      </c>
      <c r="F234" s="108"/>
      <c r="G234" s="108" t="b">
        <f>ISNUMBER(MATCH(H234,#REF!,0))</f>
        <v>0</v>
      </c>
      <c r="H234" s="108" t="s">
        <v>4500</v>
      </c>
      <c r="I234" s="108" t="s">
        <v>4499</v>
      </c>
      <c r="J234" s="108" t="s">
        <v>7779</v>
      </c>
    </row>
    <row r="235" spans="1:12" hidden="1">
      <c r="A235" s="108" t="s">
        <v>7211</v>
      </c>
      <c r="B235" s="108" t="s">
        <v>7212</v>
      </c>
      <c r="C235" s="108"/>
      <c r="D235" s="108" t="s">
        <v>7213</v>
      </c>
      <c r="E235" s="108" t="s">
        <v>7780</v>
      </c>
      <c r="F235" s="108"/>
      <c r="G235" s="108" t="b">
        <f>ISNUMBER(MATCH(H235,#REF!,0))</f>
        <v>0</v>
      </c>
      <c r="H235" s="108" t="s">
        <v>5064</v>
      </c>
      <c r="I235" s="108" t="s">
        <v>5066</v>
      </c>
      <c r="J235" s="108" t="s">
        <v>7781</v>
      </c>
    </row>
    <row r="236" spans="1:12" hidden="1">
      <c r="A236" s="108" t="s">
        <v>7211</v>
      </c>
      <c r="B236" s="108" t="s">
        <v>7212</v>
      </c>
      <c r="C236" s="108"/>
      <c r="D236" s="108" t="s">
        <v>7213</v>
      </c>
      <c r="E236" s="108" t="s">
        <v>7782</v>
      </c>
      <c r="F236" s="108"/>
      <c r="G236" s="108" t="b">
        <f>ISNUMBER(MATCH(H236,#REF!,0))</f>
        <v>0</v>
      </c>
      <c r="H236" s="108" t="s">
        <v>3726</v>
      </c>
      <c r="I236" s="108" t="s">
        <v>3728</v>
      </c>
      <c r="J236" s="108" t="s">
        <v>7783</v>
      </c>
    </row>
    <row r="237" spans="1:12" hidden="1">
      <c r="A237" s="108" t="s">
        <v>7211</v>
      </c>
      <c r="B237" s="108" t="s">
        <v>7212</v>
      </c>
      <c r="C237" s="108"/>
      <c r="D237" s="108" t="s">
        <v>7213</v>
      </c>
      <c r="E237" s="108" t="s">
        <v>7784</v>
      </c>
      <c r="F237" s="108"/>
      <c r="G237" s="108" t="b">
        <f>ISNUMBER(MATCH(H237,#REF!,0))</f>
        <v>0</v>
      </c>
      <c r="H237" s="108" t="s">
        <v>4296</v>
      </c>
      <c r="I237" s="108" t="s">
        <v>4295</v>
      </c>
      <c r="J237" s="108" t="s">
        <v>7785</v>
      </c>
    </row>
    <row r="238" spans="1:12" hidden="1">
      <c r="A238" s="108" t="s">
        <v>7211</v>
      </c>
      <c r="B238" s="108" t="s">
        <v>7212</v>
      </c>
      <c r="C238" s="108"/>
      <c r="D238" s="108" t="s">
        <v>7213</v>
      </c>
      <c r="E238" s="108" t="s">
        <v>7786</v>
      </c>
      <c r="F238" s="108"/>
      <c r="G238" s="108" t="b">
        <f>ISNUMBER(MATCH(H238,#REF!,0))</f>
        <v>0</v>
      </c>
      <c r="H238" s="108" t="s">
        <v>4305</v>
      </c>
      <c r="I238" s="108" t="s">
        <v>7787</v>
      </c>
      <c r="J238" s="108" t="s">
        <v>7788</v>
      </c>
    </row>
    <row r="239" spans="1:12" hidden="1">
      <c r="A239" s="108" t="s">
        <v>7211</v>
      </c>
      <c r="B239" s="108" t="s">
        <v>7212</v>
      </c>
      <c r="C239" s="108"/>
      <c r="D239" s="108" t="s">
        <v>7213</v>
      </c>
      <c r="E239" s="108" t="s">
        <v>7789</v>
      </c>
      <c r="F239" s="108"/>
      <c r="G239" s="108" t="b">
        <f>ISNUMBER(MATCH(H239,#REF!,0))</f>
        <v>0</v>
      </c>
      <c r="H239" s="108" t="s">
        <v>2641</v>
      </c>
      <c r="I239" s="108" t="s">
        <v>2640</v>
      </c>
      <c r="J239" s="108" t="s">
        <v>7790</v>
      </c>
    </row>
    <row r="240" spans="1:12" hidden="1">
      <c r="A240" s="108" t="s">
        <v>7211</v>
      </c>
      <c r="B240" s="108" t="s">
        <v>7212</v>
      </c>
      <c r="C240" s="108"/>
      <c r="D240" s="108" t="s">
        <v>7213</v>
      </c>
      <c r="E240" s="108" t="s">
        <v>7791</v>
      </c>
      <c r="F240" s="108"/>
      <c r="G240" s="108" t="b">
        <f>ISNUMBER(MATCH(H240,#REF!,0))</f>
        <v>0</v>
      </c>
      <c r="H240" s="108" t="s">
        <v>1749</v>
      </c>
      <c r="I240" s="108" t="s">
        <v>7792</v>
      </c>
      <c r="J240" s="108" t="s">
        <v>7793</v>
      </c>
    </row>
    <row r="241" spans="1:12" hidden="1">
      <c r="A241" s="108" t="s">
        <v>7211</v>
      </c>
      <c r="B241" s="108" t="s">
        <v>7212</v>
      </c>
      <c r="C241" s="108"/>
      <c r="D241" s="108" t="s">
        <v>7213</v>
      </c>
      <c r="E241" s="108" t="s">
        <v>7794</v>
      </c>
      <c r="F241" s="108"/>
      <c r="G241" s="108" t="b">
        <f>ISNUMBER(MATCH(H241,#REF!,0))</f>
        <v>0</v>
      </c>
      <c r="H241" s="108" t="s">
        <v>254</v>
      </c>
      <c r="I241" s="108" t="s">
        <v>7795</v>
      </c>
      <c r="J241" s="108" t="s">
        <v>7796</v>
      </c>
    </row>
    <row r="242" spans="1:12" hidden="1">
      <c r="A242" s="108" t="s">
        <v>7211</v>
      </c>
      <c r="B242" s="108" t="s">
        <v>7212</v>
      </c>
      <c r="C242" s="108"/>
      <c r="D242" s="108" t="s">
        <v>7213</v>
      </c>
      <c r="E242" s="108" t="s">
        <v>7797</v>
      </c>
      <c r="F242" s="108"/>
      <c r="G242" s="108" t="b">
        <f>ISNUMBER(MATCH(H242,#REF!,0))</f>
        <v>0</v>
      </c>
      <c r="H242" s="108" t="s">
        <v>32</v>
      </c>
      <c r="I242" s="108" t="s">
        <v>31</v>
      </c>
      <c r="J242" s="108" t="s">
        <v>7798</v>
      </c>
    </row>
    <row r="243" spans="1:12" hidden="1">
      <c r="A243" s="108" t="s">
        <v>7211</v>
      </c>
      <c r="B243" s="108" t="s">
        <v>7212</v>
      </c>
      <c r="C243" s="108"/>
      <c r="D243" s="108" t="s">
        <v>7213</v>
      </c>
      <c r="E243" s="108" t="s">
        <v>7799</v>
      </c>
      <c r="F243" s="108"/>
      <c r="G243" s="108" t="b">
        <f>ISNUMBER(MATCH(H243,#REF!,0))</f>
        <v>0</v>
      </c>
      <c r="H243" s="108" t="s">
        <v>270</v>
      </c>
      <c r="I243" s="108" t="s">
        <v>269</v>
      </c>
      <c r="J243" s="108" t="s">
        <v>7800</v>
      </c>
    </row>
    <row r="244" spans="1:12" hidden="1">
      <c r="A244" s="108" t="s">
        <v>7211</v>
      </c>
      <c r="B244" s="108" t="s">
        <v>7212</v>
      </c>
      <c r="C244" s="108"/>
      <c r="D244" s="108" t="s">
        <v>7213</v>
      </c>
      <c r="E244" s="108" t="s">
        <v>7801</v>
      </c>
      <c r="F244" s="108"/>
      <c r="G244" s="108" t="b">
        <f>ISNUMBER(MATCH(H244,#REF!,0))</f>
        <v>0</v>
      </c>
      <c r="H244" s="108" t="s">
        <v>5648</v>
      </c>
      <c r="I244" s="108" t="s">
        <v>5647</v>
      </c>
      <c r="J244" s="108" t="s">
        <v>7802</v>
      </c>
    </row>
    <row r="245" spans="1:12" hidden="1">
      <c r="A245" s="108" t="s">
        <v>7211</v>
      </c>
      <c r="B245" s="108" t="s">
        <v>7212</v>
      </c>
      <c r="C245" s="108"/>
      <c r="D245" s="108" t="s">
        <v>7213</v>
      </c>
      <c r="E245" s="108" t="s">
        <v>7803</v>
      </c>
      <c r="F245" s="108"/>
      <c r="G245" s="108" t="b">
        <f>ISNUMBER(MATCH(H245,#REF!,0))</f>
        <v>0</v>
      </c>
      <c r="H245" s="108" t="s">
        <v>4478</v>
      </c>
      <c r="I245" s="108" t="s">
        <v>7804</v>
      </c>
      <c r="J245" s="108"/>
    </row>
    <row r="246" spans="1:12" hidden="1">
      <c r="A246" s="108" t="s">
        <v>7211</v>
      </c>
      <c r="B246" s="108" t="s">
        <v>7212</v>
      </c>
      <c r="C246" s="108"/>
      <c r="D246" s="108" t="s">
        <v>7213</v>
      </c>
      <c r="E246" s="108" t="s">
        <v>7805</v>
      </c>
      <c r="F246" s="108"/>
      <c r="G246" s="108" t="b">
        <f>ISNUMBER(MATCH(H246,#REF!,0))</f>
        <v>0</v>
      </c>
      <c r="H246" s="108" t="s">
        <v>98</v>
      </c>
      <c r="I246" s="108" t="s">
        <v>97</v>
      </c>
      <c r="J246" s="108" t="s">
        <v>7806</v>
      </c>
    </row>
    <row r="247" spans="1:12" hidden="1">
      <c r="A247" s="108" t="s">
        <v>7211</v>
      </c>
      <c r="B247" s="108" t="s">
        <v>7212</v>
      </c>
      <c r="C247" s="108"/>
      <c r="D247" s="108" t="s">
        <v>7213</v>
      </c>
      <c r="E247" s="108" t="s">
        <v>7807</v>
      </c>
      <c r="F247" s="108"/>
      <c r="G247" s="108" t="b">
        <f>ISNUMBER(MATCH(H247,#REF!,0))</f>
        <v>0</v>
      </c>
      <c r="H247" s="108" t="s">
        <v>674</v>
      </c>
      <c r="I247" s="108" t="s">
        <v>673</v>
      </c>
      <c r="J247" s="108" t="s">
        <v>7808</v>
      </c>
    </row>
    <row r="248" spans="1:12" hidden="1">
      <c r="A248" s="108" t="s">
        <v>7211</v>
      </c>
      <c r="B248" s="108" t="s">
        <v>7212</v>
      </c>
      <c r="C248" s="108"/>
      <c r="D248" s="108" t="s">
        <v>7213</v>
      </c>
      <c r="E248" s="108" t="s">
        <v>7809</v>
      </c>
      <c r="F248" s="108"/>
      <c r="G248" s="108" t="b">
        <f>ISNUMBER(MATCH(H248,#REF!,0))</f>
        <v>0</v>
      </c>
      <c r="H248" s="108" t="s">
        <v>3229</v>
      </c>
      <c r="I248" s="108" t="s">
        <v>7810</v>
      </c>
      <c r="J248" s="108" t="s">
        <v>7811</v>
      </c>
    </row>
    <row r="249" spans="1:12" hidden="1">
      <c r="A249" s="108" t="s">
        <v>7211</v>
      </c>
      <c r="B249" s="108" t="s">
        <v>7212</v>
      </c>
      <c r="C249" s="108"/>
      <c r="D249" s="108" t="s">
        <v>7213</v>
      </c>
      <c r="E249" s="108" t="s">
        <v>7812</v>
      </c>
      <c r="F249" s="108"/>
      <c r="G249" s="108" t="b">
        <f>ISNUMBER(MATCH(H249,#REF!,0))</f>
        <v>0</v>
      </c>
      <c r="H249" s="108" t="s">
        <v>5686</v>
      </c>
      <c r="I249" s="108" t="s">
        <v>7813</v>
      </c>
      <c r="J249" s="108" t="s">
        <v>7814</v>
      </c>
    </row>
    <row r="250" spans="1:12">
      <c r="A250" s="108" t="s">
        <v>7211</v>
      </c>
      <c r="B250" s="108" t="s">
        <v>7212</v>
      </c>
      <c r="C250" s="108"/>
      <c r="D250" s="108" t="s">
        <v>7213</v>
      </c>
      <c r="E250" s="108" t="s">
        <v>7815</v>
      </c>
      <c r="F250" s="112" t="b">
        <f>ISNUMBER(MATCH(H250,'List of Lists by name'!B:B,0))</f>
        <v>0</v>
      </c>
      <c r="G250" s="112" t="b">
        <f>ISNUMBER(MATCH(H250,#REF!,0))</f>
        <v>0</v>
      </c>
      <c r="H250" s="113" t="s">
        <v>7816</v>
      </c>
      <c r="I250" s="113" t="s">
        <v>7817</v>
      </c>
      <c r="J250" s="108" t="s">
        <v>7818</v>
      </c>
      <c r="K250" s="114" t="s">
        <v>7819</v>
      </c>
      <c r="L250" s="119" t="s">
        <v>7820</v>
      </c>
    </row>
    <row r="251" spans="1:12" hidden="1">
      <c r="A251" s="108" t="s">
        <v>7211</v>
      </c>
      <c r="B251" s="108" t="s">
        <v>7212</v>
      </c>
      <c r="C251" s="108"/>
      <c r="D251" s="108" t="s">
        <v>7213</v>
      </c>
      <c r="E251" s="108" t="s">
        <v>7821</v>
      </c>
      <c r="F251" s="108"/>
      <c r="G251" s="108" t="b">
        <f>ISNUMBER(MATCH(H251,#REF!,0))</f>
        <v>0</v>
      </c>
      <c r="H251" s="108" t="s">
        <v>323</v>
      </c>
      <c r="I251" s="108" t="s">
        <v>7822</v>
      </c>
      <c r="J251" s="108" t="s">
        <v>7823</v>
      </c>
    </row>
    <row r="252" spans="1:12" hidden="1">
      <c r="A252" s="108" t="s">
        <v>7211</v>
      </c>
      <c r="B252" s="108" t="s">
        <v>7212</v>
      </c>
      <c r="C252" s="108"/>
      <c r="D252" s="108" t="s">
        <v>7213</v>
      </c>
      <c r="E252" s="108" t="s">
        <v>7824</v>
      </c>
      <c r="F252" s="108"/>
      <c r="G252" s="108" t="b">
        <f>ISNUMBER(MATCH(H252,#REF!,0))</f>
        <v>0</v>
      </c>
      <c r="H252" s="108" t="s">
        <v>1400</v>
      </c>
      <c r="I252" s="108" t="s">
        <v>7825</v>
      </c>
      <c r="J252" s="108" t="s">
        <v>7826</v>
      </c>
    </row>
    <row r="253" spans="1:12" hidden="1">
      <c r="A253" s="108" t="s">
        <v>7211</v>
      </c>
      <c r="B253" s="108" t="s">
        <v>7212</v>
      </c>
      <c r="C253" s="108"/>
      <c r="D253" s="108" t="s">
        <v>7213</v>
      </c>
      <c r="E253" s="108" t="s">
        <v>7827</v>
      </c>
      <c r="F253" s="108"/>
      <c r="G253" s="108" t="b">
        <f>ISNUMBER(MATCH(H253,#REF!,0))</f>
        <v>0</v>
      </c>
      <c r="H253" s="108" t="s">
        <v>1394</v>
      </c>
      <c r="I253" s="108" t="s">
        <v>7828</v>
      </c>
      <c r="J253" s="108" t="s">
        <v>7829</v>
      </c>
    </row>
    <row r="254" spans="1:12" hidden="1">
      <c r="A254" s="108" t="s">
        <v>7211</v>
      </c>
      <c r="B254" s="108" t="s">
        <v>7212</v>
      </c>
      <c r="C254" s="108"/>
      <c r="D254" s="108" t="s">
        <v>7213</v>
      </c>
      <c r="E254" s="108" t="s">
        <v>7830</v>
      </c>
      <c r="F254" s="108"/>
      <c r="G254" s="108" t="b">
        <f>ISNUMBER(MATCH(H254,#REF!,0))</f>
        <v>0</v>
      </c>
      <c r="H254" s="108" t="s">
        <v>617</v>
      </c>
      <c r="I254" s="108" t="s">
        <v>616</v>
      </c>
      <c r="J254" s="108" t="s">
        <v>7831</v>
      </c>
    </row>
    <row r="255" spans="1:12" hidden="1">
      <c r="A255" s="108" t="s">
        <v>7211</v>
      </c>
      <c r="B255" s="108" t="s">
        <v>7212</v>
      </c>
      <c r="C255" s="108"/>
      <c r="D255" s="108" t="s">
        <v>7213</v>
      </c>
      <c r="E255" s="108" t="s">
        <v>7832</v>
      </c>
      <c r="F255" s="108"/>
      <c r="G255" s="108" t="b">
        <f>ISNUMBER(MATCH(H255,#REF!,0))</f>
        <v>0</v>
      </c>
      <c r="H255" s="108" t="s">
        <v>949</v>
      </c>
      <c r="I255" s="108" t="s">
        <v>948</v>
      </c>
      <c r="J255" s="108" t="s">
        <v>7833</v>
      </c>
    </row>
    <row r="256" spans="1:12" hidden="1">
      <c r="A256" s="108" t="s">
        <v>7211</v>
      </c>
      <c r="B256" s="108" t="s">
        <v>7212</v>
      </c>
      <c r="C256" s="108"/>
      <c r="D256" s="108" t="s">
        <v>7213</v>
      </c>
      <c r="E256" s="108" t="s">
        <v>7834</v>
      </c>
      <c r="F256" s="108"/>
      <c r="G256" s="108" t="b">
        <f>ISNUMBER(MATCH(H256,#REF!,0))</f>
        <v>0</v>
      </c>
      <c r="H256" s="108" t="s">
        <v>1758</v>
      </c>
      <c r="I256" s="108" t="s">
        <v>1763</v>
      </c>
      <c r="J256" s="108" t="s">
        <v>7835</v>
      </c>
    </row>
    <row r="257" spans="1:10" hidden="1">
      <c r="A257" s="108" t="s">
        <v>7211</v>
      </c>
      <c r="B257" s="108" t="s">
        <v>7212</v>
      </c>
      <c r="C257" s="108"/>
      <c r="D257" s="108" t="s">
        <v>7213</v>
      </c>
      <c r="E257" s="108" t="s">
        <v>7836</v>
      </c>
      <c r="F257" s="108"/>
      <c r="G257" s="108" t="b">
        <f>ISNUMBER(MATCH(H257,#REF!,0))</f>
        <v>0</v>
      </c>
      <c r="H257" s="108" t="s">
        <v>1806</v>
      </c>
      <c r="I257" s="108" t="s">
        <v>1805</v>
      </c>
      <c r="J257" s="108" t="s">
        <v>7837</v>
      </c>
    </row>
    <row r="258" spans="1:10" hidden="1">
      <c r="A258" s="108" t="s">
        <v>7211</v>
      </c>
      <c r="B258" s="108" t="s">
        <v>7212</v>
      </c>
      <c r="C258" s="108"/>
      <c r="D258" s="108" t="s">
        <v>7213</v>
      </c>
      <c r="E258" s="108" t="s">
        <v>7838</v>
      </c>
      <c r="F258" s="108"/>
      <c r="G258" s="108" t="b">
        <f>ISNUMBER(MATCH(H258,#REF!,0))</f>
        <v>0</v>
      </c>
      <c r="H258" s="108" t="s">
        <v>2338</v>
      </c>
      <c r="I258" s="108" t="s">
        <v>2337</v>
      </c>
      <c r="J258" s="108" t="s">
        <v>7839</v>
      </c>
    </row>
    <row r="259" spans="1:10" hidden="1">
      <c r="A259" s="108" t="s">
        <v>7211</v>
      </c>
      <c r="B259" s="108" t="s">
        <v>7212</v>
      </c>
      <c r="C259" s="108"/>
      <c r="D259" s="108" t="s">
        <v>7213</v>
      </c>
      <c r="E259" s="108" t="s">
        <v>7840</v>
      </c>
      <c r="F259" s="108"/>
      <c r="G259" s="108" t="b">
        <f>ISNUMBER(MATCH(H259,#REF!,0))</f>
        <v>0</v>
      </c>
      <c r="H259" s="108" t="s">
        <v>3187</v>
      </c>
      <c r="I259" s="108" t="s">
        <v>7841</v>
      </c>
      <c r="J259" s="108" t="s">
        <v>7842</v>
      </c>
    </row>
    <row r="260" spans="1:10" hidden="1">
      <c r="A260" s="108" t="s">
        <v>7211</v>
      </c>
      <c r="B260" s="108" t="s">
        <v>7212</v>
      </c>
      <c r="C260" s="108"/>
      <c r="D260" s="108" t="s">
        <v>7213</v>
      </c>
      <c r="E260" s="108" t="s">
        <v>7843</v>
      </c>
      <c r="F260" s="108"/>
      <c r="G260" s="108" t="b">
        <f>ISNUMBER(MATCH(H260,#REF!,0))</f>
        <v>0</v>
      </c>
      <c r="H260" s="108" t="s">
        <v>1964</v>
      </c>
      <c r="I260" s="108" t="s">
        <v>1963</v>
      </c>
      <c r="J260" s="108" t="s">
        <v>7844</v>
      </c>
    </row>
    <row r="261" spans="1:10" hidden="1">
      <c r="A261" s="108" t="s">
        <v>7211</v>
      </c>
      <c r="B261" s="108" t="s">
        <v>7212</v>
      </c>
      <c r="C261" s="108"/>
      <c r="D261" s="108" t="s">
        <v>7213</v>
      </c>
      <c r="E261" s="108" t="s">
        <v>7845</v>
      </c>
      <c r="F261" s="108"/>
      <c r="G261" s="108" t="b">
        <f>ISNUMBER(MATCH(H261,#REF!,0))</f>
        <v>0</v>
      </c>
      <c r="H261" s="108" t="s">
        <v>1895</v>
      </c>
      <c r="I261" s="108" t="s">
        <v>1894</v>
      </c>
      <c r="J261" s="108" t="s">
        <v>7846</v>
      </c>
    </row>
    <row r="262" spans="1:10" hidden="1">
      <c r="A262" s="108" t="s">
        <v>7211</v>
      </c>
      <c r="B262" s="108" t="s">
        <v>7212</v>
      </c>
      <c r="C262" s="108"/>
      <c r="D262" s="108" t="s">
        <v>7213</v>
      </c>
      <c r="E262" s="108" t="s">
        <v>7847</v>
      </c>
      <c r="F262" s="108"/>
      <c r="G262" s="108" t="b">
        <f>ISNUMBER(MATCH(H262,#REF!,0))</f>
        <v>0</v>
      </c>
      <c r="H262" s="108" t="s">
        <v>2528</v>
      </c>
      <c r="I262" s="108" t="s">
        <v>7848</v>
      </c>
      <c r="J262" s="108" t="s">
        <v>7849</v>
      </c>
    </row>
    <row r="263" spans="1:10" hidden="1">
      <c r="A263" s="108" t="s">
        <v>7211</v>
      </c>
      <c r="B263" s="108" t="s">
        <v>7212</v>
      </c>
      <c r="C263" s="108"/>
      <c r="D263" s="108" t="s">
        <v>7213</v>
      </c>
      <c r="E263" s="108" t="s">
        <v>7850</v>
      </c>
      <c r="F263" s="108"/>
      <c r="G263" s="108" t="b">
        <f>ISNUMBER(MATCH(H263,#REF!,0))</f>
        <v>0</v>
      </c>
      <c r="H263" s="108" t="s">
        <v>5030</v>
      </c>
      <c r="I263" s="108" t="s">
        <v>5029</v>
      </c>
      <c r="J263" s="108" t="s">
        <v>7851</v>
      </c>
    </row>
    <row r="264" spans="1:10" hidden="1">
      <c r="A264" s="108" t="s">
        <v>7211</v>
      </c>
      <c r="B264" s="108" t="s">
        <v>7212</v>
      </c>
      <c r="C264" s="108"/>
      <c r="D264" s="108" t="s">
        <v>7213</v>
      </c>
      <c r="E264" s="108" t="s">
        <v>7852</v>
      </c>
      <c r="F264" s="108"/>
      <c r="G264" s="108" t="b">
        <f>ISNUMBER(MATCH(H264,#REF!,0))</f>
        <v>0</v>
      </c>
      <c r="H264" s="108" t="s">
        <v>3707</v>
      </c>
      <c r="I264" s="108" t="s">
        <v>3706</v>
      </c>
      <c r="J264" s="108" t="s">
        <v>7853</v>
      </c>
    </row>
    <row r="265" spans="1:10" hidden="1">
      <c r="A265" s="108" t="s">
        <v>7211</v>
      </c>
      <c r="B265" s="108" t="s">
        <v>7212</v>
      </c>
      <c r="C265" s="108"/>
      <c r="D265" s="108" t="s">
        <v>7213</v>
      </c>
      <c r="E265" s="108" t="s">
        <v>7854</v>
      </c>
      <c r="F265" s="108"/>
      <c r="G265" s="108" t="b">
        <f>ISNUMBER(MATCH(H265,#REF!,0))</f>
        <v>0</v>
      </c>
      <c r="H265" s="108" t="s">
        <v>977</v>
      </c>
      <c r="I265" s="108" t="s">
        <v>976</v>
      </c>
      <c r="J265" s="108" t="s">
        <v>7855</v>
      </c>
    </row>
    <row r="266" spans="1:10" hidden="1">
      <c r="A266" s="108" t="s">
        <v>7211</v>
      </c>
      <c r="B266" s="108" t="s">
        <v>7212</v>
      </c>
      <c r="C266" s="108"/>
      <c r="D266" s="108" t="s">
        <v>7213</v>
      </c>
      <c r="E266" s="108" t="s">
        <v>7856</v>
      </c>
      <c r="F266" s="108"/>
      <c r="G266" s="108" t="b">
        <f>ISNUMBER(MATCH(H266,#REF!,0))</f>
        <v>0</v>
      </c>
      <c r="H266" s="108" t="s">
        <v>1034</v>
      </c>
      <c r="I266" s="108" t="s">
        <v>1033</v>
      </c>
      <c r="J266" s="108" t="s">
        <v>7857</v>
      </c>
    </row>
    <row r="267" spans="1:10" hidden="1">
      <c r="A267" s="108" t="s">
        <v>7211</v>
      </c>
      <c r="B267" s="108" t="s">
        <v>7212</v>
      </c>
      <c r="C267" s="108"/>
      <c r="D267" s="108" t="s">
        <v>7213</v>
      </c>
      <c r="E267" s="108" t="s">
        <v>7858</v>
      </c>
      <c r="F267" s="108"/>
      <c r="G267" s="108" t="b">
        <f>ISNUMBER(MATCH(H267,#REF!,0))</f>
        <v>0</v>
      </c>
      <c r="H267" s="108" t="s">
        <v>1431</v>
      </c>
      <c r="I267" s="108" t="s">
        <v>7859</v>
      </c>
      <c r="J267" s="108" t="s">
        <v>7860</v>
      </c>
    </row>
    <row r="268" spans="1:10" hidden="1">
      <c r="A268" s="108" t="s">
        <v>7211</v>
      </c>
      <c r="B268" s="108" t="s">
        <v>7212</v>
      </c>
      <c r="C268" s="108"/>
      <c r="D268" s="108" t="s">
        <v>7213</v>
      </c>
      <c r="E268" s="108" t="s">
        <v>7861</v>
      </c>
      <c r="F268" s="108"/>
      <c r="G268" s="108" t="b">
        <f>ISNUMBER(MATCH(H268,#REF!,0))</f>
        <v>0</v>
      </c>
      <c r="H268" s="108" t="s">
        <v>5657</v>
      </c>
      <c r="I268" s="108" t="s">
        <v>5656</v>
      </c>
      <c r="J268" s="108" t="s">
        <v>7862</v>
      </c>
    </row>
    <row r="269" spans="1:10" hidden="1">
      <c r="A269" s="108" t="s">
        <v>7211</v>
      </c>
      <c r="B269" s="108" t="s">
        <v>7212</v>
      </c>
      <c r="C269" s="108"/>
      <c r="D269" s="108" t="s">
        <v>7213</v>
      </c>
      <c r="E269" s="108" t="s">
        <v>7863</v>
      </c>
      <c r="F269" s="108"/>
      <c r="G269" s="108" t="b">
        <f>ISNUMBER(MATCH(H269,#REF!,0))</f>
        <v>0</v>
      </c>
      <c r="H269" s="108" t="s">
        <v>7864</v>
      </c>
      <c r="I269" s="108" t="s">
        <v>7865</v>
      </c>
      <c r="J269" s="108" t="s">
        <v>7866</v>
      </c>
    </row>
    <row r="270" spans="1:10" hidden="1">
      <c r="A270" s="108" t="s">
        <v>7211</v>
      </c>
      <c r="B270" s="108" t="s">
        <v>7212</v>
      </c>
      <c r="C270" s="108"/>
      <c r="D270" s="108" t="s">
        <v>7213</v>
      </c>
      <c r="E270" s="108" t="s">
        <v>7867</v>
      </c>
      <c r="F270" s="108"/>
      <c r="G270" s="108" t="b">
        <f>ISNUMBER(MATCH(H270,#REF!,0))</f>
        <v>0</v>
      </c>
      <c r="H270" s="108" t="s">
        <v>1911</v>
      </c>
      <c r="I270" s="108" t="s">
        <v>7868</v>
      </c>
      <c r="J270" s="108" t="s">
        <v>7869</v>
      </c>
    </row>
    <row r="271" spans="1:10" hidden="1">
      <c r="A271" s="108" t="s">
        <v>7211</v>
      </c>
      <c r="B271" s="108" t="s">
        <v>7212</v>
      </c>
      <c r="C271" s="108"/>
      <c r="D271" s="108" t="s">
        <v>7213</v>
      </c>
      <c r="E271" s="108" t="s">
        <v>7870</v>
      </c>
      <c r="F271" s="108"/>
      <c r="G271" s="108" t="b">
        <f>ISNUMBER(MATCH(H271,#REF!,0))</f>
        <v>0</v>
      </c>
      <c r="H271" s="108" t="s">
        <v>568</v>
      </c>
      <c r="I271" s="108" t="s">
        <v>7871</v>
      </c>
      <c r="J271" s="108" t="s">
        <v>7872</v>
      </c>
    </row>
    <row r="272" spans="1:10" hidden="1">
      <c r="A272" s="108" t="s">
        <v>7211</v>
      </c>
      <c r="B272" s="108" t="s">
        <v>7212</v>
      </c>
      <c r="C272" s="108"/>
      <c r="D272" s="108" t="s">
        <v>7213</v>
      </c>
      <c r="E272" s="108" t="s">
        <v>7873</v>
      </c>
      <c r="F272" s="108"/>
      <c r="G272" s="108" t="b">
        <f>ISNUMBER(MATCH(H272,#REF!,0))</f>
        <v>0</v>
      </c>
      <c r="H272" s="108" t="s">
        <v>2303</v>
      </c>
      <c r="I272" s="108" t="s">
        <v>2302</v>
      </c>
      <c r="J272" s="108" t="s">
        <v>7874</v>
      </c>
    </row>
    <row r="273" spans="1:12" hidden="1">
      <c r="A273" s="108" t="s">
        <v>7211</v>
      </c>
      <c r="B273" s="108" t="s">
        <v>7212</v>
      </c>
      <c r="C273" s="108"/>
      <c r="D273" s="108" t="s">
        <v>7213</v>
      </c>
      <c r="E273" s="108" t="s">
        <v>7875</v>
      </c>
      <c r="F273" s="112" t="b">
        <f>ISNUMBER(MATCH(H273,'List of Lists by name'!B:B,0))</f>
        <v>0</v>
      </c>
      <c r="G273" s="112" t="b">
        <f>ISNUMBER(MATCH(H273,#REF!,0))</f>
        <v>0</v>
      </c>
      <c r="H273" s="116" t="s">
        <v>7876</v>
      </c>
      <c r="I273" s="116" t="s">
        <v>7877</v>
      </c>
      <c r="J273" s="108" t="s">
        <v>7878</v>
      </c>
      <c r="K273" s="117" t="s">
        <v>7879</v>
      </c>
      <c r="L273" s="117" t="s">
        <v>7288</v>
      </c>
    </row>
    <row r="274" spans="1:12" hidden="1">
      <c r="A274" s="108" t="s">
        <v>7211</v>
      </c>
      <c r="B274" s="108" t="s">
        <v>7212</v>
      </c>
      <c r="C274" s="108"/>
      <c r="D274" s="108" t="s">
        <v>7213</v>
      </c>
      <c r="E274" s="108" t="s">
        <v>7880</v>
      </c>
      <c r="F274" s="108"/>
      <c r="G274" s="108" t="b">
        <f>ISNUMBER(MATCH(H274,#REF!,0))</f>
        <v>0</v>
      </c>
      <c r="H274" s="108" t="s">
        <v>1585</v>
      </c>
      <c r="I274" s="108" t="s">
        <v>7881</v>
      </c>
      <c r="J274" s="108"/>
    </row>
    <row r="275" spans="1:12" hidden="1">
      <c r="A275" s="108" t="s">
        <v>7211</v>
      </c>
      <c r="B275" s="108" t="s">
        <v>7212</v>
      </c>
      <c r="C275" s="108"/>
      <c r="D275" s="108" t="s">
        <v>7213</v>
      </c>
      <c r="E275" s="108" t="s">
        <v>7882</v>
      </c>
      <c r="F275" s="108"/>
      <c r="G275" s="108" t="b">
        <f>ISNUMBER(MATCH(H275,#REF!,0))</f>
        <v>0</v>
      </c>
      <c r="H275" s="108" t="s">
        <v>1478</v>
      </c>
      <c r="I275" s="108" t="s">
        <v>7883</v>
      </c>
      <c r="J275" s="108" t="s">
        <v>7884</v>
      </c>
    </row>
    <row r="276" spans="1:12" hidden="1">
      <c r="A276" s="108" t="s">
        <v>7211</v>
      </c>
      <c r="B276" s="108" t="s">
        <v>7212</v>
      </c>
      <c r="C276" s="108"/>
      <c r="D276" s="108" t="s">
        <v>7213</v>
      </c>
      <c r="E276" s="108" t="s">
        <v>7885</v>
      </c>
      <c r="F276" s="108"/>
      <c r="G276" s="108" t="b">
        <f>ISNUMBER(MATCH(H276,#REF!,0))</f>
        <v>0</v>
      </c>
      <c r="H276" s="108" t="s">
        <v>2270</v>
      </c>
      <c r="I276" s="108" t="s">
        <v>2267</v>
      </c>
      <c r="J276" s="108" t="s">
        <v>7886</v>
      </c>
    </row>
    <row r="277" spans="1:12" hidden="1">
      <c r="A277" s="108" t="s">
        <v>7211</v>
      </c>
      <c r="B277" s="108" t="s">
        <v>7212</v>
      </c>
      <c r="C277" s="108"/>
      <c r="D277" s="108" t="s">
        <v>7213</v>
      </c>
      <c r="E277" s="108" t="s">
        <v>7887</v>
      </c>
      <c r="F277" s="108"/>
      <c r="G277" s="108" t="b">
        <f>ISNUMBER(MATCH(H277,#REF!,0))</f>
        <v>0</v>
      </c>
      <c r="H277" s="108" t="s">
        <v>1187</v>
      </c>
      <c r="I277" s="108" t="s">
        <v>7888</v>
      </c>
      <c r="J277" s="108" t="s">
        <v>7889</v>
      </c>
    </row>
    <row r="278" spans="1:12" hidden="1">
      <c r="A278" s="108" t="s">
        <v>7211</v>
      </c>
      <c r="B278" s="108" t="s">
        <v>7212</v>
      </c>
      <c r="C278" s="108"/>
      <c r="D278" s="108" t="s">
        <v>7213</v>
      </c>
      <c r="E278" s="108" t="s">
        <v>7890</v>
      </c>
      <c r="F278" s="108"/>
      <c r="G278" s="108" t="b">
        <f>ISNUMBER(MATCH(H278,#REF!,0))</f>
        <v>0</v>
      </c>
      <c r="H278" s="108" t="s">
        <v>1590</v>
      </c>
      <c r="I278" s="108" t="s">
        <v>7891</v>
      </c>
      <c r="J278" s="108" t="s">
        <v>7892</v>
      </c>
    </row>
    <row r="279" spans="1:12" hidden="1">
      <c r="A279" s="108" t="s">
        <v>7211</v>
      </c>
      <c r="B279" s="108" t="s">
        <v>7212</v>
      </c>
      <c r="C279" s="108"/>
      <c r="D279" s="108" t="s">
        <v>7213</v>
      </c>
      <c r="E279" s="108" t="s">
        <v>7893</v>
      </c>
      <c r="F279" s="108"/>
      <c r="G279" s="108" t="b">
        <f>ISNUMBER(MATCH(H279,#REF!,0))</f>
        <v>0</v>
      </c>
      <c r="H279" s="108" t="s">
        <v>309</v>
      </c>
      <c r="I279" s="108" t="s">
        <v>7894</v>
      </c>
      <c r="J279" s="108" t="s">
        <v>7895</v>
      </c>
    </row>
    <row r="280" spans="1:12" hidden="1">
      <c r="A280" s="108" t="s">
        <v>7211</v>
      </c>
      <c r="B280" s="108" t="s">
        <v>7212</v>
      </c>
      <c r="C280" s="108"/>
      <c r="D280" s="108" t="s">
        <v>7213</v>
      </c>
      <c r="E280" s="108" t="s">
        <v>7896</v>
      </c>
      <c r="F280" s="108"/>
      <c r="G280" s="108" t="b">
        <f>ISNUMBER(MATCH(H280,#REF!,0))</f>
        <v>0</v>
      </c>
      <c r="H280" s="108" t="s">
        <v>285</v>
      </c>
      <c r="I280" s="108" t="s">
        <v>284</v>
      </c>
      <c r="J280" s="108" t="s">
        <v>7897</v>
      </c>
    </row>
    <row r="281" spans="1:12" hidden="1">
      <c r="A281" s="108" t="s">
        <v>7211</v>
      </c>
      <c r="B281" s="108" t="s">
        <v>7212</v>
      </c>
      <c r="C281" s="108"/>
      <c r="D281" s="108" t="s">
        <v>7213</v>
      </c>
      <c r="E281" s="108" t="s">
        <v>7898</v>
      </c>
      <c r="F281" s="108"/>
      <c r="G281" s="108" t="b">
        <f>ISNUMBER(MATCH(H281,#REF!,0))</f>
        <v>0</v>
      </c>
      <c r="H281" s="108" t="s">
        <v>5637</v>
      </c>
      <c r="I281" s="108" t="s">
        <v>7899</v>
      </c>
      <c r="J281" s="108"/>
    </row>
    <row r="282" spans="1:12" hidden="1">
      <c r="A282" s="108" t="s">
        <v>7211</v>
      </c>
      <c r="B282" s="108" t="s">
        <v>7212</v>
      </c>
      <c r="C282" s="108"/>
      <c r="D282" s="108" t="s">
        <v>7213</v>
      </c>
      <c r="E282" s="108" t="s">
        <v>7900</v>
      </c>
      <c r="F282" s="108"/>
      <c r="G282" s="108" t="b">
        <f>ISNUMBER(MATCH(H282,#REF!,0))</f>
        <v>0</v>
      </c>
      <c r="H282" s="108" t="s">
        <v>961</v>
      </c>
      <c r="I282" s="108" t="s">
        <v>960</v>
      </c>
      <c r="J282" s="108" t="s">
        <v>7901</v>
      </c>
    </row>
    <row r="283" spans="1:12" hidden="1">
      <c r="A283" s="108" t="s">
        <v>7211</v>
      </c>
      <c r="B283" s="108" t="s">
        <v>7212</v>
      </c>
      <c r="C283" s="108"/>
      <c r="D283" s="108" t="s">
        <v>7213</v>
      </c>
      <c r="E283" s="108" t="s">
        <v>7902</v>
      </c>
      <c r="F283" s="108"/>
      <c r="G283" s="108" t="b">
        <f>ISNUMBER(MATCH(H283,#REF!,0))</f>
        <v>0</v>
      </c>
      <c r="H283" s="108" t="s">
        <v>5098</v>
      </c>
      <c r="I283" s="108" t="s">
        <v>7903</v>
      </c>
      <c r="J283" s="108" t="s">
        <v>7904</v>
      </c>
    </row>
    <row r="284" spans="1:12" hidden="1">
      <c r="A284" s="108" t="s">
        <v>7211</v>
      </c>
      <c r="B284" s="108" t="s">
        <v>7212</v>
      </c>
      <c r="C284" s="108"/>
      <c r="D284" s="108" t="s">
        <v>7213</v>
      </c>
      <c r="E284" s="108" t="s">
        <v>7905</v>
      </c>
      <c r="F284" s="108"/>
      <c r="G284" s="108" t="b">
        <f>ISNUMBER(MATCH(H284,#REF!,0))</f>
        <v>0</v>
      </c>
      <c r="H284" s="108" t="s">
        <v>386</v>
      </c>
      <c r="I284" s="108" t="s">
        <v>385</v>
      </c>
      <c r="J284" s="108" t="s">
        <v>7906</v>
      </c>
    </row>
    <row r="285" spans="1:12" hidden="1">
      <c r="A285" s="108" t="s">
        <v>7211</v>
      </c>
      <c r="B285" s="108" t="s">
        <v>7212</v>
      </c>
      <c r="C285" s="108"/>
      <c r="D285" s="108" t="s">
        <v>7213</v>
      </c>
      <c r="E285" s="108" t="s">
        <v>7907</v>
      </c>
      <c r="F285" s="108"/>
      <c r="G285" s="108" t="b">
        <f>ISNUMBER(MATCH(H285,#REF!,0))</f>
        <v>0</v>
      </c>
      <c r="H285" s="108" t="s">
        <v>4993</v>
      </c>
      <c r="I285" s="108" t="s">
        <v>7908</v>
      </c>
      <c r="J285" s="108" t="s">
        <v>7909</v>
      </c>
    </row>
    <row r="286" spans="1:12" hidden="1">
      <c r="A286" s="108" t="s">
        <v>7211</v>
      </c>
      <c r="B286" s="108" t="s">
        <v>7212</v>
      </c>
      <c r="C286" s="108"/>
      <c r="D286" s="108" t="s">
        <v>7213</v>
      </c>
      <c r="E286" s="108" t="s">
        <v>7910</v>
      </c>
      <c r="F286" s="108"/>
      <c r="G286" s="108" t="b">
        <f>ISNUMBER(MATCH(H286,#REF!,0))</f>
        <v>0</v>
      </c>
      <c r="H286" s="108" t="s">
        <v>677</v>
      </c>
      <c r="I286" s="108" t="s">
        <v>7911</v>
      </c>
      <c r="J286" s="108" t="s">
        <v>7912</v>
      </c>
    </row>
    <row r="287" spans="1:12" hidden="1">
      <c r="A287" s="108" t="s">
        <v>7211</v>
      </c>
      <c r="B287" s="108" t="s">
        <v>7212</v>
      </c>
      <c r="C287" s="108"/>
      <c r="D287" s="108" t="s">
        <v>7213</v>
      </c>
      <c r="E287" s="108" t="s">
        <v>7913</v>
      </c>
      <c r="F287" s="108"/>
      <c r="G287" s="108" t="b">
        <f>ISNUMBER(MATCH(H287,#REF!,0))</f>
        <v>0</v>
      </c>
      <c r="H287" s="108" t="s">
        <v>5367</v>
      </c>
      <c r="I287" s="108" t="s">
        <v>7914</v>
      </c>
      <c r="J287" s="108"/>
    </row>
    <row r="288" spans="1:12" hidden="1">
      <c r="A288" s="108" t="s">
        <v>7211</v>
      </c>
      <c r="B288" s="108" t="s">
        <v>7212</v>
      </c>
      <c r="C288" s="108"/>
      <c r="D288" s="108" t="s">
        <v>7213</v>
      </c>
      <c r="E288" s="108" t="s">
        <v>7915</v>
      </c>
      <c r="F288" s="108"/>
      <c r="G288" s="108" t="b">
        <f>ISNUMBER(MATCH(H288,#REF!,0))</f>
        <v>0</v>
      </c>
      <c r="H288" s="108" t="s">
        <v>315</v>
      </c>
      <c r="I288" s="108" t="s">
        <v>7916</v>
      </c>
      <c r="J288" s="108" t="s">
        <v>7917</v>
      </c>
    </row>
    <row r="289" spans="1:10" hidden="1">
      <c r="A289" s="108" t="s">
        <v>7211</v>
      </c>
      <c r="B289" s="108" t="s">
        <v>7212</v>
      </c>
      <c r="C289" s="108"/>
      <c r="D289" s="108" t="s">
        <v>7213</v>
      </c>
      <c r="E289" s="108" t="s">
        <v>7918</v>
      </c>
      <c r="F289" s="108"/>
      <c r="G289" s="108" t="b">
        <f>ISNUMBER(MATCH(H289,#REF!,0))</f>
        <v>0</v>
      </c>
      <c r="H289" s="108" t="s">
        <v>5642</v>
      </c>
      <c r="I289" s="108" t="s">
        <v>5641</v>
      </c>
      <c r="J289" s="108" t="s">
        <v>7919</v>
      </c>
    </row>
    <row r="290" spans="1:10" hidden="1">
      <c r="A290" s="108" t="s">
        <v>7211</v>
      </c>
      <c r="B290" s="108" t="s">
        <v>7212</v>
      </c>
      <c r="C290" s="108"/>
      <c r="D290" s="108" t="s">
        <v>7213</v>
      </c>
      <c r="E290" s="108" t="s">
        <v>7920</v>
      </c>
      <c r="F290" s="108"/>
      <c r="G290" s="108" t="b">
        <f>ISNUMBER(MATCH(H290,#REF!,0))</f>
        <v>0</v>
      </c>
      <c r="H290" s="108" t="s">
        <v>5555</v>
      </c>
      <c r="I290" s="108" t="s">
        <v>5552</v>
      </c>
      <c r="J290" s="108"/>
    </row>
    <row r="291" spans="1:10" hidden="1">
      <c r="A291" s="108" t="s">
        <v>7211</v>
      </c>
      <c r="B291" s="108" t="s">
        <v>7212</v>
      </c>
      <c r="C291" s="108"/>
      <c r="D291" s="108" t="s">
        <v>7213</v>
      </c>
      <c r="E291" s="108" t="s">
        <v>7921</v>
      </c>
      <c r="F291" s="108"/>
      <c r="G291" s="108" t="b">
        <f>ISNUMBER(MATCH(H291,#REF!,0))</f>
        <v>0</v>
      </c>
      <c r="H291" s="108" t="s">
        <v>1589</v>
      </c>
      <c r="I291" s="108" t="s">
        <v>7922</v>
      </c>
      <c r="J291" s="108" t="s">
        <v>7923</v>
      </c>
    </row>
    <row r="292" spans="1:10" hidden="1">
      <c r="A292" s="108" t="s">
        <v>7211</v>
      </c>
      <c r="B292" s="108" t="s">
        <v>7212</v>
      </c>
      <c r="C292" s="108"/>
      <c r="D292" s="108" t="s">
        <v>7213</v>
      </c>
      <c r="E292" s="108" t="s">
        <v>7924</v>
      </c>
      <c r="F292" s="108"/>
      <c r="G292" s="108" t="b">
        <f>ISNUMBER(MATCH(H292,#REF!,0))</f>
        <v>0</v>
      </c>
      <c r="H292" s="108" t="s">
        <v>1100</v>
      </c>
      <c r="I292" s="108" t="s">
        <v>1099</v>
      </c>
      <c r="J292" s="108" t="s">
        <v>7925</v>
      </c>
    </row>
    <row r="293" spans="1:10" hidden="1">
      <c r="A293" s="108" t="s">
        <v>7211</v>
      </c>
      <c r="B293" s="108" t="s">
        <v>7212</v>
      </c>
      <c r="C293" s="108"/>
      <c r="D293" s="108" t="s">
        <v>7213</v>
      </c>
      <c r="E293" s="108" t="s">
        <v>7926</v>
      </c>
      <c r="F293" s="108"/>
      <c r="G293" s="108" t="b">
        <f>ISNUMBER(MATCH(H293,#REF!,0))</f>
        <v>0</v>
      </c>
      <c r="H293" s="108" t="s">
        <v>1752</v>
      </c>
      <c r="I293" s="108" t="s">
        <v>1751</v>
      </c>
      <c r="J293" s="108" t="s">
        <v>7927</v>
      </c>
    </row>
    <row r="294" spans="1:10" hidden="1">
      <c r="A294" s="108" t="s">
        <v>7211</v>
      </c>
      <c r="B294" s="108" t="s">
        <v>7212</v>
      </c>
      <c r="C294" s="108"/>
      <c r="D294" s="108" t="s">
        <v>7213</v>
      </c>
      <c r="E294" s="108" t="s">
        <v>7928</v>
      </c>
      <c r="F294" s="108"/>
      <c r="G294" s="108" t="b">
        <f>ISNUMBER(MATCH(H294,#REF!,0))</f>
        <v>0</v>
      </c>
      <c r="H294" s="108" t="s">
        <v>2706</v>
      </c>
      <c r="I294" s="108" t="s">
        <v>2705</v>
      </c>
      <c r="J294" s="108" t="s">
        <v>7929</v>
      </c>
    </row>
    <row r="295" spans="1:10" hidden="1">
      <c r="A295" s="108" t="s">
        <v>7211</v>
      </c>
      <c r="B295" s="108" t="s">
        <v>7212</v>
      </c>
      <c r="C295" s="108"/>
      <c r="D295" s="108" t="s">
        <v>7213</v>
      </c>
      <c r="E295" s="108" t="s">
        <v>7930</v>
      </c>
      <c r="F295" s="108"/>
      <c r="G295" s="108" t="b">
        <f>ISNUMBER(MATCH(H295,#REF!,0))</f>
        <v>0</v>
      </c>
      <c r="H295" s="108" t="s">
        <v>3614</v>
      </c>
      <c r="I295" s="108" t="s">
        <v>3613</v>
      </c>
      <c r="J295" s="108" t="s">
        <v>7931</v>
      </c>
    </row>
    <row r="296" spans="1:10" hidden="1">
      <c r="A296" s="108" t="s">
        <v>7211</v>
      </c>
      <c r="B296" s="108" t="s">
        <v>7212</v>
      </c>
      <c r="C296" s="108"/>
      <c r="D296" s="108" t="s">
        <v>7213</v>
      </c>
      <c r="E296" s="108" t="s">
        <v>7932</v>
      </c>
      <c r="F296" s="108"/>
      <c r="G296" s="108" t="b">
        <f>ISNUMBER(MATCH(H296,#REF!,0))</f>
        <v>0</v>
      </c>
      <c r="H296" s="108" t="s">
        <v>3767</v>
      </c>
      <c r="I296" s="108" t="s">
        <v>3766</v>
      </c>
      <c r="J296" s="108" t="s">
        <v>7933</v>
      </c>
    </row>
    <row r="297" spans="1:10" hidden="1">
      <c r="A297" s="108" t="s">
        <v>7211</v>
      </c>
      <c r="B297" s="108" t="s">
        <v>7212</v>
      </c>
      <c r="C297" s="108"/>
      <c r="D297" s="108" t="s">
        <v>7213</v>
      </c>
      <c r="E297" s="108" t="s">
        <v>7934</v>
      </c>
      <c r="F297" s="108"/>
      <c r="G297" s="108" t="b">
        <f>ISNUMBER(MATCH(H297,#REF!,0))</f>
        <v>0</v>
      </c>
      <c r="H297" s="108" t="s">
        <v>4021</v>
      </c>
      <c r="I297" s="108" t="s">
        <v>4020</v>
      </c>
      <c r="J297" s="108" t="s">
        <v>7935</v>
      </c>
    </row>
    <row r="298" spans="1:10" hidden="1">
      <c r="A298" s="108" t="s">
        <v>7211</v>
      </c>
      <c r="B298" s="108" t="s">
        <v>7212</v>
      </c>
      <c r="C298" s="108"/>
      <c r="D298" s="108" t="s">
        <v>7213</v>
      </c>
      <c r="E298" s="108" t="s">
        <v>7936</v>
      </c>
      <c r="F298" s="108"/>
      <c r="G298" s="108" t="b">
        <f>ISNUMBER(MATCH(H298,#REF!,0))</f>
        <v>0</v>
      </c>
      <c r="H298" s="108" t="s">
        <v>4035</v>
      </c>
      <c r="I298" s="108" t="s">
        <v>4063</v>
      </c>
      <c r="J298" s="108" t="s">
        <v>7937</v>
      </c>
    </row>
    <row r="299" spans="1:10" hidden="1">
      <c r="A299" s="108" t="s">
        <v>7211</v>
      </c>
      <c r="B299" s="108" t="s">
        <v>7212</v>
      </c>
      <c r="C299" s="108"/>
      <c r="D299" s="108" t="s">
        <v>7213</v>
      </c>
      <c r="E299" s="108" t="s">
        <v>7938</v>
      </c>
      <c r="F299" s="108"/>
      <c r="G299" s="108" t="b">
        <f>ISNUMBER(MATCH(H299,#REF!,0))</f>
        <v>0</v>
      </c>
      <c r="H299" s="108" t="s">
        <v>5340</v>
      </c>
      <c r="I299" s="108" t="s">
        <v>7939</v>
      </c>
      <c r="J299" s="108" t="s">
        <v>7940</v>
      </c>
    </row>
    <row r="300" spans="1:10" hidden="1">
      <c r="A300" s="108" t="s">
        <v>7211</v>
      </c>
      <c r="B300" s="108" t="s">
        <v>7212</v>
      </c>
      <c r="C300" s="108"/>
      <c r="D300" s="108" t="s">
        <v>7213</v>
      </c>
      <c r="E300" s="108" t="s">
        <v>7941</v>
      </c>
      <c r="F300" s="108"/>
      <c r="G300" s="108" t="b">
        <f>ISNUMBER(MATCH(H300,#REF!,0))</f>
        <v>0</v>
      </c>
      <c r="H300" s="108" t="s">
        <v>987</v>
      </c>
      <c r="I300" s="108" t="s">
        <v>5364</v>
      </c>
      <c r="J300" s="108"/>
    </row>
    <row r="301" spans="1:10" hidden="1">
      <c r="A301" s="108" t="s">
        <v>7211</v>
      </c>
      <c r="B301" s="108" t="s">
        <v>7212</v>
      </c>
      <c r="C301" s="108"/>
      <c r="D301" s="108" t="s">
        <v>7213</v>
      </c>
      <c r="E301" s="108" t="s">
        <v>7942</v>
      </c>
      <c r="F301" s="108"/>
      <c r="G301" s="108" t="b">
        <f>ISNUMBER(MATCH(H301,#REF!,0))</f>
        <v>0</v>
      </c>
      <c r="H301" s="108" t="s">
        <v>627</v>
      </c>
      <c r="I301" s="108" t="s">
        <v>626</v>
      </c>
      <c r="J301" s="108" t="s">
        <v>7943</v>
      </c>
    </row>
    <row r="302" spans="1:10" hidden="1">
      <c r="A302" s="108" t="s">
        <v>7211</v>
      </c>
      <c r="B302" s="108" t="s">
        <v>7212</v>
      </c>
      <c r="C302" s="108"/>
      <c r="D302" s="108" t="s">
        <v>7213</v>
      </c>
      <c r="E302" s="108" t="s">
        <v>7944</v>
      </c>
      <c r="F302" s="108"/>
      <c r="G302" s="108" t="b">
        <f>ISNUMBER(MATCH(H302,#REF!,0))</f>
        <v>0</v>
      </c>
      <c r="H302" s="108" t="s">
        <v>136</v>
      </c>
      <c r="I302" s="108" t="s">
        <v>7945</v>
      </c>
      <c r="J302" s="108" t="s">
        <v>7946</v>
      </c>
    </row>
    <row r="303" spans="1:10" hidden="1">
      <c r="A303" s="108" t="s">
        <v>7211</v>
      </c>
      <c r="B303" s="108" t="s">
        <v>7212</v>
      </c>
      <c r="C303" s="108"/>
      <c r="D303" s="108" t="s">
        <v>7213</v>
      </c>
      <c r="E303" s="108" t="s">
        <v>7947</v>
      </c>
      <c r="F303" s="108"/>
      <c r="G303" s="108" t="b">
        <f>ISNUMBER(MATCH(H303,#REF!,0))</f>
        <v>0</v>
      </c>
      <c r="H303" s="108" t="s">
        <v>1438</v>
      </c>
      <c r="I303" s="108" t="s">
        <v>7948</v>
      </c>
      <c r="J303" s="108" t="s">
        <v>7949</v>
      </c>
    </row>
    <row r="304" spans="1:10" hidden="1">
      <c r="A304" s="108" t="s">
        <v>7211</v>
      </c>
      <c r="B304" s="108" t="s">
        <v>7212</v>
      </c>
      <c r="C304" s="108"/>
      <c r="D304" s="108" t="s">
        <v>7213</v>
      </c>
      <c r="E304" s="108" t="s">
        <v>7950</v>
      </c>
      <c r="F304" s="108"/>
      <c r="G304" s="108" t="b">
        <f>ISNUMBER(MATCH(H304,#REF!,0))</f>
        <v>0</v>
      </c>
      <c r="H304" s="108" t="s">
        <v>5176</v>
      </c>
      <c r="I304" s="108" t="s">
        <v>5175</v>
      </c>
      <c r="J304" s="108" t="s">
        <v>7951</v>
      </c>
    </row>
    <row r="305" spans="1:12" hidden="1">
      <c r="A305" s="108" t="s">
        <v>7211</v>
      </c>
      <c r="B305" s="108" t="s">
        <v>7212</v>
      </c>
      <c r="C305" s="108"/>
      <c r="D305" s="108" t="s">
        <v>7213</v>
      </c>
      <c r="E305" s="108" t="s">
        <v>7952</v>
      </c>
      <c r="F305" s="108"/>
      <c r="G305" s="108" t="b">
        <f>ISNUMBER(MATCH(H305,#REF!,0))</f>
        <v>0</v>
      </c>
      <c r="H305" s="108" t="s">
        <v>3269</v>
      </c>
      <c r="I305" s="108" t="s">
        <v>7953</v>
      </c>
      <c r="J305" s="108" t="s">
        <v>7954</v>
      </c>
    </row>
    <row r="306" spans="1:12" hidden="1">
      <c r="A306" s="108" t="s">
        <v>7211</v>
      </c>
      <c r="B306" s="108" t="s">
        <v>7212</v>
      </c>
      <c r="C306" s="108"/>
      <c r="D306" s="108" t="s">
        <v>7213</v>
      </c>
      <c r="E306" s="108" t="s">
        <v>7955</v>
      </c>
      <c r="F306" s="108"/>
      <c r="G306" s="108" t="b">
        <f>ISNUMBER(MATCH(H306,#REF!,0))</f>
        <v>0</v>
      </c>
      <c r="H306" s="108" t="s">
        <v>4955</v>
      </c>
      <c r="I306" s="108" t="s">
        <v>4954</v>
      </c>
      <c r="J306" s="108" t="s">
        <v>7956</v>
      </c>
    </row>
    <row r="307" spans="1:12" hidden="1">
      <c r="A307" s="108" t="s">
        <v>7211</v>
      </c>
      <c r="B307" s="108" t="s">
        <v>7212</v>
      </c>
      <c r="C307" s="108"/>
      <c r="D307" s="108" t="s">
        <v>7213</v>
      </c>
      <c r="E307" s="108" t="s">
        <v>7957</v>
      </c>
      <c r="F307" s="108"/>
      <c r="G307" s="108" t="b">
        <f>ISNUMBER(MATCH(H307,#REF!,0))</f>
        <v>0</v>
      </c>
      <c r="H307" s="108" t="s">
        <v>76</v>
      </c>
      <c r="I307" s="108" t="s">
        <v>7958</v>
      </c>
      <c r="J307" s="108" t="s">
        <v>7959</v>
      </c>
    </row>
    <row r="308" spans="1:12" hidden="1">
      <c r="A308" s="108" t="s">
        <v>7211</v>
      </c>
      <c r="B308" s="108" t="s">
        <v>7212</v>
      </c>
      <c r="C308" s="108"/>
      <c r="D308" s="108" t="s">
        <v>7213</v>
      </c>
      <c r="E308" s="108" t="s">
        <v>7960</v>
      </c>
      <c r="F308" s="108"/>
      <c r="G308" s="108" t="b">
        <f>ISNUMBER(MATCH(H308,#REF!,0))</f>
        <v>0</v>
      </c>
      <c r="H308" s="108" t="s">
        <v>3384</v>
      </c>
      <c r="I308" s="108" t="s">
        <v>7961</v>
      </c>
      <c r="J308" s="108" t="s">
        <v>7962</v>
      </c>
    </row>
    <row r="309" spans="1:12" hidden="1">
      <c r="A309" s="108" t="s">
        <v>7211</v>
      </c>
      <c r="B309" s="108" t="s">
        <v>7212</v>
      </c>
      <c r="C309" s="108"/>
      <c r="D309" s="108" t="s">
        <v>7213</v>
      </c>
      <c r="E309" s="108" t="s">
        <v>7963</v>
      </c>
      <c r="F309" s="108"/>
      <c r="G309" s="108" t="b">
        <f>ISNUMBER(MATCH(H309,#REF!,0))</f>
        <v>0</v>
      </c>
      <c r="H309" s="108" t="s">
        <v>5103</v>
      </c>
      <c r="I309" s="108" t="s">
        <v>7964</v>
      </c>
      <c r="J309" s="108" t="s">
        <v>7965</v>
      </c>
    </row>
    <row r="310" spans="1:12" hidden="1">
      <c r="A310" s="108" t="s">
        <v>7211</v>
      </c>
      <c r="B310" s="108" t="s">
        <v>7212</v>
      </c>
      <c r="C310" s="108"/>
      <c r="D310" s="108" t="s">
        <v>7213</v>
      </c>
      <c r="E310" s="108" t="s">
        <v>7966</v>
      </c>
      <c r="F310" s="108"/>
      <c r="G310" s="108" t="b">
        <f>ISNUMBER(MATCH(H310,#REF!,0))</f>
        <v>0</v>
      </c>
      <c r="H310" s="108" t="s">
        <v>5105</v>
      </c>
      <c r="I310" s="108" t="s">
        <v>7967</v>
      </c>
      <c r="J310" s="108" t="s">
        <v>7968</v>
      </c>
    </row>
    <row r="311" spans="1:12" hidden="1">
      <c r="A311" s="108" t="s">
        <v>7211</v>
      </c>
      <c r="B311" s="108" t="s">
        <v>7212</v>
      </c>
      <c r="C311" s="108"/>
      <c r="D311" s="108" t="s">
        <v>7213</v>
      </c>
      <c r="E311" s="108" t="s">
        <v>7969</v>
      </c>
      <c r="F311" s="108"/>
      <c r="G311" s="108" t="b">
        <f>ISNUMBER(MATCH(H311,#REF!,0))</f>
        <v>0</v>
      </c>
      <c r="H311" s="108" t="s">
        <v>4942</v>
      </c>
      <c r="I311" s="108" t="s">
        <v>4941</v>
      </c>
      <c r="J311" s="108" t="s">
        <v>7970</v>
      </c>
    </row>
    <row r="312" spans="1:12" hidden="1">
      <c r="A312" s="108" t="s">
        <v>7211</v>
      </c>
      <c r="B312" s="108" t="s">
        <v>7212</v>
      </c>
      <c r="C312" s="108"/>
      <c r="D312" s="108" t="s">
        <v>7213</v>
      </c>
      <c r="E312" s="108" t="s">
        <v>7971</v>
      </c>
      <c r="F312" s="112" t="b">
        <f>ISNUMBER(MATCH(H312,'List of Lists by name'!B:B,0))</f>
        <v>0</v>
      </c>
      <c r="G312" s="112" t="b">
        <f>ISNUMBER(MATCH(H312,#REF!,0))</f>
        <v>0</v>
      </c>
      <c r="H312" s="116" t="s">
        <v>7972</v>
      </c>
      <c r="I312" s="116" t="s">
        <v>7973</v>
      </c>
      <c r="J312" s="108" t="s">
        <v>7974</v>
      </c>
      <c r="K312" s="117" t="s">
        <v>7975</v>
      </c>
      <c r="L312" s="117" t="s">
        <v>7288</v>
      </c>
    </row>
    <row r="313" spans="1:12" hidden="1">
      <c r="A313" s="108" t="s">
        <v>7211</v>
      </c>
      <c r="B313" s="108" t="s">
        <v>7212</v>
      </c>
      <c r="C313" s="108"/>
      <c r="D313" s="108" t="s">
        <v>7213</v>
      </c>
      <c r="E313" s="108" t="s">
        <v>7976</v>
      </c>
      <c r="F313" s="108"/>
      <c r="G313" s="108" t="b">
        <f>ISNUMBER(MATCH(H313,#REF!,0))</f>
        <v>0</v>
      </c>
      <c r="H313" s="108" t="s">
        <v>1471</v>
      </c>
      <c r="I313" s="108" t="s">
        <v>7977</v>
      </c>
      <c r="J313" s="108" t="s">
        <v>7978</v>
      </c>
    </row>
    <row r="314" spans="1:12" hidden="1">
      <c r="A314" s="108" t="s">
        <v>7211</v>
      </c>
      <c r="B314" s="108" t="s">
        <v>7212</v>
      </c>
      <c r="C314" s="108"/>
      <c r="D314" s="108" t="s">
        <v>7213</v>
      </c>
      <c r="E314" s="108" t="s">
        <v>7979</v>
      </c>
      <c r="F314" s="108"/>
      <c r="G314" s="108" t="b">
        <f>ISNUMBER(MATCH(H314,#REF!,0))</f>
        <v>0</v>
      </c>
      <c r="H314" s="108" t="s">
        <v>3690</v>
      </c>
      <c r="I314" s="108" t="s">
        <v>3689</v>
      </c>
      <c r="J314" s="108" t="s">
        <v>7980</v>
      </c>
    </row>
    <row r="315" spans="1:12" hidden="1">
      <c r="A315" s="108" t="s">
        <v>7211</v>
      </c>
      <c r="B315" s="108" t="s">
        <v>7212</v>
      </c>
      <c r="C315" s="108"/>
      <c r="D315" s="108" t="s">
        <v>7213</v>
      </c>
      <c r="E315" s="108" t="s">
        <v>7981</v>
      </c>
      <c r="F315" s="108"/>
      <c r="G315" s="108" t="b">
        <f>ISNUMBER(MATCH(H315,#REF!,0))</f>
        <v>0</v>
      </c>
      <c r="H315" s="108" t="s">
        <v>1468</v>
      </c>
      <c r="I315" s="108" t="s">
        <v>7982</v>
      </c>
      <c r="J315" s="108" t="s">
        <v>7983</v>
      </c>
    </row>
    <row r="316" spans="1:12" hidden="1">
      <c r="A316" s="108" t="s">
        <v>7211</v>
      </c>
      <c r="B316" s="108" t="s">
        <v>7212</v>
      </c>
      <c r="C316" s="108"/>
      <c r="D316" s="108" t="s">
        <v>7213</v>
      </c>
      <c r="E316" s="108" t="s">
        <v>7984</v>
      </c>
      <c r="F316" s="108"/>
      <c r="G316" s="108" t="b">
        <f>ISNUMBER(MATCH(H316,#REF!,0))</f>
        <v>0</v>
      </c>
      <c r="H316" s="108" t="s">
        <v>7985</v>
      </c>
      <c r="I316" s="108" t="s">
        <v>7986</v>
      </c>
      <c r="J316" s="108" t="s">
        <v>7987</v>
      </c>
    </row>
    <row r="317" spans="1:12" hidden="1">
      <c r="A317" s="108" t="s">
        <v>7211</v>
      </c>
      <c r="B317" s="108" t="s">
        <v>7212</v>
      </c>
      <c r="C317" s="108"/>
      <c r="D317" s="108" t="s">
        <v>7213</v>
      </c>
      <c r="E317" s="108" t="s">
        <v>7988</v>
      </c>
      <c r="F317" s="108"/>
      <c r="G317" s="108" t="b">
        <f>ISNUMBER(MATCH(H317,#REF!,0))</f>
        <v>0</v>
      </c>
      <c r="H317" s="108" t="s">
        <v>3341</v>
      </c>
      <c r="I317" s="108" t="s">
        <v>3340</v>
      </c>
      <c r="J317" s="108" t="s">
        <v>7989</v>
      </c>
    </row>
    <row r="318" spans="1:12" hidden="1">
      <c r="A318" s="108" t="s">
        <v>7211</v>
      </c>
      <c r="B318" s="108" t="s">
        <v>7212</v>
      </c>
      <c r="C318" s="108"/>
      <c r="D318" s="108" t="s">
        <v>7213</v>
      </c>
      <c r="E318" s="108" t="s">
        <v>7990</v>
      </c>
      <c r="F318" s="108"/>
      <c r="G318" s="108" t="b">
        <f>ISNUMBER(MATCH(H318,#REF!,0))</f>
        <v>0</v>
      </c>
      <c r="H318" s="108" t="s">
        <v>3338</v>
      </c>
      <c r="I318" s="108" t="s">
        <v>3337</v>
      </c>
      <c r="J318" s="108" t="s">
        <v>7991</v>
      </c>
    </row>
    <row r="319" spans="1:12" hidden="1">
      <c r="A319" s="108" t="s">
        <v>7211</v>
      </c>
      <c r="B319" s="108" t="s">
        <v>7212</v>
      </c>
      <c r="C319" s="108"/>
      <c r="D319" s="108" t="s">
        <v>7213</v>
      </c>
      <c r="E319" s="108" t="s">
        <v>7992</v>
      </c>
      <c r="F319" s="108"/>
      <c r="G319" s="108" t="b">
        <f>ISNUMBER(MATCH(H319,#REF!,0))</f>
        <v>0</v>
      </c>
      <c r="H319" s="108" t="s">
        <v>3194</v>
      </c>
      <c r="I319" s="108" t="s">
        <v>7993</v>
      </c>
      <c r="J319" s="108" t="s">
        <v>7994</v>
      </c>
    </row>
    <row r="320" spans="1:12" hidden="1">
      <c r="A320" s="108" t="s">
        <v>7211</v>
      </c>
      <c r="B320" s="108" t="s">
        <v>7212</v>
      </c>
      <c r="C320" s="108"/>
      <c r="D320" s="108" t="s">
        <v>7213</v>
      </c>
      <c r="E320" s="108" t="s">
        <v>7995</v>
      </c>
      <c r="F320" s="108"/>
      <c r="G320" s="108" t="b">
        <f>ISNUMBER(MATCH(H320,#REF!,0))</f>
        <v>0</v>
      </c>
      <c r="H320" s="108" t="s">
        <v>5024</v>
      </c>
      <c r="I320" s="108" t="s">
        <v>5023</v>
      </c>
      <c r="J320" s="108" t="s">
        <v>7996</v>
      </c>
    </row>
    <row r="321" spans="1:10" hidden="1">
      <c r="A321" s="108" t="s">
        <v>7211</v>
      </c>
      <c r="B321" s="108" t="s">
        <v>7212</v>
      </c>
      <c r="C321" s="108"/>
      <c r="D321" s="108" t="s">
        <v>7213</v>
      </c>
      <c r="E321" s="108" t="s">
        <v>7997</v>
      </c>
      <c r="F321" s="108"/>
      <c r="G321" s="108" t="b">
        <f>ISNUMBER(MATCH(H321,#REF!,0))</f>
        <v>0</v>
      </c>
      <c r="H321" s="108" t="s">
        <v>257</v>
      </c>
      <c r="I321" s="108" t="s">
        <v>7998</v>
      </c>
      <c r="J321" s="108" t="s">
        <v>7999</v>
      </c>
    </row>
    <row r="322" spans="1:10" hidden="1">
      <c r="A322" s="108" t="s">
        <v>7211</v>
      </c>
      <c r="B322" s="108" t="s">
        <v>7212</v>
      </c>
      <c r="C322" s="108"/>
      <c r="D322" s="108" t="s">
        <v>7213</v>
      </c>
      <c r="E322" s="108" t="s">
        <v>8000</v>
      </c>
      <c r="F322" s="108"/>
      <c r="G322" s="108" t="b">
        <f>ISNUMBER(MATCH(H322,#REF!,0))</f>
        <v>0</v>
      </c>
      <c r="H322" s="108" t="s">
        <v>5667</v>
      </c>
      <c r="I322" s="108" t="s">
        <v>8001</v>
      </c>
      <c r="J322" s="108" t="s">
        <v>8002</v>
      </c>
    </row>
    <row r="323" spans="1:10" hidden="1">
      <c r="A323" s="108" t="s">
        <v>7211</v>
      </c>
      <c r="B323" s="108" t="s">
        <v>7212</v>
      </c>
      <c r="C323" s="108"/>
      <c r="D323" s="108" t="s">
        <v>7213</v>
      </c>
      <c r="E323" s="108" t="s">
        <v>8003</v>
      </c>
      <c r="F323" s="108"/>
      <c r="G323" s="108" t="b">
        <f>ISNUMBER(MATCH(H323,#REF!,0))</f>
        <v>0</v>
      </c>
      <c r="H323" s="108" t="s">
        <v>1481</v>
      </c>
      <c r="I323" s="108" t="s">
        <v>8004</v>
      </c>
      <c r="J323" s="108" t="s">
        <v>8005</v>
      </c>
    </row>
    <row r="324" spans="1:10" hidden="1">
      <c r="A324" s="108" t="s">
        <v>7211</v>
      </c>
      <c r="B324" s="108" t="s">
        <v>7212</v>
      </c>
      <c r="C324" s="108"/>
      <c r="D324" s="108" t="s">
        <v>7213</v>
      </c>
      <c r="E324" s="108" t="s">
        <v>8006</v>
      </c>
      <c r="F324" s="108"/>
      <c r="G324" s="108" t="b">
        <f>ISNUMBER(MATCH(H324,#REF!,0))</f>
        <v>0</v>
      </c>
      <c r="H324" s="108" t="s">
        <v>160</v>
      </c>
      <c r="I324" s="108" t="s">
        <v>159</v>
      </c>
      <c r="J324" s="108" t="s">
        <v>8007</v>
      </c>
    </row>
    <row r="325" spans="1:10" hidden="1">
      <c r="A325" s="108" t="s">
        <v>7211</v>
      </c>
      <c r="B325" s="108" t="s">
        <v>7212</v>
      </c>
      <c r="C325" s="108"/>
      <c r="D325" s="108" t="s">
        <v>7213</v>
      </c>
      <c r="E325" s="108" t="s">
        <v>8008</v>
      </c>
      <c r="F325" s="108"/>
      <c r="G325" s="108" t="b">
        <f>ISNUMBER(MATCH(H325,#REF!,0))</f>
        <v>0</v>
      </c>
      <c r="H325" s="108" t="s">
        <v>174</v>
      </c>
      <c r="I325" s="108" t="s">
        <v>173</v>
      </c>
      <c r="J325" s="108" t="s">
        <v>8009</v>
      </c>
    </row>
    <row r="326" spans="1:10" hidden="1">
      <c r="A326" s="108" t="s">
        <v>7211</v>
      </c>
      <c r="B326" s="108" t="s">
        <v>7212</v>
      </c>
      <c r="C326" s="108"/>
      <c r="D326" s="108" t="s">
        <v>7213</v>
      </c>
      <c r="E326" s="108" t="s">
        <v>8010</v>
      </c>
      <c r="F326" s="108"/>
      <c r="G326" s="108" t="b">
        <f>ISNUMBER(MATCH(H326,#REF!,0))</f>
        <v>0</v>
      </c>
      <c r="H326" s="108" t="s">
        <v>351</v>
      </c>
      <c r="I326" s="108" t="s">
        <v>350</v>
      </c>
      <c r="J326" s="108" t="s">
        <v>8011</v>
      </c>
    </row>
    <row r="327" spans="1:10" hidden="1">
      <c r="A327" s="108" t="s">
        <v>7211</v>
      </c>
      <c r="B327" s="108" t="s">
        <v>7212</v>
      </c>
      <c r="C327" s="108"/>
      <c r="D327" s="108" t="s">
        <v>7213</v>
      </c>
      <c r="E327" s="108" t="s">
        <v>8012</v>
      </c>
      <c r="F327" s="108"/>
      <c r="G327" s="108" t="b">
        <f>ISNUMBER(MATCH(H327,#REF!,0))</f>
        <v>0</v>
      </c>
      <c r="H327" s="108" t="s">
        <v>1059</v>
      </c>
      <c r="I327" s="108" t="s">
        <v>1058</v>
      </c>
      <c r="J327" s="108" t="s">
        <v>8013</v>
      </c>
    </row>
    <row r="328" spans="1:10" hidden="1">
      <c r="A328" s="108" t="s">
        <v>7211</v>
      </c>
      <c r="B328" s="108" t="s">
        <v>7212</v>
      </c>
      <c r="C328" s="108"/>
      <c r="D328" s="108" t="s">
        <v>7213</v>
      </c>
      <c r="E328" s="108" t="s">
        <v>8014</v>
      </c>
      <c r="F328" s="108"/>
      <c r="G328" s="108" t="b">
        <f>ISNUMBER(MATCH(H328,#REF!,0))</f>
        <v>0</v>
      </c>
      <c r="H328" s="108" t="s">
        <v>2632</v>
      </c>
      <c r="I328" s="108" t="s">
        <v>2631</v>
      </c>
      <c r="J328" s="108" t="s">
        <v>8015</v>
      </c>
    </row>
    <row r="329" spans="1:10" hidden="1">
      <c r="A329" s="108" t="s">
        <v>7211</v>
      </c>
      <c r="B329" s="108" t="s">
        <v>7212</v>
      </c>
      <c r="C329" s="108"/>
      <c r="D329" s="108" t="s">
        <v>7213</v>
      </c>
      <c r="E329" s="108" t="s">
        <v>8016</v>
      </c>
      <c r="F329" s="108"/>
      <c r="G329" s="108" t="b">
        <f>ISNUMBER(MATCH(H329,#REF!,0))</f>
        <v>0</v>
      </c>
      <c r="H329" s="108" t="s">
        <v>3656</v>
      </c>
      <c r="I329" s="108" t="s">
        <v>3655</v>
      </c>
      <c r="J329" s="108" t="s">
        <v>8017</v>
      </c>
    </row>
    <row r="330" spans="1:10" hidden="1">
      <c r="A330" s="108" t="s">
        <v>7211</v>
      </c>
      <c r="B330" s="108" t="s">
        <v>7212</v>
      </c>
      <c r="C330" s="108"/>
      <c r="D330" s="108" t="s">
        <v>7213</v>
      </c>
      <c r="E330" s="108" t="s">
        <v>8018</v>
      </c>
      <c r="F330" s="108"/>
      <c r="G330" s="108" t="b">
        <f>ISNUMBER(MATCH(H330,#REF!,0))</f>
        <v>0</v>
      </c>
      <c r="H330" s="108" t="s">
        <v>4930</v>
      </c>
      <c r="I330" s="108" t="s">
        <v>8019</v>
      </c>
      <c r="J330" s="108" t="s">
        <v>8020</v>
      </c>
    </row>
    <row r="331" spans="1:10" hidden="1">
      <c r="A331" s="108" t="s">
        <v>7211</v>
      </c>
      <c r="B331" s="108" t="s">
        <v>7212</v>
      </c>
      <c r="C331" s="108"/>
      <c r="D331" s="108" t="s">
        <v>7213</v>
      </c>
      <c r="E331" s="108" t="s">
        <v>8021</v>
      </c>
      <c r="F331" s="108"/>
      <c r="G331" s="108" t="b">
        <f>ISNUMBER(MATCH(H331,#REF!,0))</f>
        <v>0</v>
      </c>
      <c r="H331" s="108" t="s">
        <v>4969</v>
      </c>
      <c r="I331" s="108" t="s">
        <v>4968</v>
      </c>
      <c r="J331" s="108" t="s">
        <v>8022</v>
      </c>
    </row>
    <row r="332" spans="1:10" hidden="1">
      <c r="A332" s="108" t="s">
        <v>7211</v>
      </c>
      <c r="B332" s="108" t="s">
        <v>7212</v>
      </c>
      <c r="C332" s="108"/>
      <c r="D332" s="108" t="s">
        <v>7213</v>
      </c>
      <c r="E332" s="108" t="s">
        <v>8023</v>
      </c>
      <c r="F332" s="108"/>
      <c r="G332" s="108" t="b">
        <f>ISNUMBER(MATCH(H332,#REF!,0))</f>
        <v>0</v>
      </c>
      <c r="H332" s="108" t="s">
        <v>1809</v>
      </c>
      <c r="I332" s="108" t="s">
        <v>1808</v>
      </c>
      <c r="J332" s="108" t="s">
        <v>8024</v>
      </c>
    </row>
    <row r="333" spans="1:10" hidden="1">
      <c r="A333" s="108" t="s">
        <v>7211</v>
      </c>
      <c r="B333" s="108" t="s">
        <v>7212</v>
      </c>
      <c r="C333" s="108"/>
      <c r="D333" s="108" t="s">
        <v>7213</v>
      </c>
      <c r="E333" s="108" t="s">
        <v>8025</v>
      </c>
      <c r="F333" s="108"/>
      <c r="G333" s="108" t="b">
        <f>ISNUMBER(MATCH(H333,#REF!,0))</f>
        <v>0</v>
      </c>
      <c r="H333" s="108" t="s">
        <v>930</v>
      </c>
      <c r="I333" s="108" t="s">
        <v>8026</v>
      </c>
      <c r="J333" s="108" t="s">
        <v>8027</v>
      </c>
    </row>
    <row r="334" spans="1:10" hidden="1">
      <c r="A334" s="108" t="s">
        <v>7211</v>
      </c>
      <c r="B334" s="108" t="s">
        <v>7212</v>
      </c>
      <c r="C334" s="108"/>
      <c r="D334" s="108" t="s">
        <v>7213</v>
      </c>
      <c r="E334" s="108" t="s">
        <v>8028</v>
      </c>
      <c r="F334" s="108"/>
      <c r="G334" s="108" t="b">
        <f>ISNUMBER(MATCH(H334,#REF!,0))</f>
        <v>0</v>
      </c>
      <c r="H334" s="108" t="s">
        <v>3266</v>
      </c>
      <c r="I334" s="108" t="s">
        <v>3265</v>
      </c>
      <c r="J334" s="108" t="s">
        <v>8029</v>
      </c>
    </row>
    <row r="335" spans="1:10" hidden="1">
      <c r="A335" s="108" t="s">
        <v>7211</v>
      </c>
      <c r="B335" s="108" t="s">
        <v>7212</v>
      </c>
      <c r="C335" s="108"/>
      <c r="D335" s="108" t="s">
        <v>7213</v>
      </c>
      <c r="E335" s="108" t="s">
        <v>8030</v>
      </c>
      <c r="F335" s="108"/>
      <c r="G335" s="108" t="b">
        <f>ISNUMBER(MATCH(H335,#REF!,0))</f>
        <v>0</v>
      </c>
      <c r="H335" s="108" t="s">
        <v>1435</v>
      </c>
      <c r="I335" s="108" t="s">
        <v>8031</v>
      </c>
      <c r="J335" s="108" t="s">
        <v>8032</v>
      </c>
    </row>
    <row r="336" spans="1:10" hidden="1">
      <c r="A336" s="108" t="s">
        <v>7211</v>
      </c>
      <c r="B336" s="108" t="s">
        <v>7212</v>
      </c>
      <c r="C336" s="108"/>
      <c r="D336" s="108" t="s">
        <v>7213</v>
      </c>
      <c r="E336" s="108" t="s">
        <v>8033</v>
      </c>
      <c r="F336" s="108"/>
      <c r="G336" s="108" t="b">
        <f>ISNUMBER(MATCH(H336,#REF!,0))</f>
        <v>0</v>
      </c>
      <c r="H336" s="108" t="s">
        <v>841</v>
      </c>
      <c r="I336" s="108" t="s">
        <v>1446</v>
      </c>
      <c r="J336" s="108" t="s">
        <v>8034</v>
      </c>
    </row>
    <row r="337" spans="1:13" hidden="1">
      <c r="A337" s="108" t="s">
        <v>7211</v>
      </c>
      <c r="B337" s="108" t="s">
        <v>7212</v>
      </c>
      <c r="C337" s="108"/>
      <c r="D337" s="108" t="s">
        <v>7213</v>
      </c>
      <c r="E337" s="108" t="s">
        <v>8035</v>
      </c>
      <c r="F337" s="108"/>
      <c r="G337" s="108" t="b">
        <f>ISNUMBER(MATCH(H337,#REF!,0))</f>
        <v>0</v>
      </c>
      <c r="H337" s="108" t="s">
        <v>2363</v>
      </c>
      <c r="I337" s="108" t="s">
        <v>2362</v>
      </c>
      <c r="J337" s="108" t="s">
        <v>8036</v>
      </c>
    </row>
    <row r="338" spans="1:13" hidden="1">
      <c r="A338" s="108" t="s">
        <v>7211</v>
      </c>
      <c r="B338" s="108" t="s">
        <v>7212</v>
      </c>
      <c r="C338" s="108"/>
      <c r="D338" s="108" t="s">
        <v>7213</v>
      </c>
      <c r="E338" s="108" t="s">
        <v>8037</v>
      </c>
      <c r="F338" s="108"/>
      <c r="G338" s="108" t="b">
        <f>ISNUMBER(MATCH(H338,#REF!,0))</f>
        <v>0</v>
      </c>
      <c r="H338" s="108" t="s">
        <v>4725</v>
      </c>
      <c r="I338" s="108" t="s">
        <v>4724</v>
      </c>
      <c r="J338" s="108" t="s">
        <v>8038</v>
      </c>
    </row>
    <row r="339" spans="1:13" hidden="1">
      <c r="A339" s="108" t="s">
        <v>7211</v>
      </c>
      <c r="B339" s="108" t="s">
        <v>7212</v>
      </c>
      <c r="C339" s="108"/>
      <c r="D339" s="108" t="s">
        <v>7213</v>
      </c>
      <c r="E339" s="108" t="s">
        <v>8039</v>
      </c>
      <c r="F339" s="108"/>
      <c r="G339" s="108" t="b">
        <f>ISNUMBER(MATCH(H339,#REF!,0))</f>
        <v>0</v>
      </c>
      <c r="H339" s="108" t="s">
        <v>4973</v>
      </c>
      <c r="I339" s="108" t="s">
        <v>8040</v>
      </c>
      <c r="J339" s="108" t="s">
        <v>8041</v>
      </c>
    </row>
    <row r="340" spans="1:13" hidden="1">
      <c r="A340" s="108" t="s">
        <v>7211</v>
      </c>
      <c r="B340" s="108" t="s">
        <v>7212</v>
      </c>
      <c r="C340" s="108"/>
      <c r="D340" s="108" t="s">
        <v>7213</v>
      </c>
      <c r="E340" s="108" t="s">
        <v>8042</v>
      </c>
      <c r="F340" s="108"/>
      <c r="G340" s="108" t="b">
        <f>ISNUMBER(MATCH(H340,#REF!,0))</f>
        <v>0</v>
      </c>
      <c r="H340" s="108" t="s">
        <v>2208</v>
      </c>
      <c r="I340" s="108" t="s">
        <v>2207</v>
      </c>
      <c r="J340" s="108" t="s">
        <v>8043</v>
      </c>
    </row>
    <row r="341" spans="1:13" hidden="1">
      <c r="A341" s="108" t="s">
        <v>7211</v>
      </c>
      <c r="B341" s="108" t="s">
        <v>7212</v>
      </c>
      <c r="C341" s="108"/>
      <c r="D341" s="108" t="s">
        <v>7213</v>
      </c>
      <c r="E341" s="108" t="s">
        <v>8044</v>
      </c>
      <c r="F341" s="108"/>
      <c r="G341" s="108" t="b">
        <f>ISNUMBER(MATCH(H341,#REF!,0))</f>
        <v>0</v>
      </c>
      <c r="H341" s="108" t="s">
        <v>5621</v>
      </c>
      <c r="I341" s="108" t="s">
        <v>8045</v>
      </c>
      <c r="J341" s="108" t="s">
        <v>8046</v>
      </c>
    </row>
    <row r="342" spans="1:13" hidden="1">
      <c r="A342" s="108" t="s">
        <v>7211</v>
      </c>
      <c r="B342" s="108" t="s">
        <v>7212</v>
      </c>
      <c r="C342" s="108"/>
      <c r="D342" s="108" t="s">
        <v>7213</v>
      </c>
      <c r="E342" s="108" t="s">
        <v>8047</v>
      </c>
      <c r="F342" s="108"/>
      <c r="G342" s="108" t="b">
        <f>ISNUMBER(MATCH(H342,#REF!,0))</f>
        <v>0</v>
      </c>
      <c r="H342" s="108" t="s">
        <v>1311</v>
      </c>
      <c r="I342" s="108" t="s">
        <v>8048</v>
      </c>
      <c r="J342" s="108" t="s">
        <v>8049</v>
      </c>
    </row>
    <row r="343" spans="1:13" hidden="1">
      <c r="A343" s="108" t="s">
        <v>7211</v>
      </c>
      <c r="B343" s="108" t="s">
        <v>7212</v>
      </c>
      <c r="C343" s="108"/>
      <c r="D343" s="108" t="s">
        <v>7213</v>
      </c>
      <c r="E343" s="108" t="s">
        <v>8050</v>
      </c>
      <c r="F343" s="108"/>
      <c r="G343" s="108" t="b">
        <f>ISNUMBER(MATCH(H343,#REF!,0))</f>
        <v>0</v>
      </c>
      <c r="H343" s="108" t="s">
        <v>4008</v>
      </c>
      <c r="I343" s="108" t="s">
        <v>4007</v>
      </c>
      <c r="J343" s="108"/>
    </row>
    <row r="344" spans="1:13">
      <c r="A344" s="108" t="s">
        <v>7211</v>
      </c>
      <c r="B344" s="108" t="s">
        <v>7212</v>
      </c>
      <c r="C344" s="108"/>
      <c r="D344" s="108" t="s">
        <v>7213</v>
      </c>
      <c r="E344" s="108" t="s">
        <v>8051</v>
      </c>
      <c r="F344" s="108" t="b">
        <f>ISNUMBER(MATCH(H344,'List of Lists by name'!B:B,0))</f>
        <v>1</v>
      </c>
      <c r="G344" s="112" t="b">
        <f>ISNUMBER(MATCH(H344,#REF!,0))</f>
        <v>0</v>
      </c>
      <c r="H344" s="113" t="s">
        <v>4766</v>
      </c>
      <c r="I344" s="113" t="s">
        <v>4761</v>
      </c>
      <c r="J344" s="108"/>
      <c r="K344" s="115" t="s">
        <v>8052</v>
      </c>
      <c r="L344" s="114" t="s">
        <v>7334</v>
      </c>
      <c r="M344" s="110"/>
    </row>
    <row r="345" spans="1:13" hidden="1">
      <c r="A345" s="108" t="s">
        <v>7211</v>
      </c>
      <c r="B345" s="108" t="s">
        <v>7212</v>
      </c>
      <c r="C345" s="108"/>
      <c r="D345" s="108" t="s">
        <v>7213</v>
      </c>
      <c r="E345" s="108" t="s">
        <v>8053</v>
      </c>
      <c r="F345" s="108"/>
      <c r="G345" s="108" t="b">
        <f>ISNUMBER(MATCH(H345,#REF!,0))</f>
        <v>0</v>
      </c>
      <c r="H345" s="108" t="s">
        <v>4936</v>
      </c>
      <c r="I345" s="108" t="s">
        <v>4935</v>
      </c>
      <c r="J345" s="108" t="s">
        <v>8054</v>
      </c>
    </row>
    <row r="346" spans="1:13" hidden="1">
      <c r="A346" s="108" t="s">
        <v>7211</v>
      </c>
      <c r="B346" s="108" t="s">
        <v>7212</v>
      </c>
      <c r="C346" s="108"/>
      <c r="D346" s="108" t="s">
        <v>7213</v>
      </c>
      <c r="E346" s="108" t="s">
        <v>8055</v>
      </c>
      <c r="F346" s="108"/>
      <c r="G346" s="108" t="b">
        <f>ISNUMBER(MATCH(H346,#REF!,0))</f>
        <v>0</v>
      </c>
      <c r="H346" s="108" t="s">
        <v>5634</v>
      </c>
      <c r="I346" s="108" t="s">
        <v>5633</v>
      </c>
      <c r="J346" s="108" t="s">
        <v>8056</v>
      </c>
    </row>
    <row r="347" spans="1:13" hidden="1">
      <c r="A347" s="108" t="s">
        <v>7211</v>
      </c>
      <c r="B347" s="108" t="s">
        <v>7212</v>
      </c>
      <c r="C347" s="108"/>
      <c r="D347" s="108" t="s">
        <v>7213</v>
      </c>
      <c r="E347" s="108" t="s">
        <v>8057</v>
      </c>
      <c r="F347" s="108"/>
      <c r="G347" s="108" t="b">
        <f>ISNUMBER(MATCH(H347,#REF!,0))</f>
        <v>0</v>
      </c>
      <c r="H347" s="108" t="s">
        <v>5101</v>
      </c>
      <c r="I347" s="108" t="s">
        <v>8058</v>
      </c>
      <c r="J347" s="108" t="s">
        <v>8059</v>
      </c>
    </row>
    <row r="348" spans="1:13" hidden="1">
      <c r="A348" s="108" t="s">
        <v>7211</v>
      </c>
      <c r="B348" s="108" t="s">
        <v>7212</v>
      </c>
      <c r="C348" s="108"/>
      <c r="D348" s="108" t="s">
        <v>7213</v>
      </c>
      <c r="E348" s="108" t="s">
        <v>8060</v>
      </c>
      <c r="F348" s="108"/>
      <c r="G348" s="108" t="b">
        <f>ISNUMBER(MATCH(H348,#REF!,0))</f>
        <v>0</v>
      </c>
      <c r="H348" s="108" t="s">
        <v>342</v>
      </c>
      <c r="I348" s="108" t="s">
        <v>8061</v>
      </c>
      <c r="J348" s="108" t="s">
        <v>8062</v>
      </c>
    </row>
    <row r="349" spans="1:13" hidden="1">
      <c r="A349" s="108" t="s">
        <v>7211</v>
      </c>
      <c r="B349" s="108" t="s">
        <v>7212</v>
      </c>
      <c r="C349" s="108"/>
      <c r="D349" s="108" t="s">
        <v>7213</v>
      </c>
      <c r="E349" s="108" t="s">
        <v>8063</v>
      </c>
      <c r="F349" s="108"/>
      <c r="G349" s="108" t="b">
        <f>ISNUMBER(MATCH(H349,#REF!,0))</f>
        <v>0</v>
      </c>
      <c r="H349" s="108" t="s">
        <v>5645</v>
      </c>
      <c r="I349" s="108" t="s">
        <v>5644</v>
      </c>
      <c r="J349" s="108" t="s">
        <v>8064</v>
      </c>
    </row>
    <row r="350" spans="1:13">
      <c r="A350" s="108" t="s">
        <v>7211</v>
      </c>
      <c r="B350" s="108" t="s">
        <v>7212</v>
      </c>
      <c r="C350" s="108"/>
      <c r="D350" s="108" t="s">
        <v>7213</v>
      </c>
      <c r="E350" s="108" t="s">
        <v>8065</v>
      </c>
      <c r="F350" s="108" t="b">
        <f>ISNUMBER(MATCH(H350,'List of Lists by name'!B:B,0))</f>
        <v>1</v>
      </c>
      <c r="G350" s="112" t="b">
        <f>ISNUMBER(MATCH(H350,#REF!,0))</f>
        <v>0</v>
      </c>
      <c r="H350" s="113" t="s">
        <v>435</v>
      </c>
      <c r="I350" s="113" t="s">
        <v>8066</v>
      </c>
      <c r="J350" s="108"/>
      <c r="K350" s="114" t="s">
        <v>8067</v>
      </c>
      <c r="L350" s="119" t="s">
        <v>7820</v>
      </c>
    </row>
    <row r="351" spans="1:13" hidden="1">
      <c r="A351" s="108" t="s">
        <v>7211</v>
      </c>
      <c r="B351" s="108" t="s">
        <v>7212</v>
      </c>
      <c r="C351" s="108"/>
      <c r="D351" s="108" t="s">
        <v>7213</v>
      </c>
      <c r="E351" s="108" t="s">
        <v>8068</v>
      </c>
      <c r="F351" s="112" t="b">
        <f>ISNUMBER(MATCH(H351,'List of Lists by name'!B:B,0))</f>
        <v>0</v>
      </c>
      <c r="G351" s="112" t="b">
        <f>ISNUMBER(MATCH(H351,#REF!,0))</f>
        <v>0</v>
      </c>
      <c r="H351" s="116" t="s">
        <v>8069</v>
      </c>
      <c r="I351" s="116" t="s">
        <v>8070</v>
      </c>
      <c r="J351" s="108" t="s">
        <v>8071</v>
      </c>
      <c r="K351" s="116" t="s">
        <v>8072</v>
      </c>
      <c r="L351" s="117" t="s">
        <v>7288</v>
      </c>
    </row>
    <row r="352" spans="1:13" hidden="1">
      <c r="A352" s="108" t="s">
        <v>7211</v>
      </c>
      <c r="B352" s="108" t="s">
        <v>7212</v>
      </c>
      <c r="C352" s="108"/>
      <c r="D352" s="108" t="s">
        <v>7213</v>
      </c>
      <c r="E352" s="108" t="s">
        <v>8073</v>
      </c>
      <c r="F352" s="108"/>
      <c r="G352" s="108" t="b">
        <f>ISNUMBER(MATCH(H352,#REF!,0))</f>
        <v>0</v>
      </c>
      <c r="H352" s="108" t="s">
        <v>5099</v>
      </c>
      <c r="I352" s="108" t="s">
        <v>8074</v>
      </c>
      <c r="J352" s="108" t="s">
        <v>8075</v>
      </c>
    </row>
    <row r="353" spans="1:12" hidden="1">
      <c r="A353" s="108" t="s">
        <v>7211</v>
      </c>
      <c r="B353" s="108" t="s">
        <v>7212</v>
      </c>
      <c r="C353" s="108"/>
      <c r="D353" s="108" t="s">
        <v>7213</v>
      </c>
      <c r="E353" s="108" t="s">
        <v>8076</v>
      </c>
      <c r="F353" s="108"/>
      <c r="G353" s="108" t="b">
        <f>ISNUMBER(MATCH(H353,#REF!,0))</f>
        <v>0</v>
      </c>
      <c r="H353" s="108" t="s">
        <v>4487</v>
      </c>
      <c r="I353" s="108" t="s">
        <v>8077</v>
      </c>
      <c r="J353" s="108" t="s">
        <v>8078</v>
      </c>
    </row>
    <row r="354" spans="1:12" hidden="1">
      <c r="A354" s="108" t="s">
        <v>7211</v>
      </c>
      <c r="B354" s="108" t="s">
        <v>7212</v>
      </c>
      <c r="C354" s="108"/>
      <c r="D354" s="108" t="s">
        <v>7213</v>
      </c>
      <c r="E354" s="108" t="s">
        <v>8079</v>
      </c>
      <c r="F354" s="108"/>
      <c r="G354" s="108" t="b">
        <f>ISNUMBER(MATCH(H354,#REF!,0))</f>
        <v>0</v>
      </c>
      <c r="H354" s="108" t="s">
        <v>282</v>
      </c>
      <c r="I354" s="108" t="s">
        <v>8080</v>
      </c>
      <c r="J354" s="108" t="s">
        <v>8081</v>
      </c>
    </row>
    <row r="355" spans="1:12" hidden="1">
      <c r="A355" s="108" t="s">
        <v>7211</v>
      </c>
      <c r="B355" s="108" t="s">
        <v>7212</v>
      </c>
      <c r="C355" s="108"/>
      <c r="D355" s="108" t="s">
        <v>7213</v>
      </c>
      <c r="E355" s="108" t="s">
        <v>8082</v>
      </c>
      <c r="F355" s="108"/>
      <c r="G355" s="108" t="b">
        <f>ISNUMBER(MATCH(H355,#REF!,0))</f>
        <v>0</v>
      </c>
      <c r="H355" s="108" t="s">
        <v>3254</v>
      </c>
      <c r="I355" s="108" t="s">
        <v>3253</v>
      </c>
      <c r="J355" s="108" t="s">
        <v>8083</v>
      </c>
    </row>
    <row r="356" spans="1:12" hidden="1">
      <c r="A356" s="108" t="s">
        <v>7211</v>
      </c>
      <c r="B356" s="108" t="s">
        <v>7212</v>
      </c>
      <c r="C356" s="108"/>
      <c r="D356" s="108" t="s">
        <v>7213</v>
      </c>
      <c r="E356" s="108" t="s">
        <v>8084</v>
      </c>
      <c r="F356" s="108"/>
      <c r="G356" s="108" t="b">
        <f>ISNUMBER(MATCH(H356,#REF!,0))</f>
        <v>0</v>
      </c>
      <c r="H356" s="108" t="s">
        <v>2628</v>
      </c>
      <c r="I356" s="108" t="s">
        <v>8085</v>
      </c>
      <c r="J356" s="108" t="s">
        <v>8086</v>
      </c>
    </row>
    <row r="357" spans="1:12">
      <c r="A357" s="108" t="s">
        <v>7211</v>
      </c>
      <c r="B357" s="108" t="s">
        <v>7212</v>
      </c>
      <c r="C357" s="108"/>
      <c r="D357" s="108" t="s">
        <v>7213</v>
      </c>
      <c r="E357" s="108" t="s">
        <v>8087</v>
      </c>
      <c r="F357" s="112" t="b">
        <f>ISNUMBER(MATCH(H357,'List of Lists by name'!B:B,0))</f>
        <v>0</v>
      </c>
      <c r="G357" s="112" t="b">
        <f>ISNUMBER(MATCH(H357,#REF!,0))</f>
        <v>0</v>
      </c>
      <c r="H357" s="113" t="s">
        <v>8088</v>
      </c>
      <c r="I357" s="113" t="s">
        <v>8089</v>
      </c>
      <c r="J357" s="108"/>
      <c r="K357" s="114" t="s">
        <v>8090</v>
      </c>
      <c r="L357" s="114" t="s">
        <v>7334</v>
      </c>
    </row>
    <row r="358" spans="1:12" hidden="1">
      <c r="A358" s="108" t="s">
        <v>7211</v>
      </c>
      <c r="B358" s="108" t="s">
        <v>7212</v>
      </c>
      <c r="C358" s="108"/>
      <c r="D358" s="108" t="s">
        <v>7213</v>
      </c>
      <c r="E358" s="108" t="s">
        <v>8091</v>
      </c>
      <c r="F358" s="108"/>
      <c r="G358" s="108" t="b">
        <f>ISNUMBER(MATCH(H358,#REF!,0))</f>
        <v>0</v>
      </c>
      <c r="H358" s="108" t="s">
        <v>345</v>
      </c>
      <c r="I358" s="108" t="s">
        <v>8092</v>
      </c>
      <c r="J358" s="108" t="s">
        <v>8093</v>
      </c>
    </row>
    <row r="359" spans="1:12" hidden="1">
      <c r="A359" s="108" t="s">
        <v>7211</v>
      </c>
      <c r="B359" s="108" t="s">
        <v>7212</v>
      </c>
      <c r="C359" s="108"/>
      <c r="D359" s="108" t="s">
        <v>7213</v>
      </c>
      <c r="E359" s="108" t="s">
        <v>8094</v>
      </c>
      <c r="F359" s="108"/>
      <c r="G359" s="108" t="b">
        <f>ISNUMBER(MATCH(H359,#REF!,0))</f>
        <v>0</v>
      </c>
      <c r="H359" s="108" t="s">
        <v>3865</v>
      </c>
      <c r="I359" s="108" t="s">
        <v>3864</v>
      </c>
      <c r="J359" s="108" t="s">
        <v>8095</v>
      </c>
    </row>
    <row r="360" spans="1:12" hidden="1">
      <c r="A360" s="108" t="s">
        <v>7211</v>
      </c>
      <c r="B360" s="108" t="s">
        <v>7212</v>
      </c>
      <c r="C360" s="108"/>
      <c r="D360" s="108" t="s">
        <v>7213</v>
      </c>
      <c r="E360" s="108" t="s">
        <v>8096</v>
      </c>
      <c r="F360" s="108"/>
      <c r="G360" s="108" t="b">
        <f>ISNUMBER(MATCH(H360,#REF!,0))</f>
        <v>0</v>
      </c>
      <c r="H360" s="108" t="s">
        <v>3205</v>
      </c>
      <c r="I360" s="108" t="s">
        <v>8097</v>
      </c>
      <c r="J360" s="108" t="s">
        <v>8098</v>
      </c>
    </row>
    <row r="361" spans="1:12" hidden="1">
      <c r="A361" s="108" t="s">
        <v>7211</v>
      </c>
      <c r="B361" s="108" t="s">
        <v>7212</v>
      </c>
      <c r="C361" s="108"/>
      <c r="D361" s="108" t="s">
        <v>7213</v>
      </c>
      <c r="E361" s="108" t="s">
        <v>8099</v>
      </c>
      <c r="F361" s="108"/>
      <c r="G361" s="108" t="b">
        <f>ISNUMBER(MATCH(H361,#REF!,0))</f>
        <v>0</v>
      </c>
      <c r="H361" s="108" t="s">
        <v>1882</v>
      </c>
      <c r="I361" s="108" t="s">
        <v>1881</v>
      </c>
      <c r="J361" s="108" t="s">
        <v>8100</v>
      </c>
    </row>
    <row r="362" spans="1:12" hidden="1">
      <c r="A362" s="108" t="s">
        <v>7211</v>
      </c>
      <c r="B362" s="108" t="s">
        <v>7212</v>
      </c>
      <c r="C362" s="108"/>
      <c r="D362" s="108" t="s">
        <v>7213</v>
      </c>
      <c r="E362" s="108" t="s">
        <v>8101</v>
      </c>
      <c r="F362" s="108"/>
      <c r="G362" s="108" t="b">
        <f>ISNUMBER(MATCH(H362,#REF!,0))</f>
        <v>0</v>
      </c>
      <c r="H362" s="108" t="s">
        <v>996</v>
      </c>
      <c r="I362" s="108" t="s">
        <v>995</v>
      </c>
      <c r="J362" s="108" t="s">
        <v>8102</v>
      </c>
    </row>
    <row r="363" spans="1:12" hidden="1">
      <c r="A363" s="108" t="s">
        <v>7211</v>
      </c>
      <c r="B363" s="108" t="s">
        <v>7212</v>
      </c>
      <c r="C363" s="108"/>
      <c r="D363" s="108" t="s">
        <v>7213</v>
      </c>
      <c r="E363" s="108" t="s">
        <v>8103</v>
      </c>
      <c r="F363" s="108"/>
      <c r="G363" s="108" t="b">
        <f>ISNUMBER(MATCH(H363,#REF!,0))</f>
        <v>0</v>
      </c>
      <c r="H363" s="108" t="s">
        <v>1018</v>
      </c>
      <c r="I363" s="108" t="s">
        <v>8104</v>
      </c>
      <c r="J363" s="108" t="s">
        <v>8105</v>
      </c>
    </row>
    <row r="364" spans="1:12" hidden="1">
      <c r="A364" s="108" t="s">
        <v>7211</v>
      </c>
      <c r="B364" s="108" t="s">
        <v>7212</v>
      </c>
      <c r="C364" s="108"/>
      <c r="D364" s="108" t="s">
        <v>7213</v>
      </c>
      <c r="E364" s="108" t="s">
        <v>8106</v>
      </c>
      <c r="F364" s="108"/>
      <c r="G364" s="108" t="b">
        <f>ISNUMBER(MATCH(H364,#REF!,0))</f>
        <v>0</v>
      </c>
      <c r="H364" s="108" t="s">
        <v>1026</v>
      </c>
      <c r="I364" s="108" t="s">
        <v>1025</v>
      </c>
      <c r="J364" s="108" t="s">
        <v>8107</v>
      </c>
    </row>
    <row r="365" spans="1:12" hidden="1">
      <c r="A365" s="108" t="s">
        <v>7211</v>
      </c>
      <c r="B365" s="108" t="s">
        <v>7212</v>
      </c>
      <c r="C365" s="108"/>
      <c r="D365" s="108" t="s">
        <v>7213</v>
      </c>
      <c r="E365" s="108" t="s">
        <v>8108</v>
      </c>
      <c r="F365" s="108"/>
      <c r="G365" s="108" t="b">
        <f>ISNUMBER(MATCH(H365,#REF!,0))</f>
        <v>0</v>
      </c>
      <c r="H365" s="108" t="s">
        <v>1687</v>
      </c>
      <c r="I365" s="108" t="s">
        <v>1686</v>
      </c>
      <c r="J365" s="108" t="s">
        <v>8109</v>
      </c>
    </row>
    <row r="366" spans="1:12" hidden="1">
      <c r="A366" s="108" t="s">
        <v>7211</v>
      </c>
      <c r="B366" s="108" t="s">
        <v>7212</v>
      </c>
      <c r="C366" s="108"/>
      <c r="D366" s="108" t="s">
        <v>7213</v>
      </c>
      <c r="E366" s="108" t="s">
        <v>8110</v>
      </c>
      <c r="F366" s="108"/>
      <c r="G366" s="108" t="b">
        <f>ISNUMBER(MATCH(H366,#REF!,0))</f>
        <v>0</v>
      </c>
      <c r="H366" s="108" t="s">
        <v>1952</v>
      </c>
      <c r="I366" s="108" t="s">
        <v>1951</v>
      </c>
      <c r="J366" s="108" t="s">
        <v>8111</v>
      </c>
    </row>
    <row r="367" spans="1:12" hidden="1">
      <c r="A367" s="108" t="s">
        <v>7211</v>
      </c>
      <c r="B367" s="108" t="s">
        <v>7212</v>
      </c>
      <c r="C367" s="108"/>
      <c r="D367" s="108" t="s">
        <v>7213</v>
      </c>
      <c r="E367" s="108" t="s">
        <v>8112</v>
      </c>
      <c r="F367" s="108"/>
      <c r="G367" s="108" t="b">
        <f>ISNUMBER(MATCH(H367,#REF!,0))</f>
        <v>0</v>
      </c>
      <c r="H367" s="108" t="s">
        <v>594</v>
      </c>
      <c r="I367" s="108" t="s">
        <v>3455</v>
      </c>
      <c r="J367" s="108" t="s">
        <v>8113</v>
      </c>
    </row>
    <row r="368" spans="1:12" hidden="1">
      <c r="A368" s="108" t="s">
        <v>7211</v>
      </c>
      <c r="B368" s="108" t="s">
        <v>7212</v>
      </c>
      <c r="C368" s="108"/>
      <c r="D368" s="108" t="s">
        <v>7213</v>
      </c>
      <c r="E368" s="108" t="s">
        <v>8114</v>
      </c>
      <c r="F368" s="108"/>
      <c r="G368" s="108" t="b">
        <f>ISNUMBER(MATCH(H368,#REF!,0))</f>
        <v>0</v>
      </c>
      <c r="H368" s="108" t="s">
        <v>2185</v>
      </c>
      <c r="I368" s="108" t="s">
        <v>2184</v>
      </c>
      <c r="J368" s="108" t="s">
        <v>8115</v>
      </c>
    </row>
    <row r="369" spans="1:12" hidden="1">
      <c r="A369" s="108" t="s">
        <v>7211</v>
      </c>
      <c r="B369" s="108" t="s">
        <v>7212</v>
      </c>
      <c r="C369" s="108"/>
      <c r="D369" s="108" t="s">
        <v>7213</v>
      </c>
      <c r="E369" s="108" t="s">
        <v>8116</v>
      </c>
      <c r="F369" s="108"/>
      <c r="G369" s="108" t="b">
        <f>ISNUMBER(MATCH(H369,#REF!,0))</f>
        <v>0</v>
      </c>
      <c r="H369" s="108" t="s">
        <v>2157</v>
      </c>
      <c r="I369" s="108" t="s">
        <v>8117</v>
      </c>
      <c r="J369" s="108" t="s">
        <v>8118</v>
      </c>
    </row>
    <row r="370" spans="1:12" hidden="1">
      <c r="A370" s="108" t="s">
        <v>7211</v>
      </c>
      <c r="B370" s="108" t="s">
        <v>7212</v>
      </c>
      <c r="C370" s="108"/>
      <c r="D370" s="108" t="s">
        <v>7213</v>
      </c>
      <c r="E370" s="108" t="s">
        <v>8119</v>
      </c>
      <c r="F370" s="108"/>
      <c r="G370" s="108" t="b">
        <f>ISNUMBER(MATCH(H370,#REF!,0))</f>
        <v>0</v>
      </c>
      <c r="H370" s="108" t="s">
        <v>3039</v>
      </c>
      <c r="I370" s="108" t="s">
        <v>3055</v>
      </c>
      <c r="J370" s="108" t="s">
        <v>8120</v>
      </c>
    </row>
    <row r="371" spans="1:12" hidden="1">
      <c r="A371" s="108" t="s">
        <v>7211</v>
      </c>
      <c r="B371" s="108" t="s">
        <v>7212</v>
      </c>
      <c r="C371" s="108"/>
      <c r="D371" s="108" t="s">
        <v>7213</v>
      </c>
      <c r="E371" s="108" t="s">
        <v>8121</v>
      </c>
      <c r="F371" s="108"/>
      <c r="G371" s="108" t="b">
        <f>ISNUMBER(MATCH(H371,#REF!,0))</f>
        <v>0</v>
      </c>
      <c r="H371" s="108" t="s">
        <v>338</v>
      </c>
      <c r="I371" s="108" t="s">
        <v>8122</v>
      </c>
      <c r="J371" s="108" t="s">
        <v>8123</v>
      </c>
    </row>
    <row r="372" spans="1:12" hidden="1">
      <c r="A372" s="108" t="s">
        <v>7211</v>
      </c>
      <c r="B372" s="108" t="s">
        <v>7212</v>
      </c>
      <c r="C372" s="108"/>
      <c r="D372" s="108" t="s">
        <v>7213</v>
      </c>
      <c r="E372" s="108" t="s">
        <v>8124</v>
      </c>
      <c r="F372" s="108"/>
      <c r="G372" s="108" t="b">
        <f>ISNUMBER(MATCH(H372,#REF!,0))</f>
        <v>0</v>
      </c>
      <c r="H372" s="108" t="s">
        <v>900</v>
      </c>
      <c r="I372" s="108" t="s">
        <v>8125</v>
      </c>
      <c r="J372" s="108" t="s">
        <v>8126</v>
      </c>
    </row>
    <row r="373" spans="1:12" hidden="1">
      <c r="A373" s="108" t="s">
        <v>7211</v>
      </c>
      <c r="B373" s="108" t="s">
        <v>7212</v>
      </c>
      <c r="C373" s="108"/>
      <c r="D373" s="108" t="s">
        <v>7213</v>
      </c>
      <c r="E373" s="108" t="s">
        <v>8127</v>
      </c>
      <c r="F373" s="108"/>
      <c r="G373" s="108" t="b">
        <f>ISNUMBER(MATCH(H373,#REF!,0))</f>
        <v>0</v>
      </c>
      <c r="H373" s="108" t="s">
        <v>651</v>
      </c>
      <c r="I373" s="108" t="s">
        <v>650</v>
      </c>
      <c r="J373" s="108" t="s">
        <v>8128</v>
      </c>
    </row>
    <row r="374" spans="1:12" hidden="1">
      <c r="A374" s="108" t="s">
        <v>7211</v>
      </c>
      <c r="B374" s="108" t="s">
        <v>7212</v>
      </c>
      <c r="C374" s="108"/>
      <c r="D374" s="108" t="s">
        <v>7213</v>
      </c>
      <c r="E374" s="108" t="s">
        <v>8129</v>
      </c>
      <c r="F374" s="108"/>
      <c r="G374" s="108" t="b">
        <f>ISNUMBER(MATCH(H374,#REF!,0))</f>
        <v>0</v>
      </c>
      <c r="H374" s="108" t="s">
        <v>267</v>
      </c>
      <c r="I374" s="108" t="s">
        <v>266</v>
      </c>
      <c r="J374" s="108" t="s">
        <v>8130</v>
      </c>
    </row>
    <row r="375" spans="1:12" hidden="1">
      <c r="A375" s="108" t="s">
        <v>7211</v>
      </c>
      <c r="B375" s="108" t="s">
        <v>7212</v>
      </c>
      <c r="C375" s="108"/>
      <c r="D375" s="108" t="s">
        <v>7213</v>
      </c>
      <c r="E375" s="108" t="s">
        <v>8131</v>
      </c>
      <c r="F375" s="108"/>
      <c r="G375" s="108" t="b">
        <f>ISNUMBER(MATCH(H375,#REF!,0))</f>
        <v>0</v>
      </c>
      <c r="H375" s="108" t="s">
        <v>3701</v>
      </c>
      <c r="I375" s="108" t="s">
        <v>8132</v>
      </c>
      <c r="J375" s="108" t="s">
        <v>8133</v>
      </c>
    </row>
    <row r="376" spans="1:12" hidden="1">
      <c r="A376" s="108" t="s">
        <v>7211</v>
      </c>
      <c r="B376" s="108" t="s">
        <v>7212</v>
      </c>
      <c r="C376" s="108"/>
      <c r="D376" s="108" t="s">
        <v>7213</v>
      </c>
      <c r="E376" s="108" t="s">
        <v>8134</v>
      </c>
      <c r="F376" s="108"/>
      <c r="G376" s="108" t="b">
        <f>ISNUMBER(MATCH(H376,#REF!,0))</f>
        <v>0</v>
      </c>
      <c r="H376" s="108" t="s">
        <v>261</v>
      </c>
      <c r="I376" s="108" t="s">
        <v>8135</v>
      </c>
      <c r="J376" s="108" t="s">
        <v>8136</v>
      </c>
    </row>
    <row r="377" spans="1:12" hidden="1">
      <c r="A377" s="108" t="s">
        <v>7211</v>
      </c>
      <c r="B377" s="108" t="s">
        <v>7212</v>
      </c>
      <c r="C377" s="108"/>
      <c r="D377" s="108" t="s">
        <v>7213</v>
      </c>
      <c r="E377" s="108" t="s">
        <v>8137</v>
      </c>
      <c r="F377" s="108"/>
      <c r="G377" s="108" t="b">
        <f>ISNUMBER(MATCH(H377,#REF!,0))</f>
        <v>0</v>
      </c>
      <c r="H377" s="108" t="s">
        <v>2647</v>
      </c>
      <c r="I377" s="108" t="s">
        <v>2646</v>
      </c>
      <c r="J377" s="108" t="s">
        <v>8138</v>
      </c>
    </row>
    <row r="378" spans="1:12" hidden="1">
      <c r="A378" s="108" t="s">
        <v>7211</v>
      </c>
      <c r="B378" s="108" t="s">
        <v>7212</v>
      </c>
      <c r="C378" s="108"/>
      <c r="D378" s="108" t="s">
        <v>7213</v>
      </c>
      <c r="E378" s="108" t="s">
        <v>8139</v>
      </c>
      <c r="F378" s="112" t="b">
        <f>ISNUMBER(MATCH(H378,'List of Lists by name'!B:B,0))</f>
        <v>0</v>
      </c>
      <c r="G378" s="112" t="b">
        <f>ISNUMBER(MATCH(H378,#REF!,0))</f>
        <v>0</v>
      </c>
      <c r="H378" s="116" t="s">
        <v>8140</v>
      </c>
      <c r="I378" s="116" t="s">
        <v>8141</v>
      </c>
      <c r="J378" s="108" t="s">
        <v>8142</v>
      </c>
      <c r="K378" s="117" t="s">
        <v>8143</v>
      </c>
      <c r="L378" s="117" t="s">
        <v>7288</v>
      </c>
    </row>
    <row r="379" spans="1:12" hidden="1">
      <c r="A379" s="108" t="s">
        <v>7211</v>
      </c>
      <c r="B379" s="108" t="s">
        <v>7212</v>
      </c>
      <c r="C379" s="108"/>
      <c r="D379" s="108" t="s">
        <v>7213</v>
      </c>
      <c r="E379" s="108" t="s">
        <v>8144</v>
      </c>
      <c r="F379" s="108"/>
      <c r="G379" s="108" t="b">
        <f>ISNUMBER(MATCH(H379,#REF!,0))</f>
        <v>0</v>
      </c>
      <c r="H379" s="108" t="s">
        <v>2650</v>
      </c>
      <c r="I379" s="108" t="s">
        <v>8145</v>
      </c>
      <c r="J379" s="108" t="s">
        <v>8146</v>
      </c>
    </row>
    <row r="380" spans="1:12" hidden="1">
      <c r="A380" s="108" t="s">
        <v>7211</v>
      </c>
      <c r="B380" s="108" t="s">
        <v>7212</v>
      </c>
      <c r="C380" s="108"/>
      <c r="D380" s="108" t="s">
        <v>7213</v>
      </c>
      <c r="E380" s="108" t="s">
        <v>8147</v>
      </c>
      <c r="F380" s="108"/>
      <c r="G380" s="108" t="b">
        <f>ISNUMBER(MATCH(H380,#REF!,0))</f>
        <v>0</v>
      </c>
      <c r="H380" s="108" t="s">
        <v>2625</v>
      </c>
      <c r="I380" s="108" t="s">
        <v>8148</v>
      </c>
      <c r="J380" s="108"/>
    </row>
    <row r="381" spans="1:12" hidden="1">
      <c r="A381" s="108" t="s">
        <v>7211</v>
      </c>
      <c r="B381" s="108" t="s">
        <v>7212</v>
      </c>
      <c r="C381" s="108"/>
      <c r="D381" s="108" t="s">
        <v>7213</v>
      </c>
      <c r="E381" s="108" t="s">
        <v>8149</v>
      </c>
      <c r="F381" s="108"/>
      <c r="G381" s="108" t="b">
        <f>ISNUMBER(MATCH(H381,#REF!,0))</f>
        <v>0</v>
      </c>
      <c r="H381" s="108" t="s">
        <v>4475</v>
      </c>
      <c r="I381" s="108" t="s">
        <v>4474</v>
      </c>
      <c r="J381" s="108" t="s">
        <v>8150</v>
      </c>
    </row>
    <row r="382" spans="1:12" hidden="1">
      <c r="A382" s="108" t="s">
        <v>7211</v>
      </c>
      <c r="B382" s="108" t="s">
        <v>7212</v>
      </c>
      <c r="C382" s="108"/>
      <c r="D382" s="108" t="s">
        <v>7213</v>
      </c>
      <c r="E382" s="108" t="s">
        <v>8151</v>
      </c>
      <c r="F382" s="108"/>
      <c r="G382" s="108" t="b">
        <f>ISNUMBER(MATCH(H382,#REF!,0))</f>
        <v>0</v>
      </c>
      <c r="H382" s="108" t="s">
        <v>3332</v>
      </c>
      <c r="I382" s="108" t="s">
        <v>3331</v>
      </c>
      <c r="J382" s="108" t="s">
        <v>8152</v>
      </c>
    </row>
    <row r="383" spans="1:12" hidden="1">
      <c r="A383" s="108" t="s">
        <v>7211</v>
      </c>
      <c r="B383" s="108" t="s">
        <v>7212</v>
      </c>
      <c r="C383" s="108"/>
      <c r="D383" s="108" t="s">
        <v>7213</v>
      </c>
      <c r="E383" s="108" t="s">
        <v>8153</v>
      </c>
      <c r="F383" s="108"/>
      <c r="G383" s="108" t="b">
        <f>ISNUMBER(MATCH(H383,#REF!,0))</f>
        <v>0</v>
      </c>
      <c r="H383" s="108" t="s">
        <v>5699</v>
      </c>
      <c r="I383" s="108" t="s">
        <v>5698</v>
      </c>
      <c r="J383" s="108" t="s">
        <v>8154</v>
      </c>
    </row>
    <row r="384" spans="1:12" hidden="1">
      <c r="A384" s="108" t="s">
        <v>7211</v>
      </c>
      <c r="B384" s="108" t="s">
        <v>7212</v>
      </c>
      <c r="C384" s="108"/>
      <c r="D384" s="108" t="s">
        <v>7213</v>
      </c>
      <c r="E384" s="108" t="s">
        <v>8155</v>
      </c>
      <c r="F384" s="108"/>
      <c r="G384" s="108" t="b">
        <f>ISNUMBER(MATCH(H384,#REF!,0))</f>
        <v>0</v>
      </c>
      <c r="H384" s="108" t="s">
        <v>1888</v>
      </c>
      <c r="I384" s="108" t="s">
        <v>1887</v>
      </c>
      <c r="J384" s="108" t="s">
        <v>8156</v>
      </c>
    </row>
    <row r="385" spans="1:12" hidden="1">
      <c r="A385" s="108" t="s">
        <v>7211</v>
      </c>
      <c r="B385" s="108" t="s">
        <v>7212</v>
      </c>
      <c r="C385" s="108"/>
      <c r="D385" s="108" t="s">
        <v>7213</v>
      </c>
      <c r="E385" s="108" t="s">
        <v>8157</v>
      </c>
      <c r="F385" s="108"/>
      <c r="G385" s="108" t="b">
        <f>ISNUMBER(MATCH(H385,#REF!,0))</f>
        <v>0</v>
      </c>
      <c r="H385" s="108" t="s">
        <v>3202</v>
      </c>
      <c r="I385" s="108" t="s">
        <v>8158</v>
      </c>
      <c r="J385" s="108" t="s">
        <v>8159</v>
      </c>
    </row>
    <row r="386" spans="1:12" hidden="1">
      <c r="A386" s="108" t="s">
        <v>7211</v>
      </c>
      <c r="B386" s="108" t="s">
        <v>7212</v>
      </c>
      <c r="C386" s="108"/>
      <c r="D386" s="108" t="s">
        <v>7213</v>
      </c>
      <c r="E386" s="108" t="s">
        <v>8160</v>
      </c>
      <c r="F386" s="108"/>
      <c r="G386" s="108" t="b">
        <f>ISNUMBER(MATCH(H386,#REF!,0))</f>
        <v>0</v>
      </c>
      <c r="H386" s="108" t="s">
        <v>5106</v>
      </c>
      <c r="I386" s="108" t="s">
        <v>8161</v>
      </c>
      <c r="J386" s="108" t="s">
        <v>8162</v>
      </c>
    </row>
    <row r="387" spans="1:12" hidden="1">
      <c r="A387" s="108" t="s">
        <v>7211</v>
      </c>
      <c r="B387" s="108" t="s">
        <v>7212</v>
      </c>
      <c r="C387" s="108"/>
      <c r="D387" s="108" t="s">
        <v>7213</v>
      </c>
      <c r="E387" s="108" t="s">
        <v>8163</v>
      </c>
      <c r="F387" s="108"/>
      <c r="G387" s="108" t="b">
        <f>ISNUMBER(MATCH(H387,#REF!,0))</f>
        <v>0</v>
      </c>
      <c r="H387" s="108" t="s">
        <v>3234</v>
      </c>
      <c r="I387" s="108" t="s">
        <v>8164</v>
      </c>
      <c r="J387" s="108" t="s">
        <v>8165</v>
      </c>
    </row>
    <row r="388" spans="1:12" hidden="1">
      <c r="A388" s="108" t="s">
        <v>7211</v>
      </c>
      <c r="B388" s="108" t="s">
        <v>7212</v>
      </c>
      <c r="C388" s="108"/>
      <c r="D388" s="108" t="s">
        <v>7213</v>
      </c>
      <c r="E388" s="108" t="s">
        <v>8166</v>
      </c>
      <c r="F388" s="108"/>
      <c r="G388" s="108" t="b">
        <f>ISNUMBER(MATCH(H388,#REF!,0))</f>
        <v>0</v>
      </c>
      <c r="H388" s="108" t="s">
        <v>5639</v>
      </c>
      <c r="I388" s="108" t="s">
        <v>8167</v>
      </c>
      <c r="J388" s="108" t="s">
        <v>8168</v>
      </c>
    </row>
    <row r="389" spans="1:12" hidden="1">
      <c r="A389" s="108" t="s">
        <v>7211</v>
      </c>
      <c r="B389" s="108" t="s">
        <v>7212</v>
      </c>
      <c r="C389" s="108"/>
      <c r="D389" s="108" t="s">
        <v>7213</v>
      </c>
      <c r="E389" s="108" t="s">
        <v>8169</v>
      </c>
      <c r="F389" s="108"/>
      <c r="G389" s="108" t="b">
        <f>ISNUMBER(MATCH(H389,#REF!,0))</f>
        <v>0</v>
      </c>
      <c r="H389" s="108" t="s">
        <v>1592</v>
      </c>
      <c r="I389" s="108" t="s">
        <v>8170</v>
      </c>
      <c r="J389" s="108"/>
    </row>
    <row r="390" spans="1:12">
      <c r="A390" s="108" t="s">
        <v>7211</v>
      </c>
      <c r="B390" s="108" t="s">
        <v>7212</v>
      </c>
      <c r="C390" s="108"/>
      <c r="D390" s="108" t="s">
        <v>7213</v>
      </c>
      <c r="E390" s="108" t="s">
        <v>8171</v>
      </c>
      <c r="F390" s="108" t="b">
        <f>ISNUMBER(MATCH(H390,'List of Lists by name'!B:B,0))</f>
        <v>1</v>
      </c>
      <c r="G390" s="112" t="b">
        <f>ISNUMBER(MATCH(H390,#REF!,0))</f>
        <v>0</v>
      </c>
      <c r="H390" s="118" t="s">
        <v>4299</v>
      </c>
      <c r="I390" s="118" t="s">
        <v>8172</v>
      </c>
      <c r="J390" s="108" t="s">
        <v>8173</v>
      </c>
      <c r="K390" s="119" t="s">
        <v>8174</v>
      </c>
      <c r="L390" s="119" t="s">
        <v>7820</v>
      </c>
    </row>
    <row r="391" spans="1:12" hidden="1">
      <c r="A391" s="108" t="s">
        <v>7211</v>
      </c>
      <c r="B391" s="108" t="s">
        <v>7212</v>
      </c>
      <c r="C391" s="108"/>
      <c r="D391" s="108" t="s">
        <v>7213</v>
      </c>
      <c r="E391" s="108" t="s">
        <v>8175</v>
      </c>
      <c r="F391" s="108"/>
      <c r="G391" s="108" t="b">
        <f>ISNUMBER(MATCH(H391,#REF!,0))</f>
        <v>0</v>
      </c>
      <c r="H391" s="108" t="s">
        <v>321</v>
      </c>
      <c r="I391" s="108" t="s">
        <v>8176</v>
      </c>
      <c r="J391" s="108"/>
    </row>
    <row r="392" spans="1:12" hidden="1">
      <c r="A392" s="108" t="s">
        <v>7211</v>
      </c>
      <c r="B392" s="108" t="s">
        <v>7212</v>
      </c>
      <c r="C392" s="108"/>
      <c r="D392" s="108" t="s">
        <v>7213</v>
      </c>
      <c r="E392" s="108" t="s">
        <v>8177</v>
      </c>
      <c r="F392" s="108"/>
      <c r="G392" s="108" t="b">
        <f>ISNUMBER(MATCH(H392,#REF!,0))</f>
        <v>0</v>
      </c>
      <c r="H392" s="108" t="s">
        <v>294</v>
      </c>
      <c r="I392" s="108" t="s">
        <v>8178</v>
      </c>
      <c r="J392" s="108" t="s">
        <v>8179</v>
      </c>
    </row>
  </sheetData>
  <autoFilter ref="A1:L392" xr:uid="{299EF4D2-CA5E-4F95-BDAF-F7352564CA69}">
    <filterColumn colId="11">
      <filters>
        <filter val="Add this and other matching 2,4,5-T amines CASRN"/>
        <filter val="Add this CASRN as a listed chemical"/>
        <filter val="EPA please review."/>
      </filters>
    </filterColumn>
  </autoFilter>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BDF32-F8EE-40C6-A214-2E0B410CE5EA}">
  <dimension ref="A1"/>
  <sheetViews>
    <sheetView workbookViewId="0"/>
  </sheetViews>
  <sheetFormatPr defaultRowHeight="13.1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775"/>
  <sheetViews>
    <sheetView workbookViewId="0"/>
  </sheetViews>
  <sheetFormatPr defaultRowHeight="13.15"/>
  <cols>
    <col min="1" max="1" width="21.7109375" customWidth="1"/>
    <col min="2" max="2" width="15.28515625" customWidth="1"/>
    <col min="3" max="3" width="19.5703125" customWidth="1"/>
  </cols>
  <sheetData>
    <row r="1" spans="1:3">
      <c r="A1" s="6" t="s">
        <v>5746</v>
      </c>
    </row>
    <row r="2" spans="1:3">
      <c r="A2" s="24">
        <v>44440</v>
      </c>
    </row>
    <row r="5" spans="1:3">
      <c r="A5" s="2" t="s">
        <v>5747</v>
      </c>
      <c r="B5" s="2" t="s">
        <v>5748</v>
      </c>
      <c r="C5" s="2" t="s">
        <v>5749</v>
      </c>
    </row>
    <row r="6" spans="1:3">
      <c r="A6" t="s">
        <v>5750</v>
      </c>
      <c r="B6" s="22"/>
      <c r="C6" s="23" t="s">
        <v>5751</v>
      </c>
    </row>
    <row r="7" spans="1:3">
      <c r="A7" t="s">
        <v>5752</v>
      </c>
      <c r="B7" s="22">
        <v>89</v>
      </c>
      <c r="C7" s="16" t="s">
        <v>5753</v>
      </c>
    </row>
    <row r="8" spans="1:3">
      <c r="A8" t="s">
        <v>5754</v>
      </c>
      <c r="B8" s="22">
        <v>89</v>
      </c>
      <c r="C8" s="16" t="s">
        <v>5755</v>
      </c>
    </row>
    <row r="9" spans="1:3">
      <c r="A9" t="s">
        <v>5756</v>
      </c>
      <c r="B9" s="22">
        <v>89</v>
      </c>
      <c r="C9" s="16" t="s">
        <v>5757</v>
      </c>
    </row>
    <row r="10" spans="1:3">
      <c r="A10" t="s">
        <v>5758</v>
      </c>
      <c r="B10" s="22">
        <v>89</v>
      </c>
      <c r="C10" s="16" t="s">
        <v>5759</v>
      </c>
    </row>
    <row r="11" spans="1:3">
      <c r="A11" t="s">
        <v>5760</v>
      </c>
      <c r="B11" s="22">
        <v>89</v>
      </c>
      <c r="C11" s="16" t="s">
        <v>5757</v>
      </c>
    </row>
    <row r="12" spans="1:3">
      <c r="A12" t="s">
        <v>5761</v>
      </c>
      <c r="B12" s="22">
        <v>13</v>
      </c>
      <c r="C12" s="16" t="s">
        <v>5757</v>
      </c>
    </row>
    <row r="13" spans="1:3">
      <c r="A13" t="s">
        <v>5762</v>
      </c>
      <c r="B13" s="22">
        <v>95</v>
      </c>
      <c r="C13" s="16" t="s">
        <v>5763</v>
      </c>
    </row>
    <row r="14" spans="1:3">
      <c r="A14" t="s">
        <v>5764</v>
      </c>
      <c r="B14" s="22">
        <v>95</v>
      </c>
      <c r="C14" s="16" t="s">
        <v>5753</v>
      </c>
    </row>
    <row r="15" spans="1:3">
      <c r="A15" t="s">
        <v>5765</v>
      </c>
      <c r="B15" s="22">
        <v>95</v>
      </c>
      <c r="C15" s="16" t="s">
        <v>5753</v>
      </c>
    </row>
    <row r="16" spans="1:3">
      <c r="A16" t="s">
        <v>5766</v>
      </c>
      <c r="B16" s="22">
        <v>95</v>
      </c>
      <c r="C16" s="16" t="s">
        <v>5757</v>
      </c>
    </row>
    <row r="17" spans="1:3">
      <c r="A17" t="s">
        <v>5767</v>
      </c>
      <c r="B17" s="22">
        <v>95</v>
      </c>
      <c r="C17" s="16" t="s">
        <v>5768</v>
      </c>
    </row>
    <row r="18" spans="1:3">
      <c r="A18" t="s">
        <v>5769</v>
      </c>
      <c r="B18" s="22">
        <v>95</v>
      </c>
      <c r="C18" s="16" t="s">
        <v>5768</v>
      </c>
    </row>
    <row r="19" spans="1:3">
      <c r="A19" t="s">
        <v>5770</v>
      </c>
      <c r="B19" s="22">
        <v>95</v>
      </c>
      <c r="C19" s="16" t="s">
        <v>5753</v>
      </c>
    </row>
    <row r="20" spans="1:3">
      <c r="A20" t="s">
        <v>5771</v>
      </c>
      <c r="B20" s="22">
        <v>95</v>
      </c>
      <c r="C20" s="16" t="s">
        <v>5768</v>
      </c>
    </row>
    <row r="21" spans="1:3">
      <c r="A21" t="s">
        <v>5772</v>
      </c>
      <c r="B21" s="22">
        <v>95</v>
      </c>
      <c r="C21" s="16" t="s">
        <v>5763</v>
      </c>
    </row>
    <row r="22" spans="1:3">
      <c r="A22" t="s">
        <v>5773</v>
      </c>
      <c r="B22" s="22">
        <v>95</v>
      </c>
      <c r="C22" s="16" t="s">
        <v>5757</v>
      </c>
    </row>
    <row r="23" spans="1:3">
      <c r="A23" t="s">
        <v>5774</v>
      </c>
      <c r="B23" s="22">
        <v>95</v>
      </c>
      <c r="C23" s="16" t="s">
        <v>5763</v>
      </c>
    </row>
    <row r="24" spans="1:3">
      <c r="A24" t="s">
        <v>5775</v>
      </c>
      <c r="B24" s="22">
        <v>95</v>
      </c>
      <c r="C24" s="16" t="s">
        <v>5763</v>
      </c>
    </row>
    <row r="25" spans="1:3">
      <c r="A25" t="s">
        <v>5776</v>
      </c>
      <c r="B25" s="22">
        <v>95</v>
      </c>
      <c r="C25" s="16" t="s">
        <v>5763</v>
      </c>
    </row>
    <row r="26" spans="1:3">
      <c r="A26" t="s">
        <v>5777</v>
      </c>
      <c r="B26" s="22">
        <v>51</v>
      </c>
      <c r="C26" s="16" t="s">
        <v>5763</v>
      </c>
    </row>
    <row r="27" spans="1:3">
      <c r="A27" t="s">
        <v>5778</v>
      </c>
      <c r="B27" s="22">
        <v>51</v>
      </c>
      <c r="C27" s="16" t="s">
        <v>5753</v>
      </c>
    </row>
    <row r="28" spans="1:3">
      <c r="A28" t="s">
        <v>5779</v>
      </c>
      <c r="B28" s="22">
        <v>51</v>
      </c>
      <c r="C28" s="16" t="s">
        <v>5763</v>
      </c>
    </row>
    <row r="29" spans="1:3">
      <c r="A29" t="s">
        <v>5780</v>
      </c>
      <c r="B29" s="22">
        <v>51</v>
      </c>
      <c r="C29" s="16" t="s">
        <v>5763</v>
      </c>
    </row>
    <row r="30" spans="1:3">
      <c r="A30" t="s">
        <v>5781</v>
      </c>
      <c r="B30" s="22">
        <v>51</v>
      </c>
      <c r="C30" s="16" t="s">
        <v>5757</v>
      </c>
    </row>
    <row r="31" spans="1:3">
      <c r="A31" t="s">
        <v>5782</v>
      </c>
      <c r="B31" s="22">
        <v>51</v>
      </c>
      <c r="C31" s="16" t="s">
        <v>5763</v>
      </c>
    </row>
    <row r="32" spans="1:3">
      <c r="A32" t="s">
        <v>5783</v>
      </c>
      <c r="B32" s="22">
        <v>51</v>
      </c>
      <c r="C32" s="16" t="s">
        <v>5763</v>
      </c>
    </row>
    <row r="33" spans="1:3">
      <c r="A33" t="s">
        <v>5784</v>
      </c>
      <c r="B33" s="22">
        <v>51</v>
      </c>
      <c r="C33" s="16" t="s">
        <v>5757</v>
      </c>
    </row>
    <row r="34" spans="1:3">
      <c r="A34" t="s">
        <v>5785</v>
      </c>
      <c r="B34" s="22">
        <v>51</v>
      </c>
      <c r="C34" s="16" t="s">
        <v>5757</v>
      </c>
    </row>
    <row r="35" spans="1:3">
      <c r="A35" t="s">
        <v>5786</v>
      </c>
      <c r="B35" s="22">
        <v>51</v>
      </c>
      <c r="C35" s="16" t="s">
        <v>5763</v>
      </c>
    </row>
    <row r="36" spans="1:3">
      <c r="A36" t="s">
        <v>5787</v>
      </c>
      <c r="B36" s="22">
        <v>51</v>
      </c>
      <c r="C36" s="16" t="s">
        <v>5757</v>
      </c>
    </row>
    <row r="37" spans="1:3">
      <c r="A37" t="s">
        <v>5788</v>
      </c>
      <c r="B37" s="22">
        <v>51</v>
      </c>
      <c r="C37" s="16" t="s">
        <v>5757</v>
      </c>
    </row>
    <row r="38" spans="1:3">
      <c r="A38" t="s">
        <v>5789</v>
      </c>
      <c r="B38" s="22">
        <v>51</v>
      </c>
      <c r="C38" s="16" t="s">
        <v>5763</v>
      </c>
    </row>
    <row r="39" spans="1:3">
      <c r="A39" t="s">
        <v>5790</v>
      </c>
      <c r="B39" s="22">
        <v>51</v>
      </c>
      <c r="C39" s="16" t="s">
        <v>5757</v>
      </c>
    </row>
    <row r="40" spans="1:3">
      <c r="A40" t="s">
        <v>5791</v>
      </c>
      <c r="B40" s="22">
        <v>51</v>
      </c>
      <c r="C40" s="16" t="s">
        <v>5757</v>
      </c>
    </row>
    <row r="41" spans="1:3">
      <c r="A41" t="s">
        <v>5792</v>
      </c>
      <c r="B41" s="22">
        <v>51</v>
      </c>
      <c r="C41" s="16" t="s">
        <v>5763</v>
      </c>
    </row>
    <row r="42" spans="1:3">
      <c r="A42" t="s">
        <v>5793</v>
      </c>
      <c r="B42" s="22">
        <v>51</v>
      </c>
      <c r="C42" s="16" t="s">
        <v>5757</v>
      </c>
    </row>
    <row r="43" spans="1:3">
      <c r="A43" t="s">
        <v>5794</v>
      </c>
      <c r="B43" s="22">
        <v>51</v>
      </c>
      <c r="C43" s="16" t="s">
        <v>5753</v>
      </c>
    </row>
    <row r="44" spans="1:3">
      <c r="A44" t="s">
        <v>5795</v>
      </c>
      <c r="B44" s="22">
        <v>51</v>
      </c>
      <c r="C44" s="16" t="s">
        <v>5753</v>
      </c>
    </row>
    <row r="45" spans="1:3">
      <c r="A45" t="s">
        <v>5796</v>
      </c>
      <c r="B45" s="22">
        <v>51</v>
      </c>
      <c r="C45" s="16" t="s">
        <v>5763</v>
      </c>
    </row>
    <row r="46" spans="1:3">
      <c r="A46" t="s">
        <v>5797</v>
      </c>
      <c r="B46" s="22">
        <v>18</v>
      </c>
      <c r="C46" s="16" t="s">
        <v>5763</v>
      </c>
    </row>
    <row r="47" spans="1:3">
      <c r="A47" t="s">
        <v>5798</v>
      </c>
      <c r="B47" s="22">
        <v>18</v>
      </c>
      <c r="C47" s="16" t="s">
        <v>5757</v>
      </c>
    </row>
    <row r="48" spans="1:3">
      <c r="A48" t="s">
        <v>5799</v>
      </c>
      <c r="B48" s="22">
        <v>33</v>
      </c>
      <c r="C48" s="16" t="s">
        <v>5763</v>
      </c>
    </row>
    <row r="49" spans="1:3">
      <c r="A49" t="s">
        <v>5800</v>
      </c>
      <c r="B49" s="22">
        <v>33</v>
      </c>
      <c r="C49" s="16" t="s">
        <v>5753</v>
      </c>
    </row>
    <row r="50" spans="1:3">
      <c r="A50" t="s">
        <v>5801</v>
      </c>
      <c r="B50" s="22">
        <v>33</v>
      </c>
      <c r="C50" s="16" t="s">
        <v>5753</v>
      </c>
    </row>
    <row r="51" spans="1:3">
      <c r="A51" t="s">
        <v>5802</v>
      </c>
      <c r="B51" s="22">
        <v>33</v>
      </c>
      <c r="C51" s="16" t="s">
        <v>5757</v>
      </c>
    </row>
    <row r="52" spans="1:3">
      <c r="A52" t="s">
        <v>5803</v>
      </c>
      <c r="B52" s="22">
        <v>33</v>
      </c>
      <c r="C52" s="16" t="s">
        <v>5753</v>
      </c>
    </row>
    <row r="53" spans="1:3">
      <c r="A53" t="s">
        <v>5804</v>
      </c>
      <c r="B53" s="22">
        <v>33</v>
      </c>
      <c r="C53" s="16" t="s">
        <v>5757</v>
      </c>
    </row>
    <row r="54" spans="1:3">
      <c r="A54" t="s">
        <v>5805</v>
      </c>
      <c r="B54" s="22">
        <v>33</v>
      </c>
      <c r="C54" s="16" t="s">
        <v>5753</v>
      </c>
    </row>
    <row r="55" spans="1:3">
      <c r="A55" t="s">
        <v>5806</v>
      </c>
      <c r="B55" s="22">
        <v>33</v>
      </c>
      <c r="C55" s="16" t="s">
        <v>5763</v>
      </c>
    </row>
    <row r="56" spans="1:3">
      <c r="A56" t="s">
        <v>5807</v>
      </c>
      <c r="B56" s="22">
        <v>33</v>
      </c>
      <c r="C56" s="16" t="s">
        <v>5753</v>
      </c>
    </row>
    <row r="57" spans="1:3">
      <c r="A57" t="s">
        <v>5808</v>
      </c>
      <c r="B57" s="22">
        <v>85</v>
      </c>
      <c r="C57" s="16" t="s">
        <v>5753</v>
      </c>
    </row>
    <row r="58" spans="1:3">
      <c r="A58" t="s">
        <v>5809</v>
      </c>
      <c r="B58" s="22">
        <v>85</v>
      </c>
      <c r="C58" s="16" t="s">
        <v>5753</v>
      </c>
    </row>
    <row r="59" spans="1:3">
      <c r="A59" t="s">
        <v>5810</v>
      </c>
      <c r="B59" s="22">
        <v>56</v>
      </c>
      <c r="C59" s="16" t="s">
        <v>5763</v>
      </c>
    </row>
    <row r="60" spans="1:3">
      <c r="A60" t="s">
        <v>5811</v>
      </c>
      <c r="B60" s="22">
        <v>56</v>
      </c>
      <c r="C60" s="16" t="s">
        <v>5757</v>
      </c>
    </row>
    <row r="61" spans="1:3">
      <c r="A61" t="s">
        <v>5812</v>
      </c>
      <c r="B61" s="22">
        <v>56</v>
      </c>
      <c r="C61" s="16" t="s">
        <v>5763</v>
      </c>
    </row>
    <row r="62" spans="1:3">
      <c r="A62" t="s">
        <v>5813</v>
      </c>
      <c r="B62" s="22">
        <v>56</v>
      </c>
      <c r="C62" s="16" t="s">
        <v>5757</v>
      </c>
    </row>
    <row r="63" spans="1:3">
      <c r="A63" t="s">
        <v>5814</v>
      </c>
      <c r="B63" s="22">
        <v>56</v>
      </c>
      <c r="C63" s="16" t="s">
        <v>5753</v>
      </c>
    </row>
    <row r="64" spans="1:3">
      <c r="A64" t="s">
        <v>5815</v>
      </c>
      <c r="B64" s="22">
        <v>56</v>
      </c>
      <c r="C64" s="16" t="s">
        <v>5757</v>
      </c>
    </row>
    <row r="65" spans="1:3">
      <c r="A65" t="s">
        <v>5816</v>
      </c>
      <c r="B65" s="22">
        <v>56</v>
      </c>
      <c r="C65" s="16" t="s">
        <v>5763</v>
      </c>
    </row>
    <row r="66" spans="1:3">
      <c r="A66" t="s">
        <v>5817</v>
      </c>
      <c r="B66" s="22">
        <v>56</v>
      </c>
      <c r="C66" s="16" t="s">
        <v>5763</v>
      </c>
    </row>
    <row r="67" spans="1:3">
      <c r="A67" t="s">
        <v>5818</v>
      </c>
      <c r="B67" s="22">
        <v>56</v>
      </c>
      <c r="C67" s="16" t="s">
        <v>5757</v>
      </c>
    </row>
    <row r="68" spans="1:3">
      <c r="A68" t="s">
        <v>5819</v>
      </c>
      <c r="B68" s="22">
        <v>56</v>
      </c>
      <c r="C68" s="16" t="s">
        <v>5763</v>
      </c>
    </row>
    <row r="69" spans="1:3">
      <c r="A69" t="s">
        <v>5820</v>
      </c>
      <c r="B69" s="22">
        <v>56</v>
      </c>
      <c r="C69" s="16" t="s">
        <v>5763</v>
      </c>
    </row>
    <row r="70" spans="1:3">
      <c r="A70" t="s">
        <v>5821</v>
      </c>
      <c r="B70" s="22">
        <v>97</v>
      </c>
      <c r="C70" s="16" t="s">
        <v>5753</v>
      </c>
    </row>
    <row r="71" spans="1:3">
      <c r="A71" t="s">
        <v>5822</v>
      </c>
      <c r="B71" s="22">
        <v>97</v>
      </c>
      <c r="C71" s="16" t="s">
        <v>5757</v>
      </c>
    </row>
    <row r="72" spans="1:3">
      <c r="A72" t="s">
        <v>5823</v>
      </c>
      <c r="B72" s="22">
        <v>97</v>
      </c>
      <c r="C72" s="16" t="s">
        <v>5768</v>
      </c>
    </row>
    <row r="73" spans="1:3">
      <c r="A73" t="s">
        <v>5824</v>
      </c>
      <c r="B73" s="22">
        <v>97</v>
      </c>
      <c r="C73" s="16" t="s">
        <v>5755</v>
      </c>
    </row>
    <row r="74" spans="1:3">
      <c r="A74" t="s">
        <v>5825</v>
      </c>
      <c r="B74" s="22">
        <v>97</v>
      </c>
      <c r="C74" s="16" t="s">
        <v>5753</v>
      </c>
    </row>
    <row r="75" spans="1:3">
      <c r="A75" t="s">
        <v>5826</v>
      </c>
      <c r="B75" s="22">
        <v>4</v>
      </c>
      <c r="C75" s="16" t="s">
        <v>5753</v>
      </c>
    </row>
    <row r="76" spans="1:3">
      <c r="A76" t="s">
        <v>5827</v>
      </c>
      <c r="B76" s="22">
        <v>4</v>
      </c>
      <c r="C76" s="16" t="s">
        <v>5755</v>
      </c>
    </row>
    <row r="77" spans="1:3">
      <c r="A77" t="s">
        <v>5828</v>
      </c>
      <c r="B77" s="22">
        <v>83</v>
      </c>
      <c r="C77" s="16" t="s">
        <v>5753</v>
      </c>
    </row>
    <row r="78" spans="1:3">
      <c r="A78" t="s">
        <v>5829</v>
      </c>
      <c r="B78" s="22">
        <v>83</v>
      </c>
      <c r="C78" s="16" t="s">
        <v>5753</v>
      </c>
    </row>
    <row r="79" spans="1:3">
      <c r="A79" t="s">
        <v>5830</v>
      </c>
      <c r="B79" s="22">
        <v>83</v>
      </c>
      <c r="C79" s="16" t="s">
        <v>5763</v>
      </c>
    </row>
    <row r="80" spans="1:3">
      <c r="A80" t="s">
        <v>5831</v>
      </c>
      <c r="B80" s="22">
        <v>83</v>
      </c>
      <c r="C80" s="16" t="s">
        <v>5757</v>
      </c>
    </row>
    <row r="81" spans="1:3">
      <c r="A81" t="s">
        <v>5832</v>
      </c>
      <c r="B81" s="22">
        <v>83</v>
      </c>
      <c r="C81" s="16" t="s">
        <v>5757</v>
      </c>
    </row>
    <row r="82" spans="1:3">
      <c r="A82" t="s">
        <v>5833</v>
      </c>
      <c r="B82" s="22">
        <v>83</v>
      </c>
      <c r="C82" s="16" t="s">
        <v>5757</v>
      </c>
    </row>
    <row r="83" spans="1:3">
      <c r="A83" t="s">
        <v>5834</v>
      </c>
      <c r="B83" s="22">
        <v>83</v>
      </c>
      <c r="C83" s="16" t="s">
        <v>5757</v>
      </c>
    </row>
    <row r="84" spans="1:3">
      <c r="A84" t="s">
        <v>5835</v>
      </c>
      <c r="B84" s="22">
        <v>83</v>
      </c>
      <c r="C84" s="16" t="s">
        <v>5836</v>
      </c>
    </row>
    <row r="85" spans="1:3">
      <c r="A85" t="s">
        <v>5837</v>
      </c>
      <c r="B85" s="22">
        <v>83</v>
      </c>
      <c r="C85" s="16" t="s">
        <v>5757</v>
      </c>
    </row>
    <row r="86" spans="1:3">
      <c r="A86" t="s">
        <v>5838</v>
      </c>
      <c r="B86" s="22">
        <v>83</v>
      </c>
      <c r="C86" s="16" t="s">
        <v>5753</v>
      </c>
    </row>
    <row r="87" spans="1:3">
      <c r="A87" t="s">
        <v>5839</v>
      </c>
      <c r="B87" s="22">
        <v>83</v>
      </c>
      <c r="C87" s="16" t="s">
        <v>5753</v>
      </c>
    </row>
    <row r="88" spans="1:3">
      <c r="A88" t="s">
        <v>5840</v>
      </c>
      <c r="B88" s="22">
        <v>83</v>
      </c>
      <c r="C88" s="16" t="s">
        <v>5753</v>
      </c>
    </row>
    <row r="89" spans="1:3">
      <c r="A89" t="s">
        <v>5841</v>
      </c>
      <c r="B89" s="22">
        <v>35</v>
      </c>
      <c r="C89" s="16" t="s">
        <v>5753</v>
      </c>
    </row>
    <row r="90" spans="1:3">
      <c r="A90" t="s">
        <v>5842</v>
      </c>
      <c r="B90" s="22">
        <v>35</v>
      </c>
      <c r="C90" s="16" t="s">
        <v>5753</v>
      </c>
    </row>
    <row r="91" spans="1:3">
      <c r="A91" t="s">
        <v>5843</v>
      </c>
      <c r="B91" s="22">
        <v>35</v>
      </c>
      <c r="C91" s="16" t="s">
        <v>5753</v>
      </c>
    </row>
    <row r="92" spans="1:3">
      <c r="A92" t="s">
        <v>5844</v>
      </c>
      <c r="B92" s="22">
        <v>35</v>
      </c>
      <c r="C92" s="16" t="s">
        <v>5757</v>
      </c>
    </row>
    <row r="93" spans="1:3">
      <c r="A93" t="s">
        <v>5845</v>
      </c>
      <c r="B93" s="22">
        <v>35</v>
      </c>
      <c r="C93" s="16" t="s">
        <v>5753</v>
      </c>
    </row>
    <row r="94" spans="1:3">
      <c r="A94" t="s">
        <v>5846</v>
      </c>
      <c r="B94" s="22">
        <v>35</v>
      </c>
      <c r="C94" s="16" t="s">
        <v>5763</v>
      </c>
    </row>
    <row r="95" spans="1:3">
      <c r="A95" t="s">
        <v>5847</v>
      </c>
      <c r="B95" s="22">
        <v>35</v>
      </c>
      <c r="C95" s="16" t="s">
        <v>5763</v>
      </c>
    </row>
    <row r="96" spans="1:3">
      <c r="A96" t="s">
        <v>5848</v>
      </c>
      <c r="B96" s="22">
        <v>35</v>
      </c>
      <c r="C96" s="16" t="s">
        <v>5757</v>
      </c>
    </row>
    <row r="97" spans="1:3">
      <c r="A97" t="s">
        <v>5849</v>
      </c>
      <c r="B97" s="22">
        <v>35</v>
      </c>
      <c r="C97" s="16" t="s">
        <v>5763</v>
      </c>
    </row>
    <row r="98" spans="1:3">
      <c r="A98" t="s">
        <v>5850</v>
      </c>
      <c r="B98" s="22">
        <v>35</v>
      </c>
      <c r="C98" s="16" t="s">
        <v>5753</v>
      </c>
    </row>
    <row r="99" spans="1:3">
      <c r="A99" t="s">
        <v>5851</v>
      </c>
      <c r="B99" s="22">
        <v>48</v>
      </c>
      <c r="C99" s="16" t="s">
        <v>5763</v>
      </c>
    </row>
    <row r="100" spans="1:3">
      <c r="A100" t="s">
        <v>5852</v>
      </c>
      <c r="B100" s="22">
        <v>48</v>
      </c>
      <c r="C100" s="16" t="s">
        <v>5763</v>
      </c>
    </row>
    <row r="101" spans="1:3">
      <c r="A101" t="s">
        <v>5853</v>
      </c>
      <c r="B101" s="22">
        <v>48</v>
      </c>
      <c r="C101" s="16" t="s">
        <v>5755</v>
      </c>
    </row>
    <row r="102" spans="1:3">
      <c r="A102" t="s">
        <v>5854</v>
      </c>
      <c r="B102" s="22">
        <v>48</v>
      </c>
      <c r="C102" s="16" t="s">
        <v>5836</v>
      </c>
    </row>
    <row r="103" spans="1:3">
      <c r="A103" t="s">
        <v>5855</v>
      </c>
      <c r="B103" s="22">
        <v>48</v>
      </c>
      <c r="C103" s="16" t="s">
        <v>5836</v>
      </c>
    </row>
    <row r="104" spans="1:3">
      <c r="A104" t="s">
        <v>5856</v>
      </c>
      <c r="B104" s="22">
        <v>48</v>
      </c>
      <c r="C104" s="16" t="s">
        <v>5757</v>
      </c>
    </row>
    <row r="105" spans="1:3">
      <c r="A105" t="s">
        <v>5857</v>
      </c>
      <c r="B105" s="22">
        <v>48</v>
      </c>
      <c r="C105" s="16" t="s">
        <v>5753</v>
      </c>
    </row>
    <row r="106" spans="1:3">
      <c r="A106" t="s">
        <v>5858</v>
      </c>
      <c r="B106" s="22">
        <v>48</v>
      </c>
      <c r="C106" s="16" t="s">
        <v>5757</v>
      </c>
    </row>
    <row r="107" spans="1:3">
      <c r="A107" t="s">
        <v>5859</v>
      </c>
      <c r="B107" s="22">
        <v>48</v>
      </c>
      <c r="C107" s="16" t="s">
        <v>5753</v>
      </c>
    </row>
    <row r="108" spans="1:3">
      <c r="A108" t="s">
        <v>5860</v>
      </c>
      <c r="B108" s="22">
        <v>20</v>
      </c>
      <c r="C108" s="16" t="s">
        <v>5757</v>
      </c>
    </row>
    <row r="109" spans="1:3">
      <c r="A109" t="s">
        <v>5861</v>
      </c>
      <c r="B109" s="22">
        <v>20</v>
      </c>
      <c r="C109" s="16" t="s">
        <v>5757</v>
      </c>
    </row>
    <row r="110" spans="1:3">
      <c r="A110" t="s">
        <v>5862</v>
      </c>
      <c r="B110" s="22">
        <v>20</v>
      </c>
      <c r="C110" s="16" t="s">
        <v>5757</v>
      </c>
    </row>
    <row r="111" spans="1:3">
      <c r="A111" t="s">
        <v>5863</v>
      </c>
      <c r="B111" s="22">
        <v>98</v>
      </c>
      <c r="C111" s="16" t="s">
        <v>5763</v>
      </c>
    </row>
    <row r="112" spans="1:3">
      <c r="A112" t="s">
        <v>5864</v>
      </c>
      <c r="B112" s="22">
        <v>98</v>
      </c>
      <c r="C112" s="16" t="s">
        <v>5757</v>
      </c>
    </row>
    <row r="113" spans="1:3">
      <c r="A113" t="s">
        <v>5865</v>
      </c>
      <c r="B113" s="22">
        <v>98</v>
      </c>
      <c r="C113" s="16" t="s">
        <v>5836</v>
      </c>
    </row>
    <row r="114" spans="1:3">
      <c r="A114" t="s">
        <v>5866</v>
      </c>
      <c r="B114" s="22">
        <v>98</v>
      </c>
      <c r="C114" s="16" t="s">
        <v>5768</v>
      </c>
    </row>
    <row r="115" spans="1:3">
      <c r="A115" t="s">
        <v>5867</v>
      </c>
      <c r="B115" s="22">
        <v>98</v>
      </c>
      <c r="C115" s="16" t="s">
        <v>5768</v>
      </c>
    </row>
    <row r="116" spans="1:3">
      <c r="A116" t="s">
        <v>5868</v>
      </c>
      <c r="B116" s="22">
        <v>98</v>
      </c>
      <c r="C116" s="16" t="s">
        <v>5768</v>
      </c>
    </row>
    <row r="117" spans="1:3">
      <c r="A117" t="s">
        <v>5869</v>
      </c>
      <c r="B117" s="22">
        <v>98</v>
      </c>
      <c r="C117" s="16" t="s">
        <v>5836</v>
      </c>
    </row>
    <row r="118" spans="1:3">
      <c r="A118" t="s">
        <v>5870</v>
      </c>
      <c r="B118" s="22">
        <v>98</v>
      </c>
      <c r="C118" s="16" t="s">
        <v>5757</v>
      </c>
    </row>
    <row r="119" spans="1:3">
      <c r="A119" t="s">
        <v>5871</v>
      </c>
      <c r="B119" s="22">
        <v>98</v>
      </c>
      <c r="C119" s="16" t="s">
        <v>5836</v>
      </c>
    </row>
    <row r="120" spans="1:3">
      <c r="A120" t="s">
        <v>5872</v>
      </c>
      <c r="B120" s="22">
        <v>6</v>
      </c>
      <c r="C120" s="16" t="s">
        <v>5763</v>
      </c>
    </row>
    <row r="121" spans="1:3">
      <c r="A121" t="s">
        <v>5873</v>
      </c>
      <c r="B121" s="22">
        <v>6</v>
      </c>
      <c r="C121" s="16" t="s">
        <v>5757</v>
      </c>
    </row>
    <row r="122" spans="1:3">
      <c r="A122" t="s">
        <v>5874</v>
      </c>
      <c r="B122" s="22">
        <v>58</v>
      </c>
      <c r="C122" s="16" t="s">
        <v>5757</v>
      </c>
    </row>
    <row r="123" spans="1:3">
      <c r="A123" t="s">
        <v>5875</v>
      </c>
      <c r="B123" s="22">
        <v>58</v>
      </c>
      <c r="C123" s="16" t="s">
        <v>5757</v>
      </c>
    </row>
    <row r="124" spans="1:3">
      <c r="A124" t="s">
        <v>5876</v>
      </c>
      <c r="B124" s="22">
        <v>58</v>
      </c>
      <c r="C124" s="16" t="s">
        <v>5753</v>
      </c>
    </row>
    <row r="125" spans="1:3">
      <c r="A125" t="s">
        <v>5877</v>
      </c>
      <c r="B125" s="22">
        <v>58</v>
      </c>
      <c r="C125" s="16" t="s">
        <v>5763</v>
      </c>
    </row>
    <row r="126" spans="1:3">
      <c r="A126" t="s">
        <v>5878</v>
      </c>
      <c r="B126" s="22">
        <v>58</v>
      </c>
      <c r="C126" s="16" t="s">
        <v>5753</v>
      </c>
    </row>
    <row r="127" spans="1:3">
      <c r="A127" t="s">
        <v>5879</v>
      </c>
      <c r="B127" s="22">
        <v>58</v>
      </c>
      <c r="C127" s="16" t="s">
        <v>5757</v>
      </c>
    </row>
    <row r="128" spans="1:3">
      <c r="A128" t="s">
        <v>5880</v>
      </c>
      <c r="B128" s="22">
        <v>58</v>
      </c>
      <c r="C128" s="16" t="s">
        <v>5753</v>
      </c>
    </row>
    <row r="129" spans="1:3">
      <c r="A129" t="s">
        <v>5881</v>
      </c>
      <c r="B129" s="22">
        <v>58</v>
      </c>
      <c r="C129" s="16" t="s">
        <v>5755</v>
      </c>
    </row>
    <row r="130" spans="1:3">
      <c r="A130" t="s">
        <v>5882</v>
      </c>
      <c r="B130" s="22">
        <v>55</v>
      </c>
      <c r="C130" s="16" t="s">
        <v>5763</v>
      </c>
    </row>
    <row r="131" spans="1:3">
      <c r="A131" t="s">
        <v>5883</v>
      </c>
      <c r="B131" s="22">
        <v>55</v>
      </c>
      <c r="C131" s="16" t="s">
        <v>5753</v>
      </c>
    </row>
    <row r="132" spans="1:3">
      <c r="A132" t="s">
        <v>5884</v>
      </c>
      <c r="B132" s="22">
        <v>55</v>
      </c>
      <c r="C132" s="16" t="s">
        <v>5753</v>
      </c>
    </row>
    <row r="133" spans="1:3">
      <c r="A133" t="s">
        <v>5885</v>
      </c>
      <c r="B133" s="22">
        <v>55</v>
      </c>
      <c r="C133" s="16" t="s">
        <v>5763</v>
      </c>
    </row>
    <row r="134" spans="1:3">
      <c r="A134" t="s">
        <v>5886</v>
      </c>
      <c r="B134" s="22">
        <v>55</v>
      </c>
      <c r="C134" s="16" t="s">
        <v>5763</v>
      </c>
    </row>
    <row r="135" spans="1:3">
      <c r="A135" t="s">
        <v>5887</v>
      </c>
      <c r="B135" s="22">
        <v>55</v>
      </c>
      <c r="C135" s="16" t="s">
        <v>5757</v>
      </c>
    </row>
    <row r="136" spans="1:3">
      <c r="A136" t="s">
        <v>5888</v>
      </c>
      <c r="B136" s="22">
        <v>55</v>
      </c>
      <c r="C136" s="16" t="s">
        <v>5763</v>
      </c>
    </row>
    <row r="137" spans="1:3">
      <c r="A137" t="s">
        <v>5889</v>
      </c>
      <c r="B137" s="22">
        <v>55</v>
      </c>
      <c r="C137" s="16" t="s">
        <v>5755</v>
      </c>
    </row>
    <row r="138" spans="1:3">
      <c r="A138" t="s">
        <v>5890</v>
      </c>
      <c r="B138" s="22">
        <v>55</v>
      </c>
      <c r="C138" s="16" t="s">
        <v>5753</v>
      </c>
    </row>
    <row r="139" spans="1:3">
      <c r="A139" t="s">
        <v>5891</v>
      </c>
      <c r="B139" s="22">
        <v>55</v>
      </c>
      <c r="C139" s="16" t="s">
        <v>5757</v>
      </c>
    </row>
    <row r="140" spans="1:3">
      <c r="A140" t="s">
        <v>5892</v>
      </c>
      <c r="B140" s="22">
        <v>55</v>
      </c>
      <c r="C140" s="16" t="s">
        <v>5757</v>
      </c>
    </row>
    <row r="141" spans="1:3">
      <c r="A141" t="s">
        <v>5893</v>
      </c>
      <c r="B141" s="22">
        <v>55</v>
      </c>
      <c r="C141" s="16" t="s">
        <v>5755</v>
      </c>
    </row>
    <row r="142" spans="1:3">
      <c r="A142" t="s">
        <v>5894</v>
      </c>
      <c r="B142" s="22">
        <v>55</v>
      </c>
      <c r="C142" s="16" t="s">
        <v>5753</v>
      </c>
    </row>
    <row r="143" spans="1:3">
      <c r="A143" t="s">
        <v>5895</v>
      </c>
      <c r="B143" s="22">
        <v>17</v>
      </c>
      <c r="C143" s="16" t="s">
        <v>5757</v>
      </c>
    </row>
    <row r="144" spans="1:3">
      <c r="A144" t="s">
        <v>5896</v>
      </c>
      <c r="B144" s="22">
        <v>17</v>
      </c>
      <c r="C144" s="16" t="s">
        <v>5753</v>
      </c>
    </row>
    <row r="145" spans="1:3">
      <c r="A145" t="s">
        <v>5897</v>
      </c>
      <c r="B145" s="22">
        <v>17</v>
      </c>
      <c r="C145" s="16" t="s">
        <v>5753</v>
      </c>
    </row>
    <row r="146" spans="1:3">
      <c r="A146" t="s">
        <v>5898</v>
      </c>
      <c r="B146" s="22">
        <v>24</v>
      </c>
      <c r="C146" s="16" t="s">
        <v>5753</v>
      </c>
    </row>
    <row r="147" spans="1:3">
      <c r="A147" t="s">
        <v>5899</v>
      </c>
      <c r="B147" s="22">
        <v>24</v>
      </c>
      <c r="C147" s="16" t="s">
        <v>5763</v>
      </c>
    </row>
    <row r="148" spans="1:3">
      <c r="A148" t="s">
        <v>5900</v>
      </c>
      <c r="B148" s="22">
        <v>24</v>
      </c>
      <c r="C148" s="16" t="s">
        <v>5763</v>
      </c>
    </row>
    <row r="149" spans="1:3">
      <c r="A149" t="s">
        <v>5901</v>
      </c>
      <c r="B149" s="22">
        <v>27</v>
      </c>
      <c r="C149" s="16" t="s">
        <v>5757</v>
      </c>
    </row>
    <row r="150" spans="1:3">
      <c r="A150" t="s">
        <v>5902</v>
      </c>
      <c r="B150" s="22">
        <v>27</v>
      </c>
      <c r="C150" s="16" t="s">
        <v>5757</v>
      </c>
    </row>
    <row r="151" spans="1:3">
      <c r="A151" t="s">
        <v>5903</v>
      </c>
      <c r="B151" s="22">
        <v>27</v>
      </c>
      <c r="C151" s="16" t="s">
        <v>5753</v>
      </c>
    </row>
    <row r="152" spans="1:3">
      <c r="A152" t="s">
        <v>5904</v>
      </c>
      <c r="B152" s="22">
        <v>27</v>
      </c>
      <c r="C152" s="16" t="s">
        <v>5763</v>
      </c>
    </row>
    <row r="153" spans="1:3">
      <c r="A153" t="s">
        <v>5905</v>
      </c>
      <c r="B153" s="22">
        <v>27</v>
      </c>
      <c r="C153" s="16" t="s">
        <v>5757</v>
      </c>
    </row>
    <row r="154" spans="1:3">
      <c r="A154" t="s">
        <v>5906</v>
      </c>
      <c r="B154" s="22">
        <v>27</v>
      </c>
      <c r="C154" s="16" t="s">
        <v>5763</v>
      </c>
    </row>
    <row r="155" spans="1:3">
      <c r="A155" t="s">
        <v>5907</v>
      </c>
      <c r="B155" s="22">
        <v>27</v>
      </c>
      <c r="C155" s="16" t="s">
        <v>5757</v>
      </c>
    </row>
    <row r="156" spans="1:3">
      <c r="A156" t="s">
        <v>5908</v>
      </c>
      <c r="B156" s="22">
        <v>27</v>
      </c>
      <c r="C156" s="16" t="s">
        <v>5763</v>
      </c>
    </row>
    <row r="157" spans="1:3">
      <c r="A157" t="s">
        <v>5909</v>
      </c>
      <c r="B157" s="22">
        <v>27</v>
      </c>
      <c r="C157" s="16" t="s">
        <v>5763</v>
      </c>
    </row>
    <row r="158" spans="1:3">
      <c r="A158" t="s">
        <v>5910</v>
      </c>
      <c r="B158" s="22">
        <v>29</v>
      </c>
      <c r="C158" s="16" t="s">
        <v>5753</v>
      </c>
    </row>
    <row r="159" spans="1:3">
      <c r="A159" t="s">
        <v>5911</v>
      </c>
      <c r="B159" s="22">
        <v>29</v>
      </c>
      <c r="C159" s="16" t="s">
        <v>5753</v>
      </c>
    </row>
    <row r="160" spans="1:3">
      <c r="A160" t="s">
        <v>5912</v>
      </c>
      <c r="B160" s="22">
        <v>29</v>
      </c>
      <c r="C160" s="16" t="s">
        <v>5763</v>
      </c>
    </row>
    <row r="161" spans="1:3">
      <c r="A161" t="s">
        <v>5913</v>
      </c>
      <c r="B161" s="22">
        <v>29</v>
      </c>
      <c r="C161" s="16" t="s">
        <v>5753</v>
      </c>
    </row>
    <row r="162" spans="1:3">
      <c r="A162" t="s">
        <v>5914</v>
      </c>
      <c r="B162" s="22">
        <v>96</v>
      </c>
      <c r="C162" s="16" t="s">
        <v>5763</v>
      </c>
    </row>
    <row r="163" spans="1:3">
      <c r="A163" t="s">
        <v>5915</v>
      </c>
      <c r="B163" s="22">
        <v>96</v>
      </c>
      <c r="C163" s="16" t="s">
        <v>5755</v>
      </c>
    </row>
    <row r="164" spans="1:3">
      <c r="A164" t="s">
        <v>5916</v>
      </c>
      <c r="B164" s="22">
        <v>96</v>
      </c>
      <c r="C164" s="16" t="s">
        <v>5757</v>
      </c>
    </row>
    <row r="165" spans="1:3">
      <c r="A165" t="s">
        <v>5917</v>
      </c>
      <c r="B165" s="22">
        <v>96</v>
      </c>
      <c r="C165" s="16" t="s">
        <v>5755</v>
      </c>
    </row>
    <row r="166" spans="1:3">
      <c r="A166" t="s">
        <v>5918</v>
      </c>
      <c r="B166" s="22">
        <v>96</v>
      </c>
      <c r="C166" s="16" t="s">
        <v>5768</v>
      </c>
    </row>
    <row r="167" spans="1:3">
      <c r="A167" t="s">
        <v>5919</v>
      </c>
      <c r="B167" s="22">
        <v>96</v>
      </c>
      <c r="C167" s="16" t="s">
        <v>5768</v>
      </c>
    </row>
    <row r="168" spans="1:3">
      <c r="A168" t="s">
        <v>5920</v>
      </c>
      <c r="B168" s="22">
        <v>96</v>
      </c>
      <c r="C168" s="16" t="s">
        <v>5768</v>
      </c>
    </row>
    <row r="169" spans="1:3">
      <c r="A169" t="s">
        <v>5921</v>
      </c>
      <c r="B169" s="22">
        <v>96</v>
      </c>
      <c r="C169" s="16" t="s">
        <v>5768</v>
      </c>
    </row>
    <row r="170" spans="1:3">
      <c r="A170" t="s">
        <v>5922</v>
      </c>
      <c r="B170" s="22">
        <v>96</v>
      </c>
      <c r="C170" s="16" t="s">
        <v>5768</v>
      </c>
    </row>
    <row r="171" spans="1:3">
      <c r="A171" t="s">
        <v>5923</v>
      </c>
      <c r="B171" s="22">
        <v>96</v>
      </c>
      <c r="C171" s="16" t="s">
        <v>5759</v>
      </c>
    </row>
    <row r="172" spans="1:3">
      <c r="A172" t="s">
        <v>5924</v>
      </c>
      <c r="B172" s="22">
        <v>96</v>
      </c>
      <c r="C172" s="16" t="s">
        <v>5763</v>
      </c>
    </row>
    <row r="173" spans="1:3">
      <c r="A173" t="s">
        <v>5925</v>
      </c>
      <c r="B173" s="22">
        <v>66</v>
      </c>
      <c r="C173" s="16" t="s">
        <v>5753</v>
      </c>
    </row>
    <row r="174" spans="1:3">
      <c r="A174" t="s">
        <v>5926</v>
      </c>
      <c r="B174" s="22">
        <v>66</v>
      </c>
      <c r="C174" s="16" t="s">
        <v>5753</v>
      </c>
    </row>
    <row r="175" spans="1:3">
      <c r="A175" t="s">
        <v>5927</v>
      </c>
      <c r="B175" s="22">
        <v>66</v>
      </c>
      <c r="C175" s="16" t="s">
        <v>5753</v>
      </c>
    </row>
    <row r="176" spans="1:3">
      <c r="A176" t="s">
        <v>5928</v>
      </c>
      <c r="B176" s="22">
        <v>66</v>
      </c>
      <c r="C176" s="16" t="s">
        <v>5763</v>
      </c>
    </row>
    <row r="177" spans="1:3">
      <c r="A177" t="s">
        <v>5929</v>
      </c>
      <c r="B177" s="22">
        <v>66</v>
      </c>
      <c r="C177" s="16" t="s">
        <v>5757</v>
      </c>
    </row>
    <row r="178" spans="1:3">
      <c r="A178" t="s">
        <v>5930</v>
      </c>
      <c r="B178" s="22">
        <v>99</v>
      </c>
      <c r="C178" s="16" t="s">
        <v>5757</v>
      </c>
    </row>
    <row r="179" spans="1:3">
      <c r="A179" t="s">
        <v>5931</v>
      </c>
      <c r="B179" s="22">
        <v>99</v>
      </c>
      <c r="C179" s="16" t="s">
        <v>5763</v>
      </c>
    </row>
    <row r="180" spans="1:3">
      <c r="A180" t="s">
        <v>5932</v>
      </c>
      <c r="B180" s="22">
        <v>99</v>
      </c>
      <c r="C180" s="16" t="s">
        <v>5757</v>
      </c>
    </row>
    <row r="181" spans="1:3">
      <c r="A181" t="s">
        <v>5933</v>
      </c>
      <c r="B181" s="22">
        <v>99</v>
      </c>
      <c r="C181" s="16" t="s">
        <v>5755</v>
      </c>
    </row>
    <row r="182" spans="1:3">
      <c r="A182" t="s">
        <v>5934</v>
      </c>
      <c r="B182" s="22">
        <v>99</v>
      </c>
      <c r="C182" s="16" t="s">
        <v>5836</v>
      </c>
    </row>
    <row r="183" spans="1:3">
      <c r="A183" t="s">
        <v>5935</v>
      </c>
      <c r="B183" s="22">
        <v>68</v>
      </c>
      <c r="C183" s="16" t="s">
        <v>5753</v>
      </c>
    </row>
    <row r="184" spans="1:3">
      <c r="A184" t="s">
        <v>5936</v>
      </c>
      <c r="B184" s="22">
        <v>68</v>
      </c>
      <c r="C184" s="16" t="s">
        <v>5763</v>
      </c>
    </row>
    <row r="185" spans="1:3">
      <c r="A185" t="s">
        <v>5937</v>
      </c>
      <c r="B185" s="22">
        <v>68</v>
      </c>
      <c r="C185" s="16" t="s">
        <v>5753</v>
      </c>
    </row>
    <row r="186" spans="1:3">
      <c r="A186" t="s">
        <v>5938</v>
      </c>
      <c r="B186" s="22">
        <v>68</v>
      </c>
      <c r="C186" s="16" t="s">
        <v>5753</v>
      </c>
    </row>
    <row r="187" spans="1:3">
      <c r="A187" t="s">
        <v>5939</v>
      </c>
      <c r="B187" s="22">
        <v>68</v>
      </c>
      <c r="C187" s="16" t="s">
        <v>5757</v>
      </c>
    </row>
    <row r="188" spans="1:3">
      <c r="A188" t="s">
        <v>5940</v>
      </c>
      <c r="B188" s="22">
        <v>63</v>
      </c>
      <c r="C188" s="16" t="s">
        <v>5757</v>
      </c>
    </row>
    <row r="189" spans="1:3">
      <c r="A189" t="s">
        <v>5941</v>
      </c>
      <c r="B189" s="22">
        <v>63</v>
      </c>
      <c r="C189" s="16" t="s">
        <v>5757</v>
      </c>
    </row>
    <row r="190" spans="1:3">
      <c r="A190" t="s">
        <v>5942</v>
      </c>
      <c r="B190" s="22">
        <v>63</v>
      </c>
      <c r="C190" s="16" t="s">
        <v>5757</v>
      </c>
    </row>
    <row r="191" spans="1:3">
      <c r="A191" t="s">
        <v>5943</v>
      </c>
      <c r="B191" s="22">
        <v>63</v>
      </c>
      <c r="C191" s="16" t="s">
        <v>5757</v>
      </c>
    </row>
    <row r="192" spans="1:3">
      <c r="A192" t="s">
        <v>5944</v>
      </c>
      <c r="B192" s="22">
        <v>63</v>
      </c>
      <c r="C192" s="16" t="s">
        <v>5753</v>
      </c>
    </row>
    <row r="193" spans="1:3">
      <c r="A193" t="s">
        <v>5945</v>
      </c>
      <c r="B193" s="22">
        <v>63</v>
      </c>
      <c r="C193" s="16" t="s">
        <v>5763</v>
      </c>
    </row>
    <row r="194" spans="1:3">
      <c r="A194" t="s">
        <v>5946</v>
      </c>
      <c r="B194" s="22">
        <v>63</v>
      </c>
      <c r="C194" s="16" t="s">
        <v>5757</v>
      </c>
    </row>
    <row r="195" spans="1:3">
      <c r="A195" t="s">
        <v>5947</v>
      </c>
      <c r="B195" s="22">
        <v>63</v>
      </c>
      <c r="C195" s="16" t="s">
        <v>5753</v>
      </c>
    </row>
    <row r="196" spans="1:3">
      <c r="A196" t="s">
        <v>5948</v>
      </c>
      <c r="B196" s="22">
        <v>63</v>
      </c>
      <c r="C196" s="16" t="s">
        <v>5757</v>
      </c>
    </row>
    <row r="197" spans="1:3">
      <c r="A197" t="s">
        <v>5949</v>
      </c>
      <c r="B197" s="22">
        <v>63</v>
      </c>
      <c r="C197" s="16" t="s">
        <v>5757</v>
      </c>
    </row>
    <row r="198" spans="1:3">
      <c r="A198" t="s">
        <v>5950</v>
      </c>
      <c r="B198" s="22">
        <v>63</v>
      </c>
      <c r="C198" s="16" t="s">
        <v>5757</v>
      </c>
    </row>
    <row r="199" spans="1:3">
      <c r="A199" t="s">
        <v>5951</v>
      </c>
      <c r="B199" s="22">
        <v>63</v>
      </c>
      <c r="C199" s="16" t="s">
        <v>5757</v>
      </c>
    </row>
    <row r="200" spans="1:3">
      <c r="A200" t="s">
        <v>5952</v>
      </c>
      <c r="B200" s="22">
        <v>63</v>
      </c>
      <c r="C200" s="16" t="s">
        <v>5757</v>
      </c>
    </row>
    <row r="201" spans="1:3">
      <c r="A201" t="s">
        <v>5953</v>
      </c>
      <c r="B201" s="22">
        <v>63</v>
      </c>
      <c r="C201" s="16" t="s">
        <v>5763</v>
      </c>
    </row>
    <row r="202" spans="1:3">
      <c r="A202" t="s">
        <v>5954</v>
      </c>
      <c r="B202" s="22">
        <v>100</v>
      </c>
      <c r="C202" s="16" t="s">
        <v>5757</v>
      </c>
    </row>
    <row r="203" spans="1:3">
      <c r="A203" t="s">
        <v>5955</v>
      </c>
      <c r="B203" s="22">
        <v>100</v>
      </c>
      <c r="C203" s="16" t="s">
        <v>5757</v>
      </c>
    </row>
    <row r="204" spans="1:3">
      <c r="A204" t="s">
        <v>5956</v>
      </c>
      <c r="B204" s="22">
        <v>100</v>
      </c>
      <c r="C204" s="16" t="s">
        <v>5753</v>
      </c>
    </row>
    <row r="205" spans="1:3">
      <c r="A205" t="s">
        <v>5957</v>
      </c>
      <c r="B205" s="22">
        <v>100</v>
      </c>
      <c r="C205" s="16" t="s">
        <v>5753</v>
      </c>
    </row>
    <row r="206" spans="1:3">
      <c r="A206" t="s">
        <v>5958</v>
      </c>
      <c r="B206" s="22">
        <v>100</v>
      </c>
      <c r="C206" s="16" t="s">
        <v>5755</v>
      </c>
    </row>
    <row r="207" spans="1:3">
      <c r="A207" t="s">
        <v>5959</v>
      </c>
      <c r="B207" s="22">
        <v>9</v>
      </c>
      <c r="C207" s="16" t="s">
        <v>5763</v>
      </c>
    </row>
    <row r="208" spans="1:3">
      <c r="A208" t="s">
        <v>5960</v>
      </c>
      <c r="B208" s="22">
        <v>87</v>
      </c>
      <c r="C208" s="16" t="s">
        <v>5753</v>
      </c>
    </row>
    <row r="209" spans="1:3">
      <c r="A209" t="s">
        <v>5961</v>
      </c>
      <c r="B209" s="22">
        <v>87</v>
      </c>
      <c r="C209" s="16" t="s">
        <v>5753</v>
      </c>
    </row>
    <row r="210" spans="1:3">
      <c r="A210" t="s">
        <v>5962</v>
      </c>
      <c r="B210" s="22">
        <v>64</v>
      </c>
      <c r="C210" s="16" t="s">
        <v>5753</v>
      </c>
    </row>
    <row r="211" spans="1:3">
      <c r="A211" t="s">
        <v>5963</v>
      </c>
      <c r="B211" s="22">
        <v>64</v>
      </c>
      <c r="C211" s="16" t="s">
        <v>5757</v>
      </c>
    </row>
    <row r="212" spans="1:3">
      <c r="A212" t="s">
        <v>5964</v>
      </c>
      <c r="B212" s="22">
        <v>64</v>
      </c>
      <c r="C212" s="16" t="s">
        <v>5757</v>
      </c>
    </row>
    <row r="213" spans="1:3">
      <c r="A213" t="s">
        <v>5965</v>
      </c>
      <c r="B213" s="22">
        <v>64</v>
      </c>
      <c r="C213" s="16" t="s">
        <v>5966</v>
      </c>
    </row>
    <row r="214" spans="1:3">
      <c r="A214" t="s">
        <v>5967</v>
      </c>
      <c r="B214" s="22">
        <v>64</v>
      </c>
      <c r="C214" s="16" t="s">
        <v>5753</v>
      </c>
    </row>
    <row r="215" spans="1:3">
      <c r="A215" t="s">
        <v>5968</v>
      </c>
      <c r="B215" s="22">
        <v>64</v>
      </c>
      <c r="C215" s="16" t="s">
        <v>5753</v>
      </c>
    </row>
    <row r="216" spans="1:3">
      <c r="A216" t="s">
        <v>5969</v>
      </c>
      <c r="B216" s="22">
        <v>64</v>
      </c>
      <c r="C216" s="16" t="s">
        <v>5759</v>
      </c>
    </row>
    <row r="217" spans="1:3">
      <c r="A217" t="s">
        <v>5970</v>
      </c>
      <c r="B217" s="22">
        <v>64</v>
      </c>
      <c r="C217" s="16" t="s">
        <v>5757</v>
      </c>
    </row>
    <row r="218" spans="1:3">
      <c r="A218" t="s">
        <v>5971</v>
      </c>
      <c r="B218" s="22">
        <v>64</v>
      </c>
      <c r="C218" s="16" t="s">
        <v>5763</v>
      </c>
    </row>
    <row r="219" spans="1:3">
      <c r="A219" t="s">
        <v>5972</v>
      </c>
      <c r="B219" s="22">
        <v>31</v>
      </c>
      <c r="C219" s="16" t="s">
        <v>5763</v>
      </c>
    </row>
    <row r="220" spans="1:3">
      <c r="A220" t="s">
        <v>5973</v>
      </c>
      <c r="B220" s="22">
        <v>31</v>
      </c>
      <c r="C220" s="16" t="s">
        <v>5757</v>
      </c>
    </row>
    <row r="221" spans="1:3">
      <c r="A221" t="s">
        <v>5974</v>
      </c>
      <c r="B221" s="22">
        <v>31</v>
      </c>
      <c r="C221" s="16" t="s">
        <v>5753</v>
      </c>
    </row>
    <row r="222" spans="1:3">
      <c r="A222" t="s">
        <v>5975</v>
      </c>
      <c r="B222" s="22">
        <v>31</v>
      </c>
      <c r="C222" s="16" t="s">
        <v>5763</v>
      </c>
    </row>
    <row r="223" spans="1:3">
      <c r="A223" t="s">
        <v>5976</v>
      </c>
      <c r="B223" s="22">
        <v>31</v>
      </c>
      <c r="C223" s="16" t="s">
        <v>5763</v>
      </c>
    </row>
    <row r="224" spans="1:3">
      <c r="A224" t="s">
        <v>5977</v>
      </c>
      <c r="B224" s="22">
        <v>31</v>
      </c>
      <c r="C224" s="16" t="s">
        <v>5757</v>
      </c>
    </row>
    <row r="225" spans="1:3">
      <c r="A225" t="s">
        <v>5978</v>
      </c>
      <c r="B225" s="22">
        <v>31</v>
      </c>
      <c r="C225" s="16" t="s">
        <v>5753</v>
      </c>
    </row>
    <row r="226" spans="1:3">
      <c r="A226" t="s">
        <v>5979</v>
      </c>
      <c r="B226" s="22">
        <v>32</v>
      </c>
      <c r="C226" s="16" t="s">
        <v>5753</v>
      </c>
    </row>
    <row r="227" spans="1:3">
      <c r="A227" t="s">
        <v>5980</v>
      </c>
      <c r="B227" s="22">
        <v>32</v>
      </c>
      <c r="C227" s="16" t="s">
        <v>5763</v>
      </c>
    </row>
    <row r="228" spans="1:3">
      <c r="A228" t="s">
        <v>5981</v>
      </c>
      <c r="B228" s="22">
        <v>32</v>
      </c>
      <c r="C228" s="16" t="s">
        <v>5757</v>
      </c>
    </row>
    <row r="229" spans="1:3">
      <c r="A229" t="s">
        <v>5982</v>
      </c>
      <c r="B229" s="22">
        <v>32</v>
      </c>
      <c r="C229" s="16" t="s">
        <v>5757</v>
      </c>
    </row>
    <row r="230" spans="1:3">
      <c r="A230" t="s">
        <v>5983</v>
      </c>
      <c r="B230" s="22">
        <v>32</v>
      </c>
      <c r="C230" s="16" t="s">
        <v>5763</v>
      </c>
    </row>
    <row r="231" spans="1:3">
      <c r="A231" t="s">
        <v>5984</v>
      </c>
      <c r="B231" s="22">
        <v>32</v>
      </c>
      <c r="C231" s="16" t="s">
        <v>5763</v>
      </c>
    </row>
    <row r="232" spans="1:3">
      <c r="A232" t="s">
        <v>5985</v>
      </c>
      <c r="B232" s="22">
        <v>32</v>
      </c>
      <c r="C232" s="16" t="s">
        <v>5757</v>
      </c>
    </row>
    <row r="233" spans="1:3">
      <c r="A233" t="s">
        <v>5986</v>
      </c>
      <c r="B233" s="22">
        <v>32</v>
      </c>
      <c r="C233" s="16" t="s">
        <v>5763</v>
      </c>
    </row>
    <row r="234" spans="1:3">
      <c r="A234" t="s">
        <v>5987</v>
      </c>
      <c r="B234" s="22">
        <v>79</v>
      </c>
      <c r="C234" s="16" t="s">
        <v>5753</v>
      </c>
    </row>
    <row r="235" spans="1:3">
      <c r="A235" t="s">
        <v>5988</v>
      </c>
      <c r="B235" s="22">
        <v>79</v>
      </c>
      <c r="C235" s="16" t="s">
        <v>5757</v>
      </c>
    </row>
    <row r="236" spans="1:3">
      <c r="A236" t="s">
        <v>5989</v>
      </c>
      <c r="B236" s="22">
        <v>79</v>
      </c>
      <c r="C236" s="16" t="s">
        <v>5753</v>
      </c>
    </row>
    <row r="237" spans="1:3">
      <c r="A237" t="s">
        <v>5990</v>
      </c>
      <c r="B237" s="22">
        <v>79</v>
      </c>
      <c r="C237" s="16" t="s">
        <v>5757</v>
      </c>
    </row>
    <row r="238" spans="1:3">
      <c r="A238" t="s">
        <v>5991</v>
      </c>
      <c r="B238" s="22">
        <v>79</v>
      </c>
      <c r="C238" s="16" t="s">
        <v>5753</v>
      </c>
    </row>
    <row r="239" spans="1:3">
      <c r="A239" t="s">
        <v>5992</v>
      </c>
      <c r="B239" s="22">
        <v>79</v>
      </c>
      <c r="C239" s="16" t="s">
        <v>5753</v>
      </c>
    </row>
    <row r="240" spans="1:3">
      <c r="A240" t="s">
        <v>5993</v>
      </c>
      <c r="B240" s="22">
        <v>79</v>
      </c>
      <c r="C240" s="16" t="s">
        <v>5757</v>
      </c>
    </row>
    <row r="241" spans="1:3">
      <c r="A241" t="s">
        <v>5994</v>
      </c>
      <c r="B241" s="22">
        <v>79</v>
      </c>
      <c r="C241" s="16" t="s">
        <v>5763</v>
      </c>
    </row>
    <row r="242" spans="1:3">
      <c r="A242" t="s">
        <v>5995</v>
      </c>
      <c r="B242" s="22">
        <v>79</v>
      </c>
      <c r="C242" s="16" t="s">
        <v>5763</v>
      </c>
    </row>
    <row r="243" spans="1:3">
      <c r="A243" t="s">
        <v>5996</v>
      </c>
      <c r="B243" s="22">
        <v>72</v>
      </c>
      <c r="C243" s="16" t="s">
        <v>5753</v>
      </c>
    </row>
    <row r="244" spans="1:3">
      <c r="A244" t="s">
        <v>5997</v>
      </c>
      <c r="B244" s="22">
        <v>72</v>
      </c>
      <c r="C244" s="16" t="s">
        <v>5755</v>
      </c>
    </row>
    <row r="245" spans="1:3">
      <c r="A245" t="s">
        <v>5998</v>
      </c>
      <c r="B245" s="22">
        <v>72</v>
      </c>
      <c r="C245" s="16" t="s">
        <v>5753</v>
      </c>
    </row>
    <row r="246" spans="1:3">
      <c r="A246" t="s">
        <v>5999</v>
      </c>
      <c r="B246" s="22">
        <v>72</v>
      </c>
      <c r="C246" s="16" t="s">
        <v>5753</v>
      </c>
    </row>
    <row r="247" spans="1:3">
      <c r="A247" t="s">
        <v>6000</v>
      </c>
      <c r="B247" s="22">
        <v>72</v>
      </c>
      <c r="C247" s="16" t="s">
        <v>5763</v>
      </c>
    </row>
    <row r="248" spans="1:3">
      <c r="A248" t="s">
        <v>6001</v>
      </c>
      <c r="B248" s="22">
        <v>72</v>
      </c>
      <c r="C248" s="16" t="s">
        <v>5836</v>
      </c>
    </row>
    <row r="249" spans="1:3">
      <c r="A249" t="s">
        <v>6002</v>
      </c>
      <c r="B249" s="22">
        <v>72</v>
      </c>
      <c r="C249" s="16" t="s">
        <v>5753</v>
      </c>
    </row>
    <row r="250" spans="1:3">
      <c r="A250" t="s">
        <v>6003</v>
      </c>
      <c r="B250" s="22">
        <v>72</v>
      </c>
      <c r="C250" s="16" t="s">
        <v>5753</v>
      </c>
    </row>
    <row r="251" spans="1:3">
      <c r="A251" t="s">
        <v>6004</v>
      </c>
      <c r="B251" s="22">
        <v>72</v>
      </c>
      <c r="C251" s="16" t="s">
        <v>5757</v>
      </c>
    </row>
    <row r="252" spans="1:3">
      <c r="A252" t="s">
        <v>6005</v>
      </c>
      <c r="B252" s="22">
        <v>72</v>
      </c>
      <c r="C252" s="16" t="s">
        <v>5753</v>
      </c>
    </row>
    <row r="253" spans="1:3">
      <c r="A253" t="s">
        <v>6006</v>
      </c>
      <c r="B253" s="22">
        <v>72</v>
      </c>
      <c r="C253" s="16" t="s">
        <v>5836</v>
      </c>
    </row>
    <row r="254" spans="1:3">
      <c r="A254" t="s">
        <v>6007</v>
      </c>
      <c r="B254" s="22">
        <v>72</v>
      </c>
      <c r="C254" s="16" t="s">
        <v>5753</v>
      </c>
    </row>
    <row r="255" spans="1:3">
      <c r="A255" t="s">
        <v>6008</v>
      </c>
      <c r="B255" s="22">
        <v>72</v>
      </c>
      <c r="C255" s="16" t="s">
        <v>5753</v>
      </c>
    </row>
    <row r="256" spans="1:3">
      <c r="A256" t="s">
        <v>6009</v>
      </c>
      <c r="B256" s="22">
        <v>67</v>
      </c>
      <c r="C256" s="16" t="s">
        <v>5763</v>
      </c>
    </row>
    <row r="257" spans="1:3">
      <c r="A257" t="s">
        <v>6010</v>
      </c>
      <c r="B257" s="22">
        <v>67</v>
      </c>
      <c r="C257" s="16" t="s">
        <v>5763</v>
      </c>
    </row>
    <row r="258" spans="1:3">
      <c r="A258" t="s">
        <v>6011</v>
      </c>
      <c r="B258" s="22">
        <v>67</v>
      </c>
      <c r="C258" s="16" t="s">
        <v>5763</v>
      </c>
    </row>
    <row r="259" spans="1:3">
      <c r="A259" t="s">
        <v>6012</v>
      </c>
      <c r="B259" s="22">
        <v>67</v>
      </c>
      <c r="C259" s="16" t="s">
        <v>5763</v>
      </c>
    </row>
    <row r="260" spans="1:3">
      <c r="A260" t="s">
        <v>6013</v>
      </c>
      <c r="B260" s="22">
        <v>67</v>
      </c>
      <c r="C260" s="16" t="s">
        <v>5763</v>
      </c>
    </row>
    <row r="261" spans="1:3">
      <c r="A261" t="s">
        <v>6014</v>
      </c>
      <c r="B261" s="22">
        <v>67</v>
      </c>
      <c r="C261" s="16" t="s">
        <v>5763</v>
      </c>
    </row>
    <row r="262" spans="1:3">
      <c r="A262" t="s">
        <v>6015</v>
      </c>
      <c r="B262" s="22">
        <v>67</v>
      </c>
      <c r="C262" s="16" t="s">
        <v>5763</v>
      </c>
    </row>
    <row r="263" spans="1:3">
      <c r="A263" t="s">
        <v>6016</v>
      </c>
      <c r="B263" s="22">
        <v>67</v>
      </c>
      <c r="C263" s="16" t="s">
        <v>5763</v>
      </c>
    </row>
    <row r="264" spans="1:3">
      <c r="A264" t="s">
        <v>6017</v>
      </c>
      <c r="B264" s="22">
        <v>67</v>
      </c>
      <c r="C264" s="16" t="s">
        <v>5755</v>
      </c>
    </row>
    <row r="265" spans="1:3">
      <c r="A265" t="s">
        <v>6018</v>
      </c>
      <c r="B265" s="22">
        <v>67</v>
      </c>
      <c r="C265" s="16" t="s">
        <v>5753</v>
      </c>
    </row>
    <row r="266" spans="1:3">
      <c r="A266" t="s">
        <v>6019</v>
      </c>
      <c r="B266" s="22">
        <v>67</v>
      </c>
      <c r="C266" s="16" t="s">
        <v>5753</v>
      </c>
    </row>
    <row r="267" spans="1:3">
      <c r="A267" t="s">
        <v>6020</v>
      </c>
      <c r="B267" s="22">
        <v>1</v>
      </c>
      <c r="C267" s="16" t="s">
        <v>5753</v>
      </c>
    </row>
    <row r="268" spans="1:3">
      <c r="A268" t="s">
        <v>6021</v>
      </c>
      <c r="B268" s="22">
        <v>49</v>
      </c>
      <c r="C268" s="16" t="s">
        <v>5753</v>
      </c>
    </row>
    <row r="269" spans="1:3">
      <c r="A269" t="s">
        <v>6022</v>
      </c>
      <c r="B269" s="22">
        <v>49</v>
      </c>
      <c r="C269" s="16" t="s">
        <v>5753</v>
      </c>
    </row>
    <row r="270" spans="1:3">
      <c r="A270" t="s">
        <v>6023</v>
      </c>
      <c r="B270" s="22">
        <v>49</v>
      </c>
      <c r="C270" s="16" t="s">
        <v>5757</v>
      </c>
    </row>
    <row r="271" spans="1:3">
      <c r="A271" t="s">
        <v>6024</v>
      </c>
      <c r="B271" s="22">
        <v>49</v>
      </c>
      <c r="C271" s="16" t="s">
        <v>5753</v>
      </c>
    </row>
    <row r="272" spans="1:3">
      <c r="A272" t="s">
        <v>6025</v>
      </c>
      <c r="B272" s="22">
        <v>49</v>
      </c>
      <c r="C272" s="16" t="s">
        <v>5763</v>
      </c>
    </row>
    <row r="273" spans="1:3">
      <c r="A273" t="s">
        <v>6026</v>
      </c>
      <c r="B273" s="22">
        <v>49</v>
      </c>
      <c r="C273" s="16" t="s">
        <v>5763</v>
      </c>
    </row>
    <row r="274" spans="1:3">
      <c r="A274" t="s">
        <v>6027</v>
      </c>
      <c r="B274" s="22">
        <v>49</v>
      </c>
      <c r="C274" s="16" t="s">
        <v>5757</v>
      </c>
    </row>
    <row r="275" spans="1:3">
      <c r="A275" t="s">
        <v>6028</v>
      </c>
      <c r="B275" s="22">
        <v>49</v>
      </c>
      <c r="C275" s="16" t="s">
        <v>5753</v>
      </c>
    </row>
    <row r="276" spans="1:3">
      <c r="A276" t="s">
        <v>6029</v>
      </c>
      <c r="B276" s="22">
        <v>49</v>
      </c>
      <c r="C276" s="16" t="s">
        <v>5836</v>
      </c>
    </row>
    <row r="277" spans="1:3">
      <c r="A277" t="s">
        <v>6030</v>
      </c>
      <c r="B277" s="22">
        <v>49</v>
      </c>
      <c r="C277" s="16" t="s">
        <v>5753</v>
      </c>
    </row>
    <row r="278" spans="1:3">
      <c r="A278" t="s">
        <v>6031</v>
      </c>
      <c r="B278" s="22">
        <v>49</v>
      </c>
      <c r="C278" s="16" t="s">
        <v>5753</v>
      </c>
    </row>
    <row r="279" spans="1:3">
      <c r="A279" t="s">
        <v>6032</v>
      </c>
      <c r="B279" s="22">
        <v>49</v>
      </c>
      <c r="C279" s="16" t="s">
        <v>5763</v>
      </c>
    </row>
    <row r="280" spans="1:3">
      <c r="A280" t="s">
        <v>6033</v>
      </c>
      <c r="B280" s="22">
        <v>49</v>
      </c>
      <c r="C280" s="16" t="s">
        <v>5763</v>
      </c>
    </row>
    <row r="281" spans="1:3">
      <c r="A281" t="s">
        <v>6034</v>
      </c>
      <c r="B281" s="22">
        <v>53</v>
      </c>
      <c r="C281" s="16" t="s">
        <v>5753</v>
      </c>
    </row>
    <row r="282" spans="1:3">
      <c r="A282" t="s">
        <v>6035</v>
      </c>
      <c r="B282" s="22">
        <v>53</v>
      </c>
      <c r="C282" s="16" t="s">
        <v>5757</v>
      </c>
    </row>
    <row r="283" spans="1:3">
      <c r="A283" t="s">
        <v>6036</v>
      </c>
      <c r="B283" s="22">
        <v>53</v>
      </c>
      <c r="C283" s="16" t="s">
        <v>5753</v>
      </c>
    </row>
    <row r="284" spans="1:3">
      <c r="A284" t="s">
        <v>6037</v>
      </c>
      <c r="B284" s="22">
        <v>53</v>
      </c>
      <c r="C284" s="16" t="s">
        <v>5757</v>
      </c>
    </row>
    <row r="285" spans="1:3">
      <c r="A285" t="s">
        <v>6038</v>
      </c>
      <c r="B285" s="22">
        <v>53</v>
      </c>
      <c r="C285" s="16" t="s">
        <v>5836</v>
      </c>
    </row>
    <row r="286" spans="1:3">
      <c r="A286" t="s">
        <v>6039</v>
      </c>
      <c r="B286" s="22">
        <v>53</v>
      </c>
      <c r="C286" s="16" t="s">
        <v>5768</v>
      </c>
    </row>
    <row r="287" spans="1:3">
      <c r="A287" t="s">
        <v>6040</v>
      </c>
      <c r="B287" s="22">
        <v>53</v>
      </c>
      <c r="C287" s="16" t="s">
        <v>5768</v>
      </c>
    </row>
    <row r="288" spans="1:3">
      <c r="A288" t="s">
        <v>6041</v>
      </c>
      <c r="B288" s="22">
        <v>53</v>
      </c>
      <c r="C288" s="16" t="s">
        <v>5763</v>
      </c>
    </row>
    <row r="289" spans="1:3">
      <c r="A289" t="s">
        <v>6042</v>
      </c>
      <c r="B289" s="22">
        <v>53</v>
      </c>
      <c r="C289" s="16" t="s">
        <v>5759</v>
      </c>
    </row>
    <row r="290" spans="1:3">
      <c r="A290" t="s">
        <v>6043</v>
      </c>
      <c r="B290" s="22">
        <v>53</v>
      </c>
      <c r="C290" s="16" t="s">
        <v>5755</v>
      </c>
    </row>
    <row r="291" spans="1:3">
      <c r="A291" t="s">
        <v>6044</v>
      </c>
      <c r="B291" s="22">
        <v>53</v>
      </c>
      <c r="C291" s="16" t="s">
        <v>5768</v>
      </c>
    </row>
    <row r="292" spans="1:3">
      <c r="A292" t="s">
        <v>6045</v>
      </c>
      <c r="B292" s="22">
        <v>53</v>
      </c>
      <c r="C292" s="16" t="s">
        <v>5757</v>
      </c>
    </row>
    <row r="293" spans="1:3">
      <c r="A293" t="s">
        <v>6046</v>
      </c>
      <c r="B293" s="22">
        <v>53</v>
      </c>
      <c r="C293" s="16" t="s">
        <v>5757</v>
      </c>
    </row>
    <row r="294" spans="1:3">
      <c r="A294" t="s">
        <v>6047</v>
      </c>
      <c r="B294" s="22">
        <v>53</v>
      </c>
      <c r="C294" s="16" t="s">
        <v>5836</v>
      </c>
    </row>
    <row r="295" spans="1:3">
      <c r="A295" t="s">
        <v>6048</v>
      </c>
      <c r="B295" s="22">
        <v>53</v>
      </c>
      <c r="C295" s="16" t="s">
        <v>5753</v>
      </c>
    </row>
    <row r="296" spans="1:3">
      <c r="A296" t="s">
        <v>6049</v>
      </c>
      <c r="B296" s="22">
        <v>53</v>
      </c>
      <c r="C296" s="16" t="s">
        <v>5757</v>
      </c>
    </row>
    <row r="297" spans="1:3">
      <c r="A297" t="s">
        <v>6050</v>
      </c>
      <c r="B297" s="22">
        <v>77</v>
      </c>
      <c r="C297" s="16" t="s">
        <v>5763</v>
      </c>
    </row>
    <row r="298" spans="1:3">
      <c r="A298" t="s">
        <v>6051</v>
      </c>
      <c r="B298" s="22">
        <v>77</v>
      </c>
      <c r="C298" s="16" t="s">
        <v>5753</v>
      </c>
    </row>
    <row r="299" spans="1:3">
      <c r="A299" t="s">
        <v>6052</v>
      </c>
      <c r="B299" s="22">
        <v>77</v>
      </c>
      <c r="C299" s="16" t="s">
        <v>5753</v>
      </c>
    </row>
    <row r="300" spans="1:3">
      <c r="A300" t="s">
        <v>6053</v>
      </c>
      <c r="B300" s="22">
        <v>77</v>
      </c>
      <c r="C300" s="16" t="s">
        <v>5757</v>
      </c>
    </row>
    <row r="301" spans="1:3">
      <c r="A301" t="s">
        <v>6054</v>
      </c>
      <c r="B301" s="22">
        <v>77</v>
      </c>
      <c r="C301" s="16" t="s">
        <v>5753</v>
      </c>
    </row>
    <row r="302" spans="1:3">
      <c r="A302" t="s">
        <v>6055</v>
      </c>
      <c r="B302" s="22">
        <v>77</v>
      </c>
      <c r="C302" s="16" t="s">
        <v>5757</v>
      </c>
    </row>
    <row r="303" spans="1:3">
      <c r="A303" t="s">
        <v>6056</v>
      </c>
      <c r="B303" s="22">
        <v>77</v>
      </c>
      <c r="C303" s="16" t="s">
        <v>5753</v>
      </c>
    </row>
    <row r="304" spans="1:3">
      <c r="A304" t="s">
        <v>6057</v>
      </c>
      <c r="B304" s="22">
        <v>77</v>
      </c>
      <c r="C304" s="16" t="s">
        <v>5763</v>
      </c>
    </row>
    <row r="305" spans="1:3">
      <c r="A305" t="s">
        <v>6058</v>
      </c>
      <c r="B305" s="22">
        <v>77</v>
      </c>
      <c r="C305" s="16" t="s">
        <v>5757</v>
      </c>
    </row>
    <row r="306" spans="1:3">
      <c r="A306" t="s">
        <v>6059</v>
      </c>
      <c r="B306" s="22">
        <v>77</v>
      </c>
      <c r="C306" s="16" t="s">
        <v>5753</v>
      </c>
    </row>
    <row r="307" spans="1:3">
      <c r="A307" t="s">
        <v>6060</v>
      </c>
      <c r="B307" s="22">
        <v>77</v>
      </c>
      <c r="C307" s="16" t="s">
        <v>5757</v>
      </c>
    </row>
    <row r="308" spans="1:3">
      <c r="A308" t="s">
        <v>6061</v>
      </c>
      <c r="B308" s="22">
        <v>77</v>
      </c>
      <c r="C308" s="16" t="s">
        <v>5757</v>
      </c>
    </row>
    <row r="309" spans="1:3">
      <c r="A309" t="s">
        <v>6062</v>
      </c>
      <c r="B309" s="22">
        <v>77</v>
      </c>
      <c r="C309" s="16" t="s">
        <v>5753</v>
      </c>
    </row>
    <row r="310" spans="1:3">
      <c r="A310" t="s">
        <v>6063</v>
      </c>
      <c r="B310" s="22">
        <v>77</v>
      </c>
      <c r="C310" s="16" t="s">
        <v>5753</v>
      </c>
    </row>
    <row r="311" spans="1:3">
      <c r="A311" t="s">
        <v>6064</v>
      </c>
      <c r="B311" s="22">
        <v>77</v>
      </c>
      <c r="C311" s="16" t="s">
        <v>5763</v>
      </c>
    </row>
    <row r="312" spans="1:3">
      <c r="A312" t="s">
        <v>6065</v>
      </c>
      <c r="B312" s="22">
        <v>26</v>
      </c>
      <c r="C312" s="16" t="s">
        <v>5753</v>
      </c>
    </row>
    <row r="313" spans="1:3">
      <c r="A313" t="s">
        <v>6066</v>
      </c>
      <c r="B313" s="22">
        <v>26</v>
      </c>
      <c r="C313" s="16" t="s">
        <v>5753</v>
      </c>
    </row>
    <row r="314" spans="1:3">
      <c r="A314" t="s">
        <v>6067</v>
      </c>
      <c r="B314" s="22">
        <v>26</v>
      </c>
      <c r="C314" s="16" t="s">
        <v>5757</v>
      </c>
    </row>
    <row r="315" spans="1:3">
      <c r="A315" t="s">
        <v>6068</v>
      </c>
      <c r="B315" s="22">
        <v>26</v>
      </c>
      <c r="C315" s="16" t="s">
        <v>5836</v>
      </c>
    </row>
    <row r="316" spans="1:3">
      <c r="A316" t="s">
        <v>6069</v>
      </c>
      <c r="B316" s="22">
        <v>36</v>
      </c>
      <c r="C316" s="16" t="s">
        <v>5757</v>
      </c>
    </row>
    <row r="317" spans="1:3">
      <c r="A317" t="s">
        <v>6070</v>
      </c>
      <c r="B317" s="22">
        <v>36</v>
      </c>
      <c r="C317" s="16" t="s">
        <v>5757</v>
      </c>
    </row>
    <row r="318" spans="1:3">
      <c r="A318" t="s">
        <v>6071</v>
      </c>
      <c r="B318" s="22">
        <v>36</v>
      </c>
      <c r="C318" s="16" t="s">
        <v>5757</v>
      </c>
    </row>
    <row r="319" spans="1:3">
      <c r="A319" t="s">
        <v>6072</v>
      </c>
      <c r="B319" s="22">
        <v>36</v>
      </c>
      <c r="C319" s="16" t="s">
        <v>5753</v>
      </c>
    </row>
    <row r="320" spans="1:3">
      <c r="A320" t="s">
        <v>6073</v>
      </c>
      <c r="B320" s="22">
        <v>36</v>
      </c>
      <c r="C320" s="16" t="s">
        <v>5763</v>
      </c>
    </row>
    <row r="321" spans="1:3">
      <c r="A321" t="s">
        <v>6074</v>
      </c>
      <c r="B321" s="22">
        <v>36</v>
      </c>
      <c r="C321" s="16" t="s">
        <v>5763</v>
      </c>
    </row>
    <row r="322" spans="1:3">
      <c r="A322" t="s">
        <v>6075</v>
      </c>
      <c r="B322" s="22">
        <v>36</v>
      </c>
      <c r="C322" s="16" t="s">
        <v>5753</v>
      </c>
    </row>
    <row r="323" spans="1:3">
      <c r="A323" t="s">
        <v>6076</v>
      </c>
      <c r="B323" s="22">
        <v>36</v>
      </c>
      <c r="C323" s="16" t="s">
        <v>5763</v>
      </c>
    </row>
    <row r="324" spans="1:3">
      <c r="A324" t="s">
        <v>6077</v>
      </c>
      <c r="B324" s="22">
        <v>36</v>
      </c>
      <c r="C324" s="16" t="s">
        <v>5757</v>
      </c>
    </row>
    <row r="325" spans="1:3">
      <c r="A325" t="s">
        <v>6078</v>
      </c>
      <c r="B325" s="22">
        <v>36</v>
      </c>
      <c r="C325" s="16" t="s">
        <v>5757</v>
      </c>
    </row>
    <row r="326" spans="1:3">
      <c r="A326" t="s">
        <v>6079</v>
      </c>
      <c r="B326" s="22">
        <v>57</v>
      </c>
      <c r="C326" s="16" t="s">
        <v>5763</v>
      </c>
    </row>
    <row r="327" spans="1:3">
      <c r="A327" t="s">
        <v>6080</v>
      </c>
      <c r="B327" s="22">
        <v>57</v>
      </c>
      <c r="C327" s="16" t="s">
        <v>5753</v>
      </c>
    </row>
    <row r="328" spans="1:3">
      <c r="A328" t="s">
        <v>6081</v>
      </c>
      <c r="B328" s="22">
        <v>57</v>
      </c>
      <c r="C328" s="16" t="s">
        <v>5763</v>
      </c>
    </row>
    <row r="329" spans="1:3">
      <c r="A329" t="s">
        <v>6082</v>
      </c>
      <c r="B329" s="22">
        <v>57</v>
      </c>
      <c r="C329" s="16" t="s">
        <v>5757</v>
      </c>
    </row>
    <row r="330" spans="1:3">
      <c r="A330" t="s">
        <v>6083</v>
      </c>
      <c r="B330" s="22">
        <v>57</v>
      </c>
      <c r="C330" s="16" t="s">
        <v>5755</v>
      </c>
    </row>
    <row r="331" spans="1:3">
      <c r="A331" t="s">
        <v>6084</v>
      </c>
      <c r="B331" s="22">
        <v>57</v>
      </c>
      <c r="C331" s="16" t="s">
        <v>5757</v>
      </c>
    </row>
    <row r="332" spans="1:3">
      <c r="A332" t="s">
        <v>6085</v>
      </c>
      <c r="B332" s="22">
        <v>57</v>
      </c>
      <c r="C332" s="16" t="s">
        <v>5763</v>
      </c>
    </row>
    <row r="333" spans="1:3">
      <c r="A333" t="s">
        <v>6086</v>
      </c>
      <c r="B333" s="22">
        <v>57</v>
      </c>
      <c r="C333" s="16" t="s">
        <v>5753</v>
      </c>
    </row>
    <row r="334" spans="1:3">
      <c r="A334" t="s">
        <v>6087</v>
      </c>
      <c r="B334" s="22">
        <v>57</v>
      </c>
      <c r="C334" s="16" t="s">
        <v>5763</v>
      </c>
    </row>
    <row r="335" spans="1:3">
      <c r="A335" t="s">
        <v>6088</v>
      </c>
      <c r="B335" s="22">
        <v>82</v>
      </c>
      <c r="C335" s="16" t="s">
        <v>5763</v>
      </c>
    </row>
    <row r="336" spans="1:3">
      <c r="A336" t="s">
        <v>6089</v>
      </c>
      <c r="B336" s="22">
        <v>82</v>
      </c>
      <c r="C336" s="16" t="s">
        <v>5753</v>
      </c>
    </row>
    <row r="337" spans="1:3">
      <c r="A337" t="s">
        <v>6090</v>
      </c>
      <c r="B337" s="22">
        <v>82</v>
      </c>
      <c r="C337" s="16" t="s">
        <v>5753</v>
      </c>
    </row>
    <row r="338" spans="1:3">
      <c r="A338" t="s">
        <v>6091</v>
      </c>
      <c r="B338" s="22">
        <v>82</v>
      </c>
      <c r="C338" s="16" t="s">
        <v>5753</v>
      </c>
    </row>
    <row r="339" spans="1:3">
      <c r="A339" t="s">
        <v>6092</v>
      </c>
      <c r="B339" s="22">
        <v>82</v>
      </c>
      <c r="C339" s="16" t="s">
        <v>5753</v>
      </c>
    </row>
    <row r="340" spans="1:3">
      <c r="A340" t="s">
        <v>6093</v>
      </c>
      <c r="B340" s="22">
        <v>82</v>
      </c>
      <c r="C340" s="16" t="s">
        <v>5757</v>
      </c>
    </row>
    <row r="341" spans="1:3">
      <c r="A341" t="s">
        <v>6094</v>
      </c>
      <c r="B341" s="22">
        <v>82</v>
      </c>
      <c r="C341" s="16" t="s">
        <v>5755</v>
      </c>
    </row>
    <row r="342" spans="1:3">
      <c r="A342" t="s">
        <v>6095</v>
      </c>
      <c r="B342" s="22">
        <v>82</v>
      </c>
      <c r="C342" s="16" t="s">
        <v>5753</v>
      </c>
    </row>
    <row r="343" spans="1:3">
      <c r="A343" t="s">
        <v>6096</v>
      </c>
      <c r="B343" s="22">
        <v>82</v>
      </c>
      <c r="C343" s="16" t="s">
        <v>5753</v>
      </c>
    </row>
    <row r="344" spans="1:3">
      <c r="A344" t="s">
        <v>6097</v>
      </c>
      <c r="B344" s="22">
        <v>82</v>
      </c>
      <c r="C344" s="16" t="s">
        <v>5763</v>
      </c>
    </row>
    <row r="345" spans="1:3">
      <c r="A345" t="s">
        <v>6098</v>
      </c>
      <c r="B345" s="22">
        <v>82</v>
      </c>
      <c r="C345" s="16" t="s">
        <v>5768</v>
      </c>
    </row>
    <row r="346" spans="1:3">
      <c r="A346" t="s">
        <v>6099</v>
      </c>
      <c r="B346" s="22">
        <v>82</v>
      </c>
      <c r="C346" s="16" t="s">
        <v>5753</v>
      </c>
    </row>
    <row r="347" spans="1:3">
      <c r="A347" t="s">
        <v>6100</v>
      </c>
      <c r="B347" s="22">
        <v>82</v>
      </c>
      <c r="C347" s="16" t="s">
        <v>5757</v>
      </c>
    </row>
    <row r="348" spans="1:3">
      <c r="A348" t="s">
        <v>6101</v>
      </c>
      <c r="B348" s="22">
        <v>82</v>
      </c>
      <c r="C348" s="16" t="s">
        <v>5753</v>
      </c>
    </row>
    <row r="349" spans="1:3">
      <c r="A349" t="s">
        <v>6102</v>
      </c>
      <c r="B349" s="22">
        <v>71</v>
      </c>
      <c r="C349" s="16" t="s">
        <v>5757</v>
      </c>
    </row>
    <row r="350" spans="1:3">
      <c r="A350" t="s">
        <v>6103</v>
      </c>
      <c r="B350" s="22">
        <v>71</v>
      </c>
      <c r="C350" s="16" t="s">
        <v>5757</v>
      </c>
    </row>
    <row r="351" spans="1:3">
      <c r="A351" t="s">
        <v>6104</v>
      </c>
      <c r="B351" s="22">
        <v>71</v>
      </c>
      <c r="C351" s="16" t="s">
        <v>5757</v>
      </c>
    </row>
    <row r="352" spans="1:3">
      <c r="A352" t="s">
        <v>6105</v>
      </c>
      <c r="B352" s="22">
        <v>71</v>
      </c>
      <c r="C352" s="16" t="s">
        <v>5757</v>
      </c>
    </row>
    <row r="353" spans="1:3">
      <c r="A353" t="s">
        <v>6106</v>
      </c>
      <c r="B353" s="22">
        <v>71</v>
      </c>
      <c r="C353" s="16" t="s">
        <v>5753</v>
      </c>
    </row>
    <row r="354" spans="1:3">
      <c r="A354" t="s">
        <v>6107</v>
      </c>
      <c r="B354" s="22">
        <v>71</v>
      </c>
      <c r="C354" s="16" t="s">
        <v>5757</v>
      </c>
    </row>
    <row r="355" spans="1:3">
      <c r="A355" t="s">
        <v>6108</v>
      </c>
      <c r="B355" s="22">
        <v>71</v>
      </c>
      <c r="C355" s="16" t="s">
        <v>5757</v>
      </c>
    </row>
    <row r="356" spans="1:3">
      <c r="A356" t="s">
        <v>6109</v>
      </c>
      <c r="B356" s="22">
        <v>71</v>
      </c>
      <c r="C356" s="16" t="s">
        <v>5763</v>
      </c>
    </row>
    <row r="357" spans="1:3">
      <c r="A357" t="s">
        <v>6110</v>
      </c>
      <c r="B357" s="22">
        <v>71</v>
      </c>
      <c r="C357" s="16" t="s">
        <v>5755</v>
      </c>
    </row>
    <row r="358" spans="1:3">
      <c r="A358" t="s">
        <v>6111</v>
      </c>
      <c r="B358" s="22">
        <v>71</v>
      </c>
      <c r="C358" s="16" t="s">
        <v>5757</v>
      </c>
    </row>
    <row r="359" spans="1:3">
      <c r="A359" t="s">
        <v>6112</v>
      </c>
      <c r="B359" s="22">
        <v>71</v>
      </c>
      <c r="C359" s="16" t="s">
        <v>5753</v>
      </c>
    </row>
    <row r="360" spans="1:3">
      <c r="A360" t="s">
        <v>6113</v>
      </c>
      <c r="B360" s="22">
        <v>71</v>
      </c>
      <c r="C360" s="16" t="s">
        <v>5763</v>
      </c>
    </row>
    <row r="361" spans="1:3">
      <c r="A361" t="s">
        <v>6114</v>
      </c>
      <c r="B361" s="22">
        <v>71</v>
      </c>
      <c r="C361" s="16" t="s">
        <v>5763</v>
      </c>
    </row>
    <row r="362" spans="1:3">
      <c r="A362" t="s">
        <v>6115</v>
      </c>
      <c r="B362" s="22">
        <v>71</v>
      </c>
      <c r="C362" s="16" t="s">
        <v>5763</v>
      </c>
    </row>
    <row r="363" spans="1:3">
      <c r="A363" t="s">
        <v>6116</v>
      </c>
      <c r="B363" s="22">
        <v>12</v>
      </c>
      <c r="C363" s="16" t="s">
        <v>5757</v>
      </c>
    </row>
    <row r="364" spans="1:3">
      <c r="A364" t="s">
        <v>6117</v>
      </c>
      <c r="B364" s="22">
        <v>25</v>
      </c>
      <c r="C364" s="16" t="s">
        <v>5763</v>
      </c>
    </row>
    <row r="365" spans="1:3">
      <c r="A365" t="s">
        <v>6118</v>
      </c>
      <c r="B365" s="22">
        <v>25</v>
      </c>
      <c r="C365" s="16" t="s">
        <v>5763</v>
      </c>
    </row>
    <row r="366" spans="1:3">
      <c r="A366" t="s">
        <v>6119</v>
      </c>
      <c r="B366" s="22">
        <v>25</v>
      </c>
      <c r="C366" s="16" t="s">
        <v>5757</v>
      </c>
    </row>
    <row r="367" spans="1:3">
      <c r="A367" t="s">
        <v>6120</v>
      </c>
      <c r="B367" s="22">
        <v>25</v>
      </c>
      <c r="C367" s="16" t="s">
        <v>5763</v>
      </c>
    </row>
    <row r="368" spans="1:3">
      <c r="A368" t="s">
        <v>6121</v>
      </c>
      <c r="B368" s="22">
        <v>25</v>
      </c>
      <c r="C368" s="16" t="s">
        <v>5757</v>
      </c>
    </row>
    <row r="369" spans="1:3">
      <c r="A369" t="s">
        <v>6122</v>
      </c>
      <c r="B369" s="22">
        <v>25</v>
      </c>
      <c r="C369" s="16" t="s">
        <v>5753</v>
      </c>
    </row>
    <row r="370" spans="1:3">
      <c r="A370" t="s">
        <v>6123</v>
      </c>
      <c r="B370" s="22">
        <v>101</v>
      </c>
      <c r="C370" s="16" t="s">
        <v>5753</v>
      </c>
    </row>
    <row r="371" spans="1:3">
      <c r="A371" t="s">
        <v>6124</v>
      </c>
      <c r="B371" s="22">
        <v>101</v>
      </c>
      <c r="C371" s="16" t="s">
        <v>5755</v>
      </c>
    </row>
    <row r="372" spans="1:3">
      <c r="A372" t="s">
        <v>6125</v>
      </c>
      <c r="B372" s="22">
        <v>80</v>
      </c>
      <c r="C372" s="16" t="s">
        <v>5757</v>
      </c>
    </row>
    <row r="373" spans="1:3">
      <c r="A373" t="s">
        <v>6126</v>
      </c>
      <c r="B373" s="22">
        <v>80</v>
      </c>
      <c r="C373" s="16" t="s">
        <v>5753</v>
      </c>
    </row>
    <row r="374" spans="1:3">
      <c r="A374" t="s">
        <v>6127</v>
      </c>
      <c r="B374" s="22">
        <v>80</v>
      </c>
      <c r="C374" s="16" t="s">
        <v>5836</v>
      </c>
    </row>
    <row r="375" spans="1:3">
      <c r="A375" t="s">
        <v>6128</v>
      </c>
      <c r="B375" s="22">
        <v>80</v>
      </c>
      <c r="C375" s="16" t="s">
        <v>5753</v>
      </c>
    </row>
    <row r="376" spans="1:3">
      <c r="A376" t="s">
        <v>6129</v>
      </c>
      <c r="B376" s="22">
        <v>80</v>
      </c>
      <c r="C376" s="16" t="s">
        <v>5753</v>
      </c>
    </row>
    <row r="377" spans="1:3">
      <c r="A377" t="s">
        <v>6130</v>
      </c>
      <c r="B377" s="22">
        <v>80</v>
      </c>
      <c r="C377" s="16" t="s">
        <v>5763</v>
      </c>
    </row>
    <row r="378" spans="1:3">
      <c r="A378" t="s">
        <v>6131</v>
      </c>
      <c r="B378" s="22">
        <v>80</v>
      </c>
      <c r="C378" s="16" t="s">
        <v>5763</v>
      </c>
    </row>
    <row r="379" spans="1:3">
      <c r="A379" t="s">
        <v>6132</v>
      </c>
      <c r="B379" s="22">
        <v>80</v>
      </c>
      <c r="C379" s="16" t="s">
        <v>5763</v>
      </c>
    </row>
    <row r="380" spans="1:3">
      <c r="A380" t="s">
        <v>6133</v>
      </c>
      <c r="B380" s="22">
        <v>80</v>
      </c>
      <c r="C380" s="16" t="s">
        <v>5757</v>
      </c>
    </row>
    <row r="381" spans="1:3">
      <c r="A381" t="s">
        <v>6134</v>
      </c>
      <c r="B381" s="22">
        <v>42</v>
      </c>
      <c r="C381" s="16" t="s">
        <v>5753</v>
      </c>
    </row>
    <row r="382" spans="1:3">
      <c r="A382" t="s">
        <v>6135</v>
      </c>
      <c r="B382" s="22">
        <v>42</v>
      </c>
      <c r="C382" s="16" t="s">
        <v>5757</v>
      </c>
    </row>
    <row r="383" spans="1:3">
      <c r="A383" t="s">
        <v>6136</v>
      </c>
      <c r="B383" s="22">
        <v>42</v>
      </c>
      <c r="C383" s="16" t="s">
        <v>5753</v>
      </c>
    </row>
    <row r="384" spans="1:3">
      <c r="A384" t="s">
        <v>6137</v>
      </c>
      <c r="B384" s="22">
        <v>42</v>
      </c>
      <c r="C384" s="16" t="s">
        <v>5753</v>
      </c>
    </row>
    <row r="385" spans="1:3">
      <c r="A385" t="s">
        <v>6138</v>
      </c>
      <c r="B385" s="22">
        <v>42</v>
      </c>
      <c r="C385" s="16" t="s">
        <v>5763</v>
      </c>
    </row>
    <row r="386" spans="1:3">
      <c r="A386" t="s">
        <v>6139</v>
      </c>
      <c r="B386" s="22">
        <v>60</v>
      </c>
      <c r="C386" s="16" t="s">
        <v>5763</v>
      </c>
    </row>
    <row r="387" spans="1:3">
      <c r="A387" t="s">
        <v>6140</v>
      </c>
      <c r="B387" s="22">
        <v>60</v>
      </c>
      <c r="C387" s="16" t="s">
        <v>5763</v>
      </c>
    </row>
    <row r="388" spans="1:3">
      <c r="A388" t="s">
        <v>6141</v>
      </c>
      <c r="B388" s="22">
        <v>60</v>
      </c>
      <c r="C388" s="16" t="s">
        <v>5753</v>
      </c>
    </row>
    <row r="389" spans="1:3">
      <c r="A389" t="s">
        <v>6142</v>
      </c>
      <c r="B389" s="22">
        <v>60</v>
      </c>
      <c r="C389" s="16" t="s">
        <v>5763</v>
      </c>
    </row>
    <row r="390" spans="1:3">
      <c r="A390" t="s">
        <v>6143</v>
      </c>
      <c r="B390" s="22">
        <v>60</v>
      </c>
      <c r="C390" s="16" t="s">
        <v>5763</v>
      </c>
    </row>
    <row r="391" spans="1:3">
      <c r="A391" t="s">
        <v>6144</v>
      </c>
      <c r="B391" s="22">
        <v>60</v>
      </c>
      <c r="C391" s="16" t="s">
        <v>5757</v>
      </c>
    </row>
    <row r="392" spans="1:3">
      <c r="A392" t="s">
        <v>6145</v>
      </c>
      <c r="B392" s="22">
        <v>60</v>
      </c>
      <c r="C392" s="16" t="s">
        <v>5753</v>
      </c>
    </row>
    <row r="393" spans="1:3">
      <c r="A393" t="s">
        <v>6146</v>
      </c>
      <c r="B393" s="22">
        <v>60</v>
      </c>
      <c r="C393" s="16" t="s">
        <v>5763</v>
      </c>
    </row>
    <row r="394" spans="1:3">
      <c r="A394" t="s">
        <v>6147</v>
      </c>
      <c r="B394" s="22">
        <v>93</v>
      </c>
      <c r="C394" s="16" t="s">
        <v>5763</v>
      </c>
    </row>
    <row r="395" spans="1:3">
      <c r="A395" t="s">
        <v>6148</v>
      </c>
      <c r="B395" s="22">
        <v>93</v>
      </c>
      <c r="C395" s="16" t="s">
        <v>5763</v>
      </c>
    </row>
    <row r="396" spans="1:3">
      <c r="A396" t="s">
        <v>6149</v>
      </c>
      <c r="B396" s="22">
        <v>93</v>
      </c>
      <c r="C396" s="16" t="s">
        <v>5757</v>
      </c>
    </row>
    <row r="397" spans="1:3">
      <c r="A397" t="s">
        <v>6150</v>
      </c>
      <c r="B397" s="22">
        <v>93</v>
      </c>
      <c r="C397" s="16" t="s">
        <v>5763</v>
      </c>
    </row>
    <row r="398" spans="1:3">
      <c r="A398" t="s">
        <v>6151</v>
      </c>
      <c r="B398" s="22">
        <v>93</v>
      </c>
      <c r="C398" s="16" t="s">
        <v>5836</v>
      </c>
    </row>
    <row r="399" spans="1:3">
      <c r="A399" t="s">
        <v>6152</v>
      </c>
      <c r="B399" s="22">
        <v>93</v>
      </c>
      <c r="C399" s="16" t="s">
        <v>5753</v>
      </c>
    </row>
    <row r="400" spans="1:3">
      <c r="A400" t="s">
        <v>6153</v>
      </c>
      <c r="B400" s="22">
        <v>93</v>
      </c>
      <c r="C400" s="16" t="s">
        <v>5768</v>
      </c>
    </row>
    <row r="401" spans="1:3">
      <c r="A401" t="s">
        <v>6154</v>
      </c>
      <c r="B401" s="22">
        <v>93</v>
      </c>
      <c r="C401" s="16" t="s">
        <v>5757</v>
      </c>
    </row>
    <row r="402" spans="1:3">
      <c r="A402" t="s">
        <v>6155</v>
      </c>
      <c r="B402" s="22">
        <v>93</v>
      </c>
      <c r="C402" s="16" t="s">
        <v>5753</v>
      </c>
    </row>
    <row r="403" spans="1:3">
      <c r="A403" t="s">
        <v>6156</v>
      </c>
      <c r="B403" s="22">
        <v>93</v>
      </c>
      <c r="C403" s="16" t="s">
        <v>5753</v>
      </c>
    </row>
    <row r="404" spans="1:3">
      <c r="A404" t="s">
        <v>6157</v>
      </c>
      <c r="B404" s="22">
        <v>28</v>
      </c>
      <c r="C404" s="16" t="s">
        <v>5757</v>
      </c>
    </row>
    <row r="405" spans="1:3">
      <c r="A405" t="s">
        <v>6158</v>
      </c>
      <c r="B405" s="22">
        <v>28</v>
      </c>
      <c r="C405" s="16" t="s">
        <v>5757</v>
      </c>
    </row>
    <row r="406" spans="1:3">
      <c r="A406" t="s">
        <v>6159</v>
      </c>
      <c r="B406" s="22">
        <v>28</v>
      </c>
      <c r="C406" s="16" t="s">
        <v>5753</v>
      </c>
    </row>
    <row r="407" spans="1:3">
      <c r="A407" t="s">
        <v>6160</v>
      </c>
      <c r="B407" s="22">
        <v>28</v>
      </c>
      <c r="C407" s="16" t="s">
        <v>5753</v>
      </c>
    </row>
    <row r="408" spans="1:3">
      <c r="A408" t="s">
        <v>6161</v>
      </c>
      <c r="B408" s="22">
        <v>28</v>
      </c>
      <c r="C408" s="16" t="s">
        <v>5753</v>
      </c>
    </row>
    <row r="409" spans="1:3">
      <c r="A409" t="s">
        <v>6162</v>
      </c>
      <c r="B409" s="22">
        <v>28</v>
      </c>
      <c r="C409" s="16" t="s">
        <v>5757</v>
      </c>
    </row>
    <row r="410" spans="1:3">
      <c r="A410" t="s">
        <v>6163</v>
      </c>
      <c r="B410" s="22">
        <v>41</v>
      </c>
      <c r="C410" s="16" t="s">
        <v>5753</v>
      </c>
    </row>
    <row r="411" spans="1:3">
      <c r="A411" t="s">
        <v>6164</v>
      </c>
      <c r="B411" s="22">
        <v>41</v>
      </c>
      <c r="C411" s="16" t="s">
        <v>5753</v>
      </c>
    </row>
    <row r="412" spans="1:3">
      <c r="A412" t="s">
        <v>6165</v>
      </c>
      <c r="B412" s="22">
        <v>41</v>
      </c>
      <c r="C412" s="16" t="s">
        <v>5753</v>
      </c>
    </row>
    <row r="413" spans="1:3">
      <c r="A413" t="s">
        <v>6166</v>
      </c>
      <c r="B413" s="22">
        <v>41</v>
      </c>
      <c r="C413" s="16" t="s">
        <v>5757</v>
      </c>
    </row>
    <row r="414" spans="1:3">
      <c r="A414" t="s">
        <v>6167</v>
      </c>
      <c r="B414" s="22">
        <v>41</v>
      </c>
      <c r="C414" s="16" t="s">
        <v>5753</v>
      </c>
    </row>
    <row r="415" spans="1:3">
      <c r="A415" t="s">
        <v>6168</v>
      </c>
      <c r="B415" s="22">
        <v>41</v>
      </c>
      <c r="C415" s="16" t="s">
        <v>5757</v>
      </c>
    </row>
    <row r="416" spans="1:3">
      <c r="A416" t="s">
        <v>6169</v>
      </c>
      <c r="B416" s="22">
        <v>41</v>
      </c>
      <c r="C416" s="16" t="s">
        <v>5753</v>
      </c>
    </row>
    <row r="417" spans="1:3">
      <c r="A417" t="s">
        <v>6170</v>
      </c>
      <c r="B417" s="22">
        <v>41</v>
      </c>
      <c r="C417" s="16" t="s">
        <v>5757</v>
      </c>
    </row>
    <row r="418" spans="1:3">
      <c r="A418" t="s">
        <v>6171</v>
      </c>
      <c r="B418" s="22">
        <v>41</v>
      </c>
      <c r="C418" s="16" t="s">
        <v>5757</v>
      </c>
    </row>
    <row r="419" spans="1:3">
      <c r="A419" t="s">
        <v>6172</v>
      </c>
      <c r="B419" s="22">
        <v>41</v>
      </c>
      <c r="C419" s="16" t="s">
        <v>5753</v>
      </c>
    </row>
    <row r="420" spans="1:3">
      <c r="A420" t="s">
        <v>6173</v>
      </c>
      <c r="B420" s="22">
        <v>41</v>
      </c>
      <c r="C420" s="16" t="s">
        <v>5763</v>
      </c>
    </row>
    <row r="421" spans="1:3">
      <c r="A421" t="s">
        <v>6174</v>
      </c>
      <c r="B421" s="22">
        <v>76</v>
      </c>
      <c r="C421" s="16" t="s">
        <v>5763</v>
      </c>
    </row>
    <row r="422" spans="1:3">
      <c r="A422" t="s">
        <v>6175</v>
      </c>
      <c r="B422" s="22">
        <v>76</v>
      </c>
      <c r="C422" s="16" t="s">
        <v>5753</v>
      </c>
    </row>
    <row r="423" spans="1:3">
      <c r="A423" t="s">
        <v>6176</v>
      </c>
      <c r="B423" s="22">
        <v>76</v>
      </c>
      <c r="C423" s="16" t="s">
        <v>5753</v>
      </c>
    </row>
    <row r="424" spans="1:3">
      <c r="A424" t="s">
        <v>6177</v>
      </c>
      <c r="B424" s="22">
        <v>76</v>
      </c>
      <c r="C424" s="16" t="s">
        <v>5757</v>
      </c>
    </row>
    <row r="425" spans="1:3">
      <c r="A425" t="s">
        <v>6178</v>
      </c>
      <c r="B425" s="22">
        <v>76</v>
      </c>
      <c r="C425" s="16" t="s">
        <v>5763</v>
      </c>
    </row>
    <row r="426" spans="1:3">
      <c r="A426" t="s">
        <v>6179</v>
      </c>
      <c r="B426" s="22">
        <v>76</v>
      </c>
      <c r="C426" s="16" t="s">
        <v>5763</v>
      </c>
    </row>
    <row r="427" spans="1:3">
      <c r="A427" t="s">
        <v>6180</v>
      </c>
      <c r="B427" s="22">
        <v>76</v>
      </c>
      <c r="C427" s="16" t="s">
        <v>5753</v>
      </c>
    </row>
    <row r="428" spans="1:3">
      <c r="A428" t="s">
        <v>6181</v>
      </c>
      <c r="B428" s="22">
        <v>76</v>
      </c>
      <c r="C428" s="16" t="s">
        <v>5753</v>
      </c>
    </row>
    <row r="429" spans="1:3">
      <c r="A429" t="s">
        <v>6182</v>
      </c>
      <c r="B429" s="22">
        <v>76</v>
      </c>
      <c r="C429" s="16" t="s">
        <v>5755</v>
      </c>
    </row>
    <row r="430" spans="1:3">
      <c r="A430" t="s">
        <v>6183</v>
      </c>
      <c r="B430" s="22">
        <v>46</v>
      </c>
      <c r="C430" s="16" t="s">
        <v>5753</v>
      </c>
    </row>
    <row r="431" spans="1:3">
      <c r="A431" t="s">
        <v>6184</v>
      </c>
      <c r="B431" s="22">
        <v>46</v>
      </c>
      <c r="C431" s="16" t="s">
        <v>5753</v>
      </c>
    </row>
    <row r="432" spans="1:3">
      <c r="A432" t="s">
        <v>6185</v>
      </c>
      <c r="B432" s="22">
        <v>46</v>
      </c>
      <c r="C432" s="16" t="s">
        <v>5753</v>
      </c>
    </row>
    <row r="433" spans="1:3">
      <c r="A433" t="s">
        <v>6186</v>
      </c>
      <c r="B433" s="22">
        <v>46</v>
      </c>
      <c r="C433" s="16" t="s">
        <v>5753</v>
      </c>
    </row>
    <row r="434" spans="1:3">
      <c r="A434" t="s">
        <v>6187</v>
      </c>
      <c r="B434" s="22">
        <v>46</v>
      </c>
      <c r="C434" s="16" t="s">
        <v>5763</v>
      </c>
    </row>
    <row r="435" spans="1:3">
      <c r="A435" t="s">
        <v>6188</v>
      </c>
      <c r="B435" s="22">
        <v>15</v>
      </c>
      <c r="C435" s="16" t="s">
        <v>5836</v>
      </c>
    </row>
    <row r="436" spans="1:3">
      <c r="A436" t="s">
        <v>6189</v>
      </c>
      <c r="B436" s="22">
        <v>15</v>
      </c>
      <c r="C436" s="16" t="s">
        <v>5755</v>
      </c>
    </row>
    <row r="437" spans="1:3">
      <c r="A437" t="s">
        <v>6190</v>
      </c>
      <c r="B437" s="22">
        <v>78</v>
      </c>
      <c r="C437" s="16" t="s">
        <v>5753</v>
      </c>
    </row>
    <row r="438" spans="1:3">
      <c r="A438" t="s">
        <v>6191</v>
      </c>
      <c r="B438" s="22">
        <v>78</v>
      </c>
      <c r="C438" s="16" t="s">
        <v>5753</v>
      </c>
    </row>
    <row r="439" spans="1:3">
      <c r="A439" t="s">
        <v>6192</v>
      </c>
      <c r="B439" s="22">
        <v>78</v>
      </c>
      <c r="C439" s="16" t="s">
        <v>5753</v>
      </c>
    </row>
    <row r="440" spans="1:3">
      <c r="A440" t="s">
        <v>6193</v>
      </c>
      <c r="B440" s="22">
        <v>78</v>
      </c>
      <c r="C440" s="16" t="s">
        <v>5753</v>
      </c>
    </row>
    <row r="441" spans="1:3">
      <c r="A441" t="s">
        <v>6194</v>
      </c>
      <c r="B441" s="22">
        <v>78</v>
      </c>
      <c r="C441" s="16" t="s">
        <v>5753</v>
      </c>
    </row>
    <row r="442" spans="1:3">
      <c r="A442" t="s">
        <v>6195</v>
      </c>
      <c r="B442" s="22">
        <v>78</v>
      </c>
      <c r="C442" s="16" t="s">
        <v>5763</v>
      </c>
    </row>
    <row r="443" spans="1:3">
      <c r="A443" t="s">
        <v>6196</v>
      </c>
      <c r="B443" s="22">
        <v>78</v>
      </c>
      <c r="C443" s="16" t="s">
        <v>5753</v>
      </c>
    </row>
    <row r="444" spans="1:3">
      <c r="A444" t="s">
        <v>6197</v>
      </c>
      <c r="B444" s="22">
        <v>78</v>
      </c>
      <c r="C444" s="16" t="s">
        <v>5763</v>
      </c>
    </row>
    <row r="445" spans="1:3">
      <c r="A445" t="s">
        <v>6198</v>
      </c>
      <c r="B445" s="22">
        <v>78</v>
      </c>
      <c r="C445" s="16" t="s">
        <v>5763</v>
      </c>
    </row>
    <row r="446" spans="1:3">
      <c r="A446" t="s">
        <v>6199</v>
      </c>
      <c r="B446" s="22">
        <v>78</v>
      </c>
      <c r="C446" s="16" t="s">
        <v>5763</v>
      </c>
    </row>
    <row r="447" spans="1:3">
      <c r="A447" t="s">
        <v>6200</v>
      </c>
      <c r="B447" s="22">
        <v>78</v>
      </c>
      <c r="C447" s="16" t="s">
        <v>5753</v>
      </c>
    </row>
    <row r="448" spans="1:3">
      <c r="A448" t="s">
        <v>6201</v>
      </c>
      <c r="B448" s="22">
        <v>94</v>
      </c>
      <c r="C448" s="16" t="s">
        <v>5763</v>
      </c>
    </row>
    <row r="449" spans="1:3">
      <c r="A449" t="s">
        <v>6202</v>
      </c>
      <c r="B449" s="22">
        <v>94</v>
      </c>
      <c r="C449" s="16" t="s">
        <v>5763</v>
      </c>
    </row>
    <row r="450" spans="1:3">
      <c r="A450" t="s">
        <v>6203</v>
      </c>
      <c r="B450" s="22">
        <v>94</v>
      </c>
      <c r="C450" s="16" t="s">
        <v>5836</v>
      </c>
    </row>
    <row r="451" spans="1:3">
      <c r="A451" t="s">
        <v>6204</v>
      </c>
      <c r="B451" s="22">
        <v>94</v>
      </c>
      <c r="C451" s="16" t="s">
        <v>5763</v>
      </c>
    </row>
    <row r="452" spans="1:3">
      <c r="A452" t="s">
        <v>6205</v>
      </c>
      <c r="B452" s="22">
        <v>94</v>
      </c>
      <c r="C452" s="16" t="s">
        <v>5768</v>
      </c>
    </row>
    <row r="453" spans="1:3">
      <c r="A453" t="s">
        <v>6206</v>
      </c>
      <c r="B453" s="22">
        <v>94</v>
      </c>
      <c r="C453" s="16" t="s">
        <v>5768</v>
      </c>
    </row>
    <row r="454" spans="1:3">
      <c r="A454" t="s">
        <v>6207</v>
      </c>
      <c r="B454" s="22">
        <v>94</v>
      </c>
      <c r="C454" s="16" t="s">
        <v>5768</v>
      </c>
    </row>
    <row r="455" spans="1:3">
      <c r="A455" t="s">
        <v>6208</v>
      </c>
      <c r="B455" s="22">
        <v>94</v>
      </c>
      <c r="C455" s="16" t="s">
        <v>5755</v>
      </c>
    </row>
    <row r="456" spans="1:3">
      <c r="A456" t="s">
        <v>6209</v>
      </c>
      <c r="B456" s="22">
        <v>94</v>
      </c>
      <c r="C456" s="16" t="s">
        <v>5768</v>
      </c>
    </row>
    <row r="457" spans="1:3">
      <c r="A457" t="s">
        <v>6210</v>
      </c>
      <c r="B457" s="22">
        <v>94</v>
      </c>
      <c r="C457" s="16" t="s">
        <v>5763</v>
      </c>
    </row>
    <row r="458" spans="1:3">
      <c r="A458" t="s">
        <v>6211</v>
      </c>
      <c r="B458" s="22">
        <v>94</v>
      </c>
      <c r="C458" s="16" t="s">
        <v>5768</v>
      </c>
    </row>
    <row r="459" spans="1:3">
      <c r="A459" t="s">
        <v>6212</v>
      </c>
      <c r="B459" s="22">
        <v>94</v>
      </c>
      <c r="C459" s="16" t="s">
        <v>5753</v>
      </c>
    </row>
    <row r="460" spans="1:3">
      <c r="A460" t="s">
        <v>6213</v>
      </c>
      <c r="B460" s="22">
        <v>84</v>
      </c>
      <c r="C460" s="16" t="s">
        <v>5753</v>
      </c>
    </row>
    <row r="461" spans="1:3">
      <c r="A461" t="s">
        <v>6214</v>
      </c>
      <c r="B461" s="22">
        <v>84</v>
      </c>
      <c r="C461" s="16" t="s">
        <v>5753</v>
      </c>
    </row>
    <row r="462" spans="1:3">
      <c r="A462" t="s">
        <v>6215</v>
      </c>
      <c r="B462" s="22">
        <v>84</v>
      </c>
      <c r="C462" s="16" t="s">
        <v>5757</v>
      </c>
    </row>
    <row r="463" spans="1:3">
      <c r="A463" t="s">
        <v>6216</v>
      </c>
      <c r="B463" s="22">
        <v>84</v>
      </c>
      <c r="C463" s="16" t="s">
        <v>5768</v>
      </c>
    </row>
    <row r="464" spans="1:3">
      <c r="A464" t="s">
        <v>6217</v>
      </c>
      <c r="B464" s="22">
        <v>19</v>
      </c>
      <c r="C464" s="16" t="s">
        <v>5755</v>
      </c>
    </row>
    <row r="465" spans="1:3">
      <c r="A465" t="s">
        <v>6218</v>
      </c>
      <c r="B465" s="22">
        <v>19</v>
      </c>
      <c r="C465" s="16" t="s">
        <v>5753</v>
      </c>
    </row>
    <row r="466" spans="1:3">
      <c r="A466" t="s">
        <v>6219</v>
      </c>
      <c r="B466" s="22">
        <v>19</v>
      </c>
      <c r="C466" s="16" t="s">
        <v>5757</v>
      </c>
    </row>
    <row r="467" spans="1:3">
      <c r="A467" t="s">
        <v>6220</v>
      </c>
      <c r="B467" s="22">
        <v>19</v>
      </c>
      <c r="C467" s="16" t="s">
        <v>5753</v>
      </c>
    </row>
    <row r="468" spans="1:3">
      <c r="A468" t="s">
        <v>6221</v>
      </c>
      <c r="B468" s="22">
        <v>19</v>
      </c>
      <c r="C468" s="16" t="s">
        <v>5763</v>
      </c>
    </row>
    <row r="469" spans="1:3">
      <c r="A469" t="s">
        <v>6222</v>
      </c>
      <c r="B469" s="22">
        <v>59</v>
      </c>
      <c r="C469" s="16" t="s">
        <v>5763</v>
      </c>
    </row>
    <row r="470" spans="1:3">
      <c r="A470" t="s">
        <v>6223</v>
      </c>
      <c r="B470" s="22">
        <v>59</v>
      </c>
      <c r="C470" s="16" t="s">
        <v>5763</v>
      </c>
    </row>
    <row r="471" spans="1:3">
      <c r="A471" t="s">
        <v>6224</v>
      </c>
      <c r="B471" s="22">
        <v>59</v>
      </c>
      <c r="C471" s="16" t="s">
        <v>5753</v>
      </c>
    </row>
    <row r="472" spans="1:3">
      <c r="A472" t="s">
        <v>6225</v>
      </c>
      <c r="B472" s="22">
        <v>59</v>
      </c>
      <c r="C472" s="16" t="s">
        <v>5763</v>
      </c>
    </row>
    <row r="473" spans="1:3">
      <c r="A473" t="s">
        <v>6226</v>
      </c>
      <c r="B473" s="22">
        <v>59</v>
      </c>
      <c r="C473" s="16" t="s">
        <v>5763</v>
      </c>
    </row>
    <row r="474" spans="1:3">
      <c r="A474" t="s">
        <v>6227</v>
      </c>
      <c r="B474" s="22">
        <v>59</v>
      </c>
      <c r="C474" s="16" t="s">
        <v>5753</v>
      </c>
    </row>
    <row r="475" spans="1:3">
      <c r="A475" t="s">
        <v>6228</v>
      </c>
      <c r="B475" s="22">
        <v>59</v>
      </c>
      <c r="C475" s="16" t="s">
        <v>5757</v>
      </c>
    </row>
    <row r="476" spans="1:3">
      <c r="A476" t="s">
        <v>6229</v>
      </c>
      <c r="B476" s="22">
        <v>59</v>
      </c>
      <c r="C476" s="16" t="s">
        <v>5763</v>
      </c>
    </row>
    <row r="477" spans="1:3">
      <c r="A477" t="s">
        <v>6230</v>
      </c>
      <c r="B477" s="22">
        <v>59</v>
      </c>
      <c r="C477" s="16" t="s">
        <v>5763</v>
      </c>
    </row>
    <row r="478" spans="1:3">
      <c r="A478" t="s">
        <v>6231</v>
      </c>
      <c r="B478" s="22">
        <v>59</v>
      </c>
      <c r="C478" s="16" t="s">
        <v>5763</v>
      </c>
    </row>
    <row r="479" spans="1:3">
      <c r="A479" t="s">
        <v>6232</v>
      </c>
      <c r="B479" s="22">
        <v>61</v>
      </c>
      <c r="C479" s="16" t="s">
        <v>5763</v>
      </c>
    </row>
    <row r="480" spans="1:3">
      <c r="A480" t="s">
        <v>6233</v>
      </c>
      <c r="B480" s="22">
        <v>61</v>
      </c>
      <c r="C480" s="16" t="s">
        <v>5753</v>
      </c>
    </row>
    <row r="481" spans="1:3">
      <c r="A481" t="s">
        <v>6234</v>
      </c>
      <c r="B481" s="22">
        <v>61</v>
      </c>
      <c r="C481" s="16" t="s">
        <v>5757</v>
      </c>
    </row>
    <row r="482" spans="1:3">
      <c r="A482" t="s">
        <v>6235</v>
      </c>
      <c r="B482" s="22">
        <v>61</v>
      </c>
      <c r="C482" s="16" t="s">
        <v>5753</v>
      </c>
    </row>
    <row r="483" spans="1:3">
      <c r="A483" t="s">
        <v>6236</v>
      </c>
      <c r="B483" s="22">
        <v>61</v>
      </c>
      <c r="C483" s="16" t="s">
        <v>5757</v>
      </c>
    </row>
    <row r="484" spans="1:3">
      <c r="A484" t="s">
        <v>6237</v>
      </c>
      <c r="B484" s="22">
        <v>61</v>
      </c>
      <c r="C484" s="16" t="s">
        <v>5757</v>
      </c>
    </row>
    <row r="485" spans="1:3">
      <c r="A485" t="s">
        <v>6238</v>
      </c>
      <c r="B485" s="22">
        <v>61</v>
      </c>
      <c r="C485" s="16" t="s">
        <v>5757</v>
      </c>
    </row>
    <row r="486" spans="1:3">
      <c r="A486" t="s">
        <v>6239</v>
      </c>
      <c r="B486" s="22">
        <v>61</v>
      </c>
      <c r="C486" s="16" t="s">
        <v>5757</v>
      </c>
    </row>
    <row r="487" spans="1:3">
      <c r="A487" t="s">
        <v>6240</v>
      </c>
      <c r="B487" s="22">
        <v>61</v>
      </c>
      <c r="C487" s="16" t="s">
        <v>5753</v>
      </c>
    </row>
    <row r="488" spans="1:3">
      <c r="A488" t="s">
        <v>6241</v>
      </c>
      <c r="B488" s="22">
        <v>61</v>
      </c>
      <c r="C488" s="16" t="s">
        <v>5753</v>
      </c>
    </row>
    <row r="489" spans="1:3">
      <c r="A489" t="s">
        <v>6242</v>
      </c>
      <c r="B489" s="22">
        <v>61</v>
      </c>
      <c r="C489" s="16" t="s">
        <v>5753</v>
      </c>
    </row>
    <row r="490" spans="1:3">
      <c r="A490" t="s">
        <v>6243</v>
      </c>
      <c r="B490" s="22">
        <v>91</v>
      </c>
      <c r="C490" s="16" t="s">
        <v>5753</v>
      </c>
    </row>
    <row r="491" spans="1:3">
      <c r="A491" t="s">
        <v>6244</v>
      </c>
      <c r="B491" s="22">
        <v>91</v>
      </c>
      <c r="C491" s="16" t="s">
        <v>5757</v>
      </c>
    </row>
    <row r="492" spans="1:3">
      <c r="A492" t="s">
        <v>6245</v>
      </c>
      <c r="B492" s="22">
        <v>91</v>
      </c>
      <c r="C492" s="16" t="s">
        <v>5757</v>
      </c>
    </row>
    <row r="493" spans="1:3">
      <c r="A493" t="s">
        <v>6246</v>
      </c>
      <c r="B493" s="22">
        <v>91</v>
      </c>
      <c r="C493" s="16" t="s">
        <v>5768</v>
      </c>
    </row>
    <row r="494" spans="1:3">
      <c r="A494" t="s">
        <v>6247</v>
      </c>
      <c r="B494" s="22">
        <v>91</v>
      </c>
      <c r="C494" s="16" t="s">
        <v>5757</v>
      </c>
    </row>
    <row r="495" spans="1:3">
      <c r="A495" t="s">
        <v>6248</v>
      </c>
      <c r="B495" s="22">
        <v>91</v>
      </c>
      <c r="C495" s="16" t="s">
        <v>5753</v>
      </c>
    </row>
    <row r="496" spans="1:3">
      <c r="A496" t="s">
        <v>6249</v>
      </c>
      <c r="B496" s="22">
        <v>91</v>
      </c>
      <c r="C496" s="16" t="s">
        <v>5757</v>
      </c>
    </row>
    <row r="497" spans="1:3">
      <c r="A497" t="s">
        <v>6250</v>
      </c>
      <c r="B497" s="22">
        <v>88</v>
      </c>
      <c r="C497" s="16" t="s">
        <v>5755</v>
      </c>
    </row>
    <row r="498" spans="1:3">
      <c r="A498" t="s">
        <v>6251</v>
      </c>
      <c r="B498" s="22">
        <v>88</v>
      </c>
      <c r="C498" s="16" t="s">
        <v>5757</v>
      </c>
    </row>
    <row r="499" spans="1:3">
      <c r="A499" t="s">
        <v>6252</v>
      </c>
      <c r="B499" s="22">
        <v>88</v>
      </c>
      <c r="C499" s="16" t="s">
        <v>5755</v>
      </c>
    </row>
    <row r="500" spans="1:3">
      <c r="A500" t="s">
        <v>6253</v>
      </c>
      <c r="B500" s="22">
        <v>88</v>
      </c>
      <c r="C500" s="16" t="s">
        <v>5836</v>
      </c>
    </row>
    <row r="501" spans="1:3">
      <c r="A501" t="s">
        <v>6254</v>
      </c>
      <c r="B501" s="22">
        <v>88</v>
      </c>
      <c r="C501" s="16" t="s">
        <v>5763</v>
      </c>
    </row>
    <row r="502" spans="1:3">
      <c r="A502" t="s">
        <v>6255</v>
      </c>
      <c r="B502" s="22">
        <v>88</v>
      </c>
      <c r="C502" s="16" t="s">
        <v>5836</v>
      </c>
    </row>
    <row r="503" spans="1:3">
      <c r="A503" t="s">
        <v>6256</v>
      </c>
      <c r="B503" s="22">
        <v>86</v>
      </c>
      <c r="C503" s="16" t="s">
        <v>5836</v>
      </c>
    </row>
    <row r="504" spans="1:3">
      <c r="A504" t="s">
        <v>6257</v>
      </c>
      <c r="B504" s="22">
        <v>86</v>
      </c>
      <c r="C504" s="16" t="s">
        <v>5836</v>
      </c>
    </row>
    <row r="505" spans="1:3">
      <c r="A505" t="s">
        <v>6258</v>
      </c>
      <c r="B505" s="22">
        <v>75</v>
      </c>
      <c r="C505" s="16" t="s">
        <v>5763</v>
      </c>
    </row>
    <row r="506" spans="1:3">
      <c r="A506" t="s">
        <v>6259</v>
      </c>
      <c r="B506" s="22">
        <v>75</v>
      </c>
      <c r="C506" s="16" t="s">
        <v>5763</v>
      </c>
    </row>
    <row r="507" spans="1:3">
      <c r="A507" t="s">
        <v>6260</v>
      </c>
      <c r="B507" s="22">
        <v>75</v>
      </c>
      <c r="C507" s="16" t="s">
        <v>5753</v>
      </c>
    </row>
    <row r="508" spans="1:3">
      <c r="A508" t="s">
        <v>6261</v>
      </c>
      <c r="B508" s="22">
        <v>75</v>
      </c>
      <c r="C508" s="16" t="s">
        <v>5757</v>
      </c>
    </row>
    <row r="509" spans="1:3">
      <c r="A509" t="s">
        <v>6262</v>
      </c>
      <c r="B509" s="22">
        <v>75</v>
      </c>
      <c r="C509" s="16" t="s">
        <v>5757</v>
      </c>
    </row>
    <row r="510" spans="1:3">
      <c r="A510" t="s">
        <v>6263</v>
      </c>
      <c r="B510" s="22">
        <v>75</v>
      </c>
      <c r="C510" s="16" t="s">
        <v>5757</v>
      </c>
    </row>
    <row r="511" spans="1:3">
      <c r="A511" t="s">
        <v>6264</v>
      </c>
      <c r="B511" s="22">
        <v>75</v>
      </c>
      <c r="C511" s="16" t="s">
        <v>5757</v>
      </c>
    </row>
    <row r="512" spans="1:3">
      <c r="A512" t="s">
        <v>6265</v>
      </c>
      <c r="B512" s="22">
        <v>75</v>
      </c>
      <c r="C512" s="16" t="s">
        <v>5757</v>
      </c>
    </row>
    <row r="513" spans="1:3">
      <c r="A513" t="s">
        <v>6266</v>
      </c>
      <c r="B513" s="22">
        <v>75</v>
      </c>
      <c r="C513" s="16" t="s">
        <v>5753</v>
      </c>
    </row>
    <row r="514" spans="1:3">
      <c r="A514" t="s">
        <v>6267</v>
      </c>
      <c r="B514" s="22">
        <v>75</v>
      </c>
      <c r="C514" s="16" t="s">
        <v>5763</v>
      </c>
    </row>
    <row r="515" spans="1:3">
      <c r="A515" t="s">
        <v>6268</v>
      </c>
      <c r="B515" s="22">
        <v>75</v>
      </c>
      <c r="C515" s="16" t="s">
        <v>5763</v>
      </c>
    </row>
    <row r="516" spans="1:3">
      <c r="A516" t="s">
        <v>6269</v>
      </c>
      <c r="B516" s="22">
        <v>75</v>
      </c>
      <c r="C516" s="16" t="s">
        <v>5763</v>
      </c>
    </row>
    <row r="517" spans="1:3">
      <c r="A517" t="s">
        <v>6270</v>
      </c>
      <c r="B517" s="22">
        <v>75</v>
      </c>
      <c r="C517" s="16" t="s">
        <v>5763</v>
      </c>
    </row>
    <row r="518" spans="1:3">
      <c r="A518" t="s">
        <v>6271</v>
      </c>
      <c r="B518" s="22">
        <v>45</v>
      </c>
      <c r="C518" s="16" t="s">
        <v>5753</v>
      </c>
    </row>
    <row r="519" spans="1:3">
      <c r="A519" t="s">
        <v>6272</v>
      </c>
      <c r="B519" s="22">
        <v>45</v>
      </c>
      <c r="C519" s="16" t="s">
        <v>5757</v>
      </c>
    </row>
    <row r="520" spans="1:3">
      <c r="A520" t="s">
        <v>6273</v>
      </c>
      <c r="B520" s="22">
        <v>45</v>
      </c>
      <c r="C520" s="16" t="s">
        <v>5757</v>
      </c>
    </row>
    <row r="521" spans="1:3">
      <c r="A521" t="s">
        <v>6274</v>
      </c>
      <c r="B521" s="22">
        <v>45</v>
      </c>
      <c r="C521" s="16" t="s">
        <v>5753</v>
      </c>
    </row>
    <row r="522" spans="1:3">
      <c r="A522" t="s">
        <v>6275</v>
      </c>
      <c r="B522" s="22">
        <v>45</v>
      </c>
      <c r="C522" s="16" t="s">
        <v>5757</v>
      </c>
    </row>
    <row r="523" spans="1:3">
      <c r="A523" t="s">
        <v>6276</v>
      </c>
      <c r="B523" s="22">
        <v>45</v>
      </c>
      <c r="C523" s="16" t="s">
        <v>5757</v>
      </c>
    </row>
    <row r="524" spans="1:3">
      <c r="A524" t="s">
        <v>6277</v>
      </c>
      <c r="B524" s="22">
        <v>45</v>
      </c>
      <c r="C524" s="16" t="s">
        <v>5757</v>
      </c>
    </row>
    <row r="525" spans="1:3">
      <c r="A525" t="s">
        <v>6278</v>
      </c>
      <c r="B525" s="22">
        <v>45</v>
      </c>
      <c r="C525" s="16" t="s">
        <v>5763</v>
      </c>
    </row>
    <row r="526" spans="1:3">
      <c r="A526" t="s">
        <v>6279</v>
      </c>
      <c r="B526" s="22">
        <v>45</v>
      </c>
      <c r="C526" s="16" t="s">
        <v>5753</v>
      </c>
    </row>
    <row r="527" spans="1:3">
      <c r="A527" t="s">
        <v>6280</v>
      </c>
      <c r="B527" s="22">
        <v>45</v>
      </c>
      <c r="C527" s="16" t="s">
        <v>5757</v>
      </c>
    </row>
    <row r="528" spans="1:3">
      <c r="A528" t="s">
        <v>6281</v>
      </c>
      <c r="B528" s="22">
        <v>45</v>
      </c>
      <c r="C528" s="16" t="s">
        <v>5763</v>
      </c>
    </row>
    <row r="529" spans="1:3">
      <c r="A529" t="s">
        <v>6282</v>
      </c>
      <c r="B529" s="22">
        <v>37</v>
      </c>
      <c r="C529" s="16" t="s">
        <v>5763</v>
      </c>
    </row>
    <row r="530" spans="1:3">
      <c r="A530" t="s">
        <v>6283</v>
      </c>
      <c r="B530" s="22">
        <v>37</v>
      </c>
      <c r="C530" s="16" t="s">
        <v>5763</v>
      </c>
    </row>
    <row r="531" spans="1:3">
      <c r="A531" t="s">
        <v>6284</v>
      </c>
      <c r="B531" s="22">
        <v>37</v>
      </c>
      <c r="C531" s="16" t="s">
        <v>5753</v>
      </c>
    </row>
    <row r="532" spans="1:3">
      <c r="A532" t="s">
        <v>6285</v>
      </c>
      <c r="B532" s="22">
        <v>37</v>
      </c>
      <c r="C532" s="16" t="s">
        <v>5757</v>
      </c>
    </row>
    <row r="533" spans="1:3">
      <c r="A533" t="s">
        <v>6286</v>
      </c>
      <c r="B533" s="22">
        <v>37</v>
      </c>
      <c r="C533" s="16" t="s">
        <v>5757</v>
      </c>
    </row>
    <row r="534" spans="1:3">
      <c r="A534" t="s">
        <v>6287</v>
      </c>
      <c r="B534" s="22">
        <v>37</v>
      </c>
      <c r="C534" s="16" t="s">
        <v>5757</v>
      </c>
    </row>
    <row r="535" spans="1:3">
      <c r="A535" t="s">
        <v>6288</v>
      </c>
      <c r="B535" s="22">
        <v>37</v>
      </c>
      <c r="C535" s="16" t="s">
        <v>5757</v>
      </c>
    </row>
    <row r="536" spans="1:3">
      <c r="A536" t="s">
        <v>6289</v>
      </c>
      <c r="B536" s="22">
        <v>37</v>
      </c>
      <c r="C536" s="16" t="s">
        <v>5763</v>
      </c>
    </row>
    <row r="537" spans="1:3">
      <c r="A537" t="s">
        <v>6290</v>
      </c>
      <c r="B537" s="22">
        <v>37</v>
      </c>
      <c r="C537" s="16" t="s">
        <v>5763</v>
      </c>
    </row>
    <row r="538" spans="1:3">
      <c r="A538" t="s">
        <v>6291</v>
      </c>
      <c r="B538" s="22">
        <v>37</v>
      </c>
      <c r="C538" s="16" t="s">
        <v>5757</v>
      </c>
    </row>
    <row r="539" spans="1:3">
      <c r="A539" t="s">
        <v>6292</v>
      </c>
      <c r="B539" s="22">
        <v>44</v>
      </c>
      <c r="C539" s="16" t="s">
        <v>5763</v>
      </c>
    </row>
    <row r="540" spans="1:3">
      <c r="A540" t="s">
        <v>6293</v>
      </c>
      <c r="B540" s="22">
        <v>44</v>
      </c>
      <c r="C540" s="16" t="s">
        <v>5753</v>
      </c>
    </row>
    <row r="541" spans="1:3">
      <c r="A541" t="s">
        <v>6294</v>
      </c>
      <c r="B541" s="22">
        <v>44</v>
      </c>
      <c r="C541" s="16" t="s">
        <v>5757</v>
      </c>
    </row>
    <row r="542" spans="1:3">
      <c r="A542" t="s">
        <v>6295</v>
      </c>
      <c r="B542" s="22">
        <v>44</v>
      </c>
      <c r="C542" s="16" t="s">
        <v>5753</v>
      </c>
    </row>
    <row r="543" spans="1:3">
      <c r="A543" t="s">
        <v>6296</v>
      </c>
      <c r="B543" s="22">
        <v>44</v>
      </c>
      <c r="C543" s="16" t="s">
        <v>5755</v>
      </c>
    </row>
    <row r="544" spans="1:3">
      <c r="A544" t="s">
        <v>6297</v>
      </c>
      <c r="B544" s="22">
        <v>62</v>
      </c>
      <c r="C544" s="16" t="s">
        <v>5763</v>
      </c>
    </row>
    <row r="545" spans="1:3">
      <c r="A545" t="s">
        <v>6298</v>
      </c>
      <c r="B545" s="22">
        <v>62</v>
      </c>
      <c r="C545" s="16" t="s">
        <v>5763</v>
      </c>
    </row>
    <row r="546" spans="1:3">
      <c r="A546" t="s">
        <v>6299</v>
      </c>
      <c r="B546" s="22">
        <v>62</v>
      </c>
      <c r="C546" s="16" t="s">
        <v>5763</v>
      </c>
    </row>
    <row r="547" spans="1:3">
      <c r="A547" t="s">
        <v>6300</v>
      </c>
      <c r="B547" s="22">
        <v>62</v>
      </c>
      <c r="C547" s="16" t="s">
        <v>5753</v>
      </c>
    </row>
    <row r="548" spans="1:3">
      <c r="A548" t="s">
        <v>6301</v>
      </c>
      <c r="B548" s="22">
        <v>62</v>
      </c>
      <c r="C548" s="16" t="s">
        <v>5768</v>
      </c>
    </row>
    <row r="549" spans="1:3">
      <c r="A549" t="s">
        <v>6302</v>
      </c>
      <c r="B549" s="22">
        <v>62</v>
      </c>
      <c r="C549" s="16" t="s">
        <v>5768</v>
      </c>
    </row>
    <row r="550" spans="1:3">
      <c r="A550" t="s">
        <v>6303</v>
      </c>
      <c r="B550" s="22">
        <v>62</v>
      </c>
      <c r="C550" s="16" t="s">
        <v>5757</v>
      </c>
    </row>
    <row r="551" spans="1:3">
      <c r="A551" t="s">
        <v>6304</v>
      </c>
      <c r="B551" s="22">
        <v>62</v>
      </c>
      <c r="C551" s="16" t="s">
        <v>5753</v>
      </c>
    </row>
    <row r="552" spans="1:3">
      <c r="A552" t="s">
        <v>6305</v>
      </c>
      <c r="B552" s="22">
        <v>62</v>
      </c>
      <c r="C552" s="16" t="s">
        <v>5763</v>
      </c>
    </row>
    <row r="553" spans="1:3">
      <c r="A553" t="s">
        <v>6306</v>
      </c>
      <c r="B553" s="22">
        <v>62</v>
      </c>
      <c r="C553" s="16" t="s">
        <v>5753</v>
      </c>
    </row>
    <row r="554" spans="1:3">
      <c r="A554" t="s">
        <v>6307</v>
      </c>
      <c r="B554" s="22">
        <v>21</v>
      </c>
      <c r="C554" s="16" t="s">
        <v>5763</v>
      </c>
    </row>
    <row r="555" spans="1:3">
      <c r="A555" t="s">
        <v>6308</v>
      </c>
      <c r="B555" s="22">
        <v>21</v>
      </c>
      <c r="C555" s="16" t="s">
        <v>5757</v>
      </c>
    </row>
    <row r="556" spans="1:3">
      <c r="A556" t="s">
        <v>6309</v>
      </c>
      <c r="B556" s="22">
        <v>21</v>
      </c>
      <c r="C556" s="16" t="s">
        <v>5753</v>
      </c>
    </row>
    <row r="557" spans="1:3">
      <c r="A557" t="s">
        <v>6310</v>
      </c>
      <c r="B557" s="22">
        <v>21</v>
      </c>
      <c r="C557" s="16" t="s">
        <v>5757</v>
      </c>
    </row>
    <row r="558" spans="1:3">
      <c r="A558" t="s">
        <v>6311</v>
      </c>
      <c r="B558" s="22">
        <v>21</v>
      </c>
      <c r="C558" s="16" t="s">
        <v>5753</v>
      </c>
    </row>
    <row r="559" spans="1:3">
      <c r="A559" t="s">
        <v>6312</v>
      </c>
      <c r="B559" s="22">
        <v>21</v>
      </c>
      <c r="C559" s="16" t="s">
        <v>5757</v>
      </c>
    </row>
    <row r="560" spans="1:3">
      <c r="A560" t="s">
        <v>6313</v>
      </c>
      <c r="B560" s="22">
        <v>21</v>
      </c>
      <c r="C560" s="16" t="s">
        <v>5763</v>
      </c>
    </row>
    <row r="561" spans="1:3">
      <c r="A561" t="s">
        <v>6314</v>
      </c>
      <c r="B561" s="22">
        <v>34</v>
      </c>
      <c r="C561" s="16" t="s">
        <v>5763</v>
      </c>
    </row>
    <row r="562" spans="1:3">
      <c r="A562" t="s">
        <v>6315</v>
      </c>
      <c r="B562" s="22">
        <v>34</v>
      </c>
      <c r="C562" s="16" t="s">
        <v>5753</v>
      </c>
    </row>
    <row r="563" spans="1:3">
      <c r="A563" t="s">
        <v>6316</v>
      </c>
      <c r="B563" s="22">
        <v>34</v>
      </c>
      <c r="C563" s="16" t="s">
        <v>5757</v>
      </c>
    </row>
    <row r="564" spans="1:3">
      <c r="A564" t="s">
        <v>6317</v>
      </c>
      <c r="B564" s="22">
        <v>34</v>
      </c>
      <c r="C564" s="16" t="s">
        <v>5757</v>
      </c>
    </row>
    <row r="565" spans="1:3">
      <c r="A565" t="s">
        <v>6318</v>
      </c>
      <c r="B565" s="22">
        <v>34</v>
      </c>
      <c r="C565" s="16" t="s">
        <v>5757</v>
      </c>
    </row>
    <row r="566" spans="1:3">
      <c r="A566" t="s">
        <v>6319</v>
      </c>
      <c r="B566" s="22">
        <v>34</v>
      </c>
      <c r="C566" s="16" t="s">
        <v>5763</v>
      </c>
    </row>
    <row r="567" spans="1:3">
      <c r="A567" t="s">
        <v>6320</v>
      </c>
      <c r="B567" s="22">
        <v>34</v>
      </c>
      <c r="C567" s="16" t="s">
        <v>5763</v>
      </c>
    </row>
    <row r="568" spans="1:3">
      <c r="A568" t="s">
        <v>6321</v>
      </c>
      <c r="B568" s="22">
        <v>34</v>
      </c>
      <c r="C568" s="16" t="s">
        <v>5763</v>
      </c>
    </row>
    <row r="569" spans="1:3">
      <c r="A569" t="s">
        <v>6322</v>
      </c>
      <c r="B569" s="22">
        <v>14</v>
      </c>
      <c r="C569" s="16" t="s">
        <v>5763</v>
      </c>
    </row>
    <row r="570" spans="1:3">
      <c r="A570" t="s">
        <v>6323</v>
      </c>
      <c r="B570" s="22">
        <v>14</v>
      </c>
      <c r="C570" s="16" t="s">
        <v>5755</v>
      </c>
    </row>
    <row r="571" spans="1:3">
      <c r="A571" t="s">
        <v>6324</v>
      </c>
      <c r="B571" s="22">
        <v>47</v>
      </c>
      <c r="C571" s="16" t="s">
        <v>5753</v>
      </c>
    </row>
    <row r="572" spans="1:3">
      <c r="A572" t="s">
        <v>6325</v>
      </c>
      <c r="B572" s="22">
        <v>47</v>
      </c>
      <c r="C572" s="16" t="s">
        <v>5763</v>
      </c>
    </row>
    <row r="573" spans="1:3">
      <c r="A573" t="s">
        <v>6326</v>
      </c>
      <c r="B573" s="22">
        <v>47</v>
      </c>
      <c r="C573" s="16" t="s">
        <v>5763</v>
      </c>
    </row>
    <row r="574" spans="1:3">
      <c r="A574" t="s">
        <v>6327</v>
      </c>
      <c r="B574" s="22">
        <v>47</v>
      </c>
      <c r="C574" s="16" t="s">
        <v>5763</v>
      </c>
    </row>
    <row r="575" spans="1:3">
      <c r="A575" t="s">
        <v>6328</v>
      </c>
      <c r="B575" s="22">
        <v>47</v>
      </c>
      <c r="C575" s="16" t="s">
        <v>5757</v>
      </c>
    </row>
    <row r="576" spans="1:3">
      <c r="A576" t="s">
        <v>6329</v>
      </c>
      <c r="B576" s="22">
        <v>47</v>
      </c>
      <c r="C576" s="16" t="s">
        <v>5757</v>
      </c>
    </row>
    <row r="577" spans="1:3">
      <c r="A577" t="s">
        <v>6330</v>
      </c>
      <c r="B577" s="22">
        <v>47</v>
      </c>
      <c r="C577" s="16" t="s">
        <v>5763</v>
      </c>
    </row>
    <row r="578" spans="1:3">
      <c r="A578" t="s">
        <v>6331</v>
      </c>
      <c r="B578" s="22">
        <v>47</v>
      </c>
      <c r="C578" s="16" t="s">
        <v>5757</v>
      </c>
    </row>
    <row r="579" spans="1:3">
      <c r="A579" t="s">
        <v>6332</v>
      </c>
      <c r="B579" s="22">
        <v>47</v>
      </c>
      <c r="C579" s="16" t="s">
        <v>5757</v>
      </c>
    </row>
    <row r="580" spans="1:3">
      <c r="A580" t="s">
        <v>6333</v>
      </c>
      <c r="B580" s="22">
        <v>47</v>
      </c>
      <c r="C580" s="16" t="s">
        <v>5757</v>
      </c>
    </row>
    <row r="581" spans="1:3">
      <c r="A581" t="s">
        <v>6334</v>
      </c>
      <c r="B581" s="22">
        <v>47</v>
      </c>
      <c r="C581" s="16" t="s">
        <v>5753</v>
      </c>
    </row>
    <row r="582" spans="1:3">
      <c r="A582" t="s">
        <v>6335</v>
      </c>
      <c r="B582" s="22">
        <v>47</v>
      </c>
      <c r="C582" s="16" t="s">
        <v>5763</v>
      </c>
    </row>
    <row r="583" spans="1:3">
      <c r="A583" t="s">
        <v>6336</v>
      </c>
      <c r="B583" s="22">
        <v>11</v>
      </c>
      <c r="C583" s="16" t="s">
        <v>5757</v>
      </c>
    </row>
    <row r="584" spans="1:3">
      <c r="A584" t="s">
        <v>6337</v>
      </c>
      <c r="B584" s="22">
        <v>11</v>
      </c>
      <c r="C584" s="16" t="s">
        <v>5757</v>
      </c>
    </row>
    <row r="585" spans="1:3">
      <c r="A585" t="s">
        <v>6338</v>
      </c>
      <c r="B585" s="22">
        <v>38</v>
      </c>
      <c r="C585" s="16" t="s">
        <v>5753</v>
      </c>
    </row>
    <row r="586" spans="1:3">
      <c r="A586" t="s">
        <v>6339</v>
      </c>
      <c r="B586" s="22">
        <v>38</v>
      </c>
      <c r="C586" s="16" t="s">
        <v>5763</v>
      </c>
    </row>
    <row r="587" spans="1:3">
      <c r="A587" t="s">
        <v>6340</v>
      </c>
      <c r="B587" s="22">
        <v>38</v>
      </c>
      <c r="C587" s="16" t="s">
        <v>5753</v>
      </c>
    </row>
    <row r="588" spans="1:3">
      <c r="A588" t="s">
        <v>6341</v>
      </c>
      <c r="B588" s="22">
        <v>38</v>
      </c>
      <c r="C588" s="16" t="s">
        <v>5763</v>
      </c>
    </row>
    <row r="589" spans="1:3">
      <c r="A589" t="s">
        <v>6342</v>
      </c>
      <c r="B589" s="22">
        <v>38</v>
      </c>
      <c r="C589" s="16" t="s">
        <v>5757</v>
      </c>
    </row>
    <row r="590" spans="1:3">
      <c r="A590" t="s">
        <v>6343</v>
      </c>
      <c r="B590" s="22">
        <v>38</v>
      </c>
      <c r="C590" s="16" t="s">
        <v>5753</v>
      </c>
    </row>
    <row r="591" spans="1:3">
      <c r="A591" t="s">
        <v>6344</v>
      </c>
      <c r="B591" s="22">
        <v>38</v>
      </c>
      <c r="C591" s="16" t="s">
        <v>5757</v>
      </c>
    </row>
    <row r="592" spans="1:3">
      <c r="A592" t="s">
        <v>6345</v>
      </c>
      <c r="B592" s="22">
        <v>38</v>
      </c>
      <c r="C592" s="16" t="s">
        <v>5836</v>
      </c>
    </row>
    <row r="593" spans="1:3">
      <c r="A593" t="s">
        <v>6346</v>
      </c>
      <c r="B593" s="22">
        <v>38</v>
      </c>
      <c r="C593" s="16" t="s">
        <v>5757</v>
      </c>
    </row>
    <row r="594" spans="1:3">
      <c r="A594" t="s">
        <v>6347</v>
      </c>
      <c r="B594" s="22">
        <v>38</v>
      </c>
      <c r="C594" s="16" t="s">
        <v>5753</v>
      </c>
    </row>
    <row r="595" spans="1:3">
      <c r="A595" t="s">
        <v>6348</v>
      </c>
      <c r="B595" s="22">
        <v>16</v>
      </c>
      <c r="C595" s="16" t="s">
        <v>5755</v>
      </c>
    </row>
    <row r="596" spans="1:3">
      <c r="A596" t="s">
        <v>6349</v>
      </c>
      <c r="B596" s="22">
        <v>73</v>
      </c>
      <c r="C596" s="16" t="s">
        <v>5753</v>
      </c>
    </row>
    <row r="597" spans="1:3">
      <c r="A597" t="s">
        <v>6350</v>
      </c>
      <c r="B597" s="22">
        <v>73</v>
      </c>
      <c r="C597" s="16" t="s">
        <v>5753</v>
      </c>
    </row>
    <row r="598" spans="1:3">
      <c r="A598" t="s">
        <v>6351</v>
      </c>
      <c r="B598" s="22">
        <v>73</v>
      </c>
      <c r="C598" s="16" t="s">
        <v>5753</v>
      </c>
    </row>
    <row r="599" spans="1:3">
      <c r="A599" t="s">
        <v>6352</v>
      </c>
      <c r="B599" s="22">
        <v>73</v>
      </c>
      <c r="C599" s="16" t="s">
        <v>5753</v>
      </c>
    </row>
    <row r="600" spans="1:3">
      <c r="A600" t="s">
        <v>6353</v>
      </c>
      <c r="B600" s="22">
        <v>73</v>
      </c>
      <c r="C600" s="16" t="s">
        <v>5757</v>
      </c>
    </row>
    <row r="601" spans="1:3">
      <c r="A601" t="s">
        <v>6354</v>
      </c>
      <c r="B601" s="22">
        <v>73</v>
      </c>
      <c r="C601" s="16" t="s">
        <v>5763</v>
      </c>
    </row>
    <row r="602" spans="1:3">
      <c r="A602" t="s">
        <v>6355</v>
      </c>
      <c r="B602" s="22">
        <v>73</v>
      </c>
      <c r="C602" s="16" t="s">
        <v>5763</v>
      </c>
    </row>
    <row r="603" spans="1:3">
      <c r="A603" t="s">
        <v>6356</v>
      </c>
      <c r="B603" s="22">
        <v>73</v>
      </c>
      <c r="C603" s="16" t="s">
        <v>5763</v>
      </c>
    </row>
    <row r="604" spans="1:3">
      <c r="A604" t="s">
        <v>6357</v>
      </c>
      <c r="B604" s="22">
        <v>73</v>
      </c>
      <c r="C604" s="16" t="s">
        <v>5763</v>
      </c>
    </row>
    <row r="605" spans="1:3">
      <c r="A605" t="s">
        <v>6358</v>
      </c>
      <c r="B605" s="22">
        <v>73</v>
      </c>
      <c r="C605" s="16" t="s">
        <v>5753</v>
      </c>
    </row>
    <row r="606" spans="1:3">
      <c r="A606" t="s">
        <v>6359</v>
      </c>
      <c r="B606" s="22">
        <v>73</v>
      </c>
      <c r="C606" s="16" t="s">
        <v>5763</v>
      </c>
    </row>
    <row r="607" spans="1:3">
      <c r="A607" t="s">
        <v>6360</v>
      </c>
      <c r="B607" s="22">
        <v>73</v>
      </c>
      <c r="C607" s="16" t="s">
        <v>5757</v>
      </c>
    </row>
    <row r="608" spans="1:3">
      <c r="A608" t="s">
        <v>6361</v>
      </c>
      <c r="B608" s="22">
        <v>73</v>
      </c>
      <c r="C608" s="16" t="s">
        <v>5753</v>
      </c>
    </row>
    <row r="609" spans="1:3">
      <c r="A609" t="s">
        <v>6362</v>
      </c>
      <c r="B609" s="22">
        <v>73</v>
      </c>
      <c r="C609" s="16" t="s">
        <v>5757</v>
      </c>
    </row>
    <row r="610" spans="1:3">
      <c r="A610" t="s">
        <v>6363</v>
      </c>
      <c r="B610" s="22">
        <v>73</v>
      </c>
      <c r="C610" s="16" t="s">
        <v>5763</v>
      </c>
    </row>
    <row r="611" spans="1:3">
      <c r="A611" t="s">
        <v>6364</v>
      </c>
      <c r="B611" s="22">
        <v>73</v>
      </c>
      <c r="C611" s="16" t="s">
        <v>5763</v>
      </c>
    </row>
    <row r="612" spans="1:3">
      <c r="A612" t="s">
        <v>6365</v>
      </c>
      <c r="B612" s="22">
        <v>43</v>
      </c>
      <c r="C612" s="16" t="s">
        <v>5763</v>
      </c>
    </row>
    <row r="613" spans="1:3">
      <c r="A613" t="s">
        <v>6366</v>
      </c>
      <c r="B613" s="22">
        <v>43</v>
      </c>
      <c r="C613" s="16" t="s">
        <v>5753</v>
      </c>
    </row>
    <row r="614" spans="1:3">
      <c r="A614" t="s">
        <v>6367</v>
      </c>
      <c r="B614" s="22">
        <v>43</v>
      </c>
      <c r="C614" s="16" t="s">
        <v>5753</v>
      </c>
    </row>
    <row r="615" spans="1:3">
      <c r="A615" t="s">
        <v>6368</v>
      </c>
      <c r="B615" s="22">
        <v>43</v>
      </c>
      <c r="C615" s="16" t="s">
        <v>5757</v>
      </c>
    </row>
    <row r="616" spans="1:3">
      <c r="A616" t="s">
        <v>6369</v>
      </c>
      <c r="B616" s="22">
        <v>43</v>
      </c>
      <c r="C616" s="16" t="s">
        <v>5763</v>
      </c>
    </row>
    <row r="617" spans="1:3">
      <c r="A617" t="s">
        <v>6370</v>
      </c>
      <c r="B617" s="22">
        <v>43</v>
      </c>
      <c r="C617" s="16" t="s">
        <v>5757</v>
      </c>
    </row>
    <row r="618" spans="1:3">
      <c r="A618" t="s">
        <v>6371</v>
      </c>
      <c r="B618" s="22">
        <v>43</v>
      </c>
      <c r="C618" s="16" t="s">
        <v>5753</v>
      </c>
    </row>
    <row r="619" spans="1:3">
      <c r="A619" t="s">
        <v>6372</v>
      </c>
      <c r="B619" s="22">
        <v>43</v>
      </c>
      <c r="C619" s="16" t="s">
        <v>5753</v>
      </c>
    </row>
    <row r="620" spans="1:3">
      <c r="A620" t="s">
        <v>6373</v>
      </c>
      <c r="B620" s="22">
        <v>43</v>
      </c>
      <c r="C620" s="16" t="s">
        <v>5757</v>
      </c>
    </row>
    <row r="621" spans="1:3">
      <c r="A621" t="s">
        <v>6374</v>
      </c>
      <c r="B621" s="22">
        <v>43</v>
      </c>
      <c r="C621" s="16" t="s">
        <v>5753</v>
      </c>
    </row>
    <row r="622" spans="1:3">
      <c r="A622" t="s">
        <v>6375</v>
      </c>
      <c r="B622" s="22">
        <v>43</v>
      </c>
      <c r="C622" s="16" t="s">
        <v>5757</v>
      </c>
    </row>
    <row r="623" spans="1:3">
      <c r="A623" t="s">
        <v>6376</v>
      </c>
      <c r="B623" s="22">
        <v>43</v>
      </c>
      <c r="C623" s="16" t="s">
        <v>5763</v>
      </c>
    </row>
    <row r="624" spans="1:3">
      <c r="A624" t="s">
        <v>6377</v>
      </c>
      <c r="B624" s="22">
        <v>43</v>
      </c>
      <c r="C624" s="16" t="s">
        <v>5763</v>
      </c>
    </row>
    <row r="625" spans="1:3">
      <c r="A625" t="s">
        <v>6378</v>
      </c>
      <c r="B625" s="22">
        <v>52</v>
      </c>
      <c r="C625" s="16" t="s">
        <v>5763</v>
      </c>
    </row>
    <row r="626" spans="1:3">
      <c r="A626" t="s">
        <v>6379</v>
      </c>
      <c r="B626" s="22">
        <v>52</v>
      </c>
      <c r="C626" s="16" t="s">
        <v>5757</v>
      </c>
    </row>
    <row r="627" spans="1:3">
      <c r="A627" t="s">
        <v>6380</v>
      </c>
      <c r="B627" s="22">
        <v>52</v>
      </c>
      <c r="C627" s="16" t="s">
        <v>5757</v>
      </c>
    </row>
    <row r="628" spans="1:3">
      <c r="A628" t="s">
        <v>6381</v>
      </c>
      <c r="B628" s="22">
        <v>52</v>
      </c>
      <c r="C628" s="16" t="s">
        <v>5757</v>
      </c>
    </row>
    <row r="629" spans="1:3">
      <c r="A629" t="s">
        <v>6382</v>
      </c>
      <c r="B629" s="22">
        <v>52</v>
      </c>
      <c r="C629" s="16" t="s">
        <v>5757</v>
      </c>
    </row>
    <row r="630" spans="1:3">
      <c r="A630" t="s">
        <v>6383</v>
      </c>
      <c r="B630" s="22">
        <v>52</v>
      </c>
      <c r="C630" s="16" t="s">
        <v>5757</v>
      </c>
    </row>
    <row r="631" spans="1:3">
      <c r="A631" t="s">
        <v>6384</v>
      </c>
      <c r="B631" s="22">
        <v>52</v>
      </c>
      <c r="C631" s="16" t="s">
        <v>5757</v>
      </c>
    </row>
    <row r="632" spans="1:3">
      <c r="A632" t="s">
        <v>6385</v>
      </c>
      <c r="B632" s="22">
        <v>52</v>
      </c>
      <c r="C632" s="16" t="s">
        <v>5763</v>
      </c>
    </row>
    <row r="633" spans="1:3">
      <c r="A633" t="s">
        <v>6386</v>
      </c>
      <c r="B633" s="22">
        <v>52</v>
      </c>
      <c r="C633" s="16" t="s">
        <v>5757</v>
      </c>
    </row>
    <row r="634" spans="1:3">
      <c r="A634" t="s">
        <v>6387</v>
      </c>
      <c r="B634" s="22">
        <v>52</v>
      </c>
      <c r="C634" s="16" t="s">
        <v>5763</v>
      </c>
    </row>
    <row r="635" spans="1:3">
      <c r="A635" t="s">
        <v>6388</v>
      </c>
      <c r="B635" s="22">
        <v>52</v>
      </c>
      <c r="C635" s="16" t="s">
        <v>5757</v>
      </c>
    </row>
    <row r="636" spans="1:3">
      <c r="A636" t="s">
        <v>6389</v>
      </c>
      <c r="B636" s="22">
        <v>52</v>
      </c>
      <c r="C636" s="16" t="s">
        <v>5763</v>
      </c>
    </row>
    <row r="637" spans="1:3">
      <c r="A637" t="s">
        <v>6390</v>
      </c>
      <c r="B637" s="22">
        <v>52</v>
      </c>
      <c r="C637" s="16" t="s">
        <v>5757</v>
      </c>
    </row>
    <row r="638" spans="1:3">
      <c r="A638" t="s">
        <v>6391</v>
      </c>
      <c r="B638" s="22">
        <v>52</v>
      </c>
      <c r="C638" s="16" t="s">
        <v>5763</v>
      </c>
    </row>
    <row r="639" spans="1:3">
      <c r="A639" t="s">
        <v>6392</v>
      </c>
      <c r="B639" s="22">
        <v>52</v>
      </c>
      <c r="C639" s="16" t="s">
        <v>5763</v>
      </c>
    </row>
    <row r="640" spans="1:3">
      <c r="A640" t="s">
        <v>6393</v>
      </c>
      <c r="B640" s="22">
        <v>52</v>
      </c>
      <c r="C640" s="16" t="s">
        <v>5763</v>
      </c>
    </row>
    <row r="641" spans="1:3">
      <c r="A641" t="s">
        <v>6394</v>
      </c>
      <c r="B641" s="22">
        <v>65</v>
      </c>
      <c r="C641" s="16" t="s">
        <v>5753</v>
      </c>
    </row>
    <row r="642" spans="1:3">
      <c r="A642" t="s">
        <v>6395</v>
      </c>
      <c r="B642" s="22">
        <v>65</v>
      </c>
      <c r="C642" s="16" t="s">
        <v>5753</v>
      </c>
    </row>
    <row r="643" spans="1:3">
      <c r="A643" t="s">
        <v>6396</v>
      </c>
      <c r="B643" s="22">
        <v>65</v>
      </c>
      <c r="C643" s="16" t="s">
        <v>5753</v>
      </c>
    </row>
    <row r="644" spans="1:3">
      <c r="A644" t="s">
        <v>6397</v>
      </c>
      <c r="B644" s="22">
        <v>65</v>
      </c>
      <c r="C644" s="16" t="s">
        <v>5757</v>
      </c>
    </row>
    <row r="645" spans="1:3">
      <c r="A645" t="s">
        <v>6398</v>
      </c>
      <c r="B645" s="22">
        <v>65</v>
      </c>
      <c r="C645" s="16" t="s">
        <v>5753</v>
      </c>
    </row>
    <row r="646" spans="1:3">
      <c r="A646" t="s">
        <v>6399</v>
      </c>
      <c r="B646" s="22">
        <v>65</v>
      </c>
      <c r="C646" s="16" t="s">
        <v>5757</v>
      </c>
    </row>
    <row r="647" spans="1:3">
      <c r="A647" t="s">
        <v>6400</v>
      </c>
      <c r="B647" s="22">
        <v>65</v>
      </c>
      <c r="C647" s="16" t="s">
        <v>5753</v>
      </c>
    </row>
    <row r="648" spans="1:3">
      <c r="A648" t="s">
        <v>6401</v>
      </c>
      <c r="B648" s="22">
        <v>65</v>
      </c>
      <c r="C648" s="16" t="s">
        <v>5763</v>
      </c>
    </row>
    <row r="649" spans="1:3">
      <c r="A649" t="s">
        <v>6402</v>
      </c>
      <c r="B649" s="22">
        <v>65</v>
      </c>
      <c r="C649" s="16" t="s">
        <v>5763</v>
      </c>
    </row>
    <row r="650" spans="1:3">
      <c r="A650" t="s">
        <v>6403</v>
      </c>
      <c r="B650" s="22">
        <v>65</v>
      </c>
      <c r="C650" s="16" t="s">
        <v>5757</v>
      </c>
    </row>
    <row r="651" spans="1:3">
      <c r="A651" t="s">
        <v>6404</v>
      </c>
      <c r="B651" s="22">
        <v>65</v>
      </c>
      <c r="C651" s="16" t="s">
        <v>5753</v>
      </c>
    </row>
    <row r="652" spans="1:3">
      <c r="A652" t="s">
        <v>6405</v>
      </c>
      <c r="B652" s="22">
        <v>65</v>
      </c>
      <c r="C652" s="16" t="s">
        <v>5757</v>
      </c>
    </row>
    <row r="653" spans="1:3">
      <c r="A653" t="s">
        <v>6406</v>
      </c>
      <c r="B653" s="22">
        <v>65</v>
      </c>
      <c r="C653" s="16" t="s">
        <v>5757</v>
      </c>
    </row>
    <row r="654" spans="1:3">
      <c r="A654" t="s">
        <v>6407</v>
      </c>
      <c r="B654" s="22">
        <v>65</v>
      </c>
      <c r="C654" s="16" t="s">
        <v>5753</v>
      </c>
    </row>
    <row r="655" spans="1:3">
      <c r="A655" t="s">
        <v>6408</v>
      </c>
      <c r="B655" s="22">
        <v>81</v>
      </c>
      <c r="C655" s="16" t="s">
        <v>5753</v>
      </c>
    </row>
    <row r="656" spans="1:3">
      <c r="A656" t="s">
        <v>6409</v>
      </c>
      <c r="B656" s="22">
        <v>81</v>
      </c>
      <c r="C656" s="16" t="s">
        <v>5763</v>
      </c>
    </row>
    <row r="657" spans="1:3">
      <c r="A657" t="s">
        <v>6410</v>
      </c>
      <c r="B657" s="22">
        <v>81</v>
      </c>
      <c r="C657" s="16" t="s">
        <v>5753</v>
      </c>
    </row>
    <row r="658" spans="1:3">
      <c r="A658" t="s">
        <v>6411</v>
      </c>
      <c r="B658" s="22">
        <v>81</v>
      </c>
      <c r="C658" s="16" t="s">
        <v>5753</v>
      </c>
    </row>
    <row r="659" spans="1:3">
      <c r="A659" t="s">
        <v>6412</v>
      </c>
      <c r="B659" s="22">
        <v>81</v>
      </c>
      <c r="C659" s="16" t="s">
        <v>5753</v>
      </c>
    </row>
    <row r="660" spans="1:3">
      <c r="A660" t="s">
        <v>6413</v>
      </c>
      <c r="B660" s="22">
        <v>81</v>
      </c>
      <c r="C660" s="16" t="s">
        <v>5757</v>
      </c>
    </row>
    <row r="661" spans="1:3">
      <c r="A661" t="s">
        <v>6414</v>
      </c>
      <c r="B661" s="22">
        <v>81</v>
      </c>
      <c r="C661" s="16" t="s">
        <v>5753</v>
      </c>
    </row>
    <row r="662" spans="1:3">
      <c r="A662" t="s">
        <v>6415</v>
      </c>
      <c r="B662" s="22">
        <v>81</v>
      </c>
      <c r="C662" s="16" t="s">
        <v>5757</v>
      </c>
    </row>
    <row r="663" spans="1:3">
      <c r="A663" t="s">
        <v>6416</v>
      </c>
      <c r="B663" s="22">
        <v>81</v>
      </c>
      <c r="C663" s="16" t="s">
        <v>5763</v>
      </c>
    </row>
    <row r="664" spans="1:3">
      <c r="A664" t="s">
        <v>6417</v>
      </c>
      <c r="B664" s="22">
        <v>81</v>
      </c>
      <c r="C664" s="16" t="s">
        <v>5757</v>
      </c>
    </row>
    <row r="665" spans="1:3">
      <c r="A665" t="s">
        <v>6418</v>
      </c>
      <c r="B665" s="22">
        <v>81</v>
      </c>
      <c r="C665" s="16" t="s">
        <v>5757</v>
      </c>
    </row>
    <row r="666" spans="1:3">
      <c r="A666" t="s">
        <v>6419</v>
      </c>
      <c r="B666" s="22">
        <v>90</v>
      </c>
      <c r="C666" s="16" t="s">
        <v>5753</v>
      </c>
    </row>
    <row r="667" spans="1:3">
      <c r="A667" t="s">
        <v>6420</v>
      </c>
      <c r="B667" s="22">
        <v>90</v>
      </c>
      <c r="C667" s="16" t="s">
        <v>5755</v>
      </c>
    </row>
    <row r="668" spans="1:3">
      <c r="A668" t="s">
        <v>6421</v>
      </c>
      <c r="B668" s="22">
        <v>90</v>
      </c>
      <c r="C668" s="16" t="s">
        <v>5768</v>
      </c>
    </row>
    <row r="669" spans="1:3">
      <c r="A669" t="s">
        <v>6422</v>
      </c>
      <c r="B669" s="22">
        <v>90</v>
      </c>
      <c r="C669" s="16" t="s">
        <v>5759</v>
      </c>
    </row>
    <row r="670" spans="1:3">
      <c r="A670" t="s">
        <v>6423</v>
      </c>
      <c r="B670" s="22">
        <v>90</v>
      </c>
      <c r="C670" s="16" t="s">
        <v>5768</v>
      </c>
    </row>
    <row r="671" spans="1:3">
      <c r="A671" t="s">
        <v>6424</v>
      </c>
      <c r="B671" s="22">
        <v>90</v>
      </c>
      <c r="C671" s="16" t="s">
        <v>5753</v>
      </c>
    </row>
    <row r="672" spans="1:3">
      <c r="A672" t="s">
        <v>6425</v>
      </c>
      <c r="B672" s="22">
        <v>90</v>
      </c>
      <c r="C672" s="16" t="s">
        <v>5759</v>
      </c>
    </row>
    <row r="673" spans="1:3">
      <c r="A673" t="s">
        <v>6426</v>
      </c>
      <c r="B673" s="22">
        <v>90</v>
      </c>
      <c r="C673" s="16" t="s">
        <v>5753</v>
      </c>
    </row>
    <row r="674" spans="1:3">
      <c r="A674" t="s">
        <v>6427</v>
      </c>
      <c r="B674" s="22">
        <v>69</v>
      </c>
      <c r="C674" s="16" t="s">
        <v>5763</v>
      </c>
    </row>
    <row r="675" spans="1:3">
      <c r="A675" t="s">
        <v>6428</v>
      </c>
      <c r="B675" s="22">
        <v>69</v>
      </c>
      <c r="C675" s="16" t="s">
        <v>5757</v>
      </c>
    </row>
    <row r="676" spans="1:3">
      <c r="A676" t="s">
        <v>6429</v>
      </c>
      <c r="B676" s="22">
        <v>69</v>
      </c>
      <c r="C676" s="16" t="s">
        <v>5753</v>
      </c>
    </row>
    <row r="677" spans="1:3">
      <c r="A677" t="s">
        <v>6430</v>
      </c>
      <c r="B677" s="22">
        <v>69</v>
      </c>
      <c r="C677" s="16" t="s">
        <v>5757</v>
      </c>
    </row>
    <row r="678" spans="1:3">
      <c r="A678" t="s">
        <v>6431</v>
      </c>
      <c r="B678" s="22">
        <v>69</v>
      </c>
      <c r="C678" s="16" t="s">
        <v>5753</v>
      </c>
    </row>
    <row r="679" spans="1:3">
      <c r="A679" t="s">
        <v>6432</v>
      </c>
      <c r="B679" s="22">
        <v>69</v>
      </c>
      <c r="C679" s="16" t="s">
        <v>5753</v>
      </c>
    </row>
    <row r="680" spans="1:3">
      <c r="A680" t="s">
        <v>6433</v>
      </c>
      <c r="B680" s="22">
        <v>69</v>
      </c>
      <c r="C680" s="16" t="s">
        <v>5753</v>
      </c>
    </row>
    <row r="681" spans="1:3">
      <c r="A681" t="s">
        <v>6434</v>
      </c>
      <c r="B681" s="22">
        <v>69</v>
      </c>
      <c r="C681" s="16" t="s">
        <v>5763</v>
      </c>
    </row>
    <row r="682" spans="1:3">
      <c r="A682" t="s">
        <v>6435</v>
      </c>
      <c r="B682" s="22">
        <v>50</v>
      </c>
      <c r="C682" s="16" t="s">
        <v>5753</v>
      </c>
    </row>
    <row r="683" spans="1:3">
      <c r="A683" t="s">
        <v>6436</v>
      </c>
      <c r="B683" s="22">
        <v>50</v>
      </c>
      <c r="C683" s="16" t="s">
        <v>5763</v>
      </c>
    </row>
    <row r="684" spans="1:3">
      <c r="A684" t="s">
        <v>6437</v>
      </c>
      <c r="B684" s="22">
        <v>50</v>
      </c>
      <c r="C684" s="16" t="s">
        <v>5757</v>
      </c>
    </row>
    <row r="685" spans="1:3">
      <c r="A685" t="s">
        <v>6438</v>
      </c>
      <c r="B685" s="22">
        <v>50</v>
      </c>
      <c r="C685" s="16" t="s">
        <v>5753</v>
      </c>
    </row>
    <row r="686" spans="1:3">
      <c r="A686" t="s">
        <v>6439</v>
      </c>
      <c r="B686" s="22">
        <v>50</v>
      </c>
      <c r="C686" s="16" t="s">
        <v>5757</v>
      </c>
    </row>
    <row r="687" spans="1:3">
      <c r="A687" t="s">
        <v>6440</v>
      </c>
      <c r="B687" s="22">
        <v>50</v>
      </c>
      <c r="C687" s="16" t="s">
        <v>5757</v>
      </c>
    </row>
    <row r="688" spans="1:3">
      <c r="A688" t="s">
        <v>6441</v>
      </c>
      <c r="B688" s="22">
        <v>50</v>
      </c>
      <c r="C688" s="16" t="s">
        <v>5763</v>
      </c>
    </row>
    <row r="689" spans="1:3">
      <c r="A689" t="s">
        <v>6442</v>
      </c>
      <c r="B689" s="22">
        <v>50</v>
      </c>
      <c r="C689" s="16" t="s">
        <v>5763</v>
      </c>
    </row>
    <row r="690" spans="1:3">
      <c r="A690" t="s">
        <v>6443</v>
      </c>
      <c r="B690" s="22">
        <v>50</v>
      </c>
      <c r="C690" s="16" t="s">
        <v>5757</v>
      </c>
    </row>
    <row r="691" spans="1:3">
      <c r="A691" t="s">
        <v>6444</v>
      </c>
      <c r="B691" s="22">
        <v>50</v>
      </c>
      <c r="C691" s="16" t="s">
        <v>5757</v>
      </c>
    </row>
    <row r="692" spans="1:3">
      <c r="A692" t="s">
        <v>6445</v>
      </c>
      <c r="B692" s="22">
        <v>50</v>
      </c>
      <c r="C692" s="16" t="s">
        <v>5755</v>
      </c>
    </row>
    <row r="693" spans="1:3">
      <c r="A693" t="s">
        <v>6446</v>
      </c>
      <c r="B693" s="22">
        <v>50</v>
      </c>
      <c r="C693" s="16" t="s">
        <v>5753</v>
      </c>
    </row>
    <row r="694" spans="1:3">
      <c r="A694" t="s">
        <v>6447</v>
      </c>
      <c r="B694" s="22">
        <v>50</v>
      </c>
      <c r="C694" s="16" t="s">
        <v>5763</v>
      </c>
    </row>
    <row r="695" spans="1:3">
      <c r="A695" t="s">
        <v>6448</v>
      </c>
      <c r="B695" s="22">
        <v>22</v>
      </c>
      <c r="C695" s="16" t="s">
        <v>5755</v>
      </c>
    </row>
    <row r="696" spans="1:3">
      <c r="A696" t="s">
        <v>6449</v>
      </c>
      <c r="B696" s="22">
        <v>22</v>
      </c>
      <c r="C696" s="16" t="s">
        <v>5763</v>
      </c>
    </row>
    <row r="697" spans="1:3">
      <c r="A697" t="s">
        <v>6450</v>
      </c>
      <c r="B697" s="22">
        <v>74</v>
      </c>
      <c r="C697" s="16" t="s">
        <v>5763</v>
      </c>
    </row>
    <row r="698" spans="1:3">
      <c r="A698" t="s">
        <v>6451</v>
      </c>
      <c r="B698" s="22">
        <v>74</v>
      </c>
      <c r="C698" s="16" t="s">
        <v>5753</v>
      </c>
    </row>
    <row r="699" spans="1:3">
      <c r="A699" t="s">
        <v>6452</v>
      </c>
      <c r="B699" s="22">
        <v>74</v>
      </c>
      <c r="C699" s="16" t="s">
        <v>5753</v>
      </c>
    </row>
    <row r="700" spans="1:3">
      <c r="A700" t="s">
        <v>6453</v>
      </c>
      <c r="B700" s="22">
        <v>74</v>
      </c>
      <c r="C700" s="16" t="s">
        <v>5763</v>
      </c>
    </row>
    <row r="701" spans="1:3">
      <c r="A701" t="s">
        <v>6454</v>
      </c>
      <c r="B701" s="22">
        <v>74</v>
      </c>
      <c r="C701" s="16" t="s">
        <v>5753</v>
      </c>
    </row>
    <row r="702" spans="1:3">
      <c r="A702" t="s">
        <v>6455</v>
      </c>
      <c r="B702" s="22">
        <v>74</v>
      </c>
      <c r="C702" s="16" t="s">
        <v>5757</v>
      </c>
    </row>
    <row r="703" spans="1:3">
      <c r="A703" t="s">
        <v>6456</v>
      </c>
      <c r="B703" s="22">
        <v>74</v>
      </c>
      <c r="C703" s="16" t="s">
        <v>5753</v>
      </c>
    </row>
    <row r="704" spans="1:3">
      <c r="A704" t="s">
        <v>6457</v>
      </c>
      <c r="B704" s="22">
        <v>74</v>
      </c>
      <c r="C704" s="16" t="s">
        <v>5757</v>
      </c>
    </row>
    <row r="705" spans="1:3">
      <c r="A705" t="s">
        <v>6458</v>
      </c>
      <c r="B705" s="22">
        <v>92</v>
      </c>
      <c r="C705" s="16" t="s">
        <v>5755</v>
      </c>
    </row>
    <row r="706" spans="1:3">
      <c r="A706" t="s">
        <v>6459</v>
      </c>
      <c r="B706" s="22">
        <v>92</v>
      </c>
      <c r="C706" s="16" t="s">
        <v>5763</v>
      </c>
    </row>
    <row r="707" spans="1:3">
      <c r="A707" t="s">
        <v>6460</v>
      </c>
      <c r="B707" s="22">
        <v>92</v>
      </c>
      <c r="C707" s="16" t="s">
        <v>5768</v>
      </c>
    </row>
    <row r="708" spans="1:3">
      <c r="A708" t="s">
        <v>6461</v>
      </c>
      <c r="B708" s="22">
        <v>92</v>
      </c>
      <c r="C708" s="16" t="s">
        <v>5836</v>
      </c>
    </row>
    <row r="709" spans="1:3">
      <c r="A709" t="s">
        <v>6462</v>
      </c>
      <c r="B709" s="22">
        <v>92</v>
      </c>
      <c r="C709" s="16" t="s">
        <v>5836</v>
      </c>
    </row>
    <row r="710" spans="1:3">
      <c r="A710" t="s">
        <v>6463</v>
      </c>
      <c r="B710" s="22">
        <v>92</v>
      </c>
      <c r="C710" s="16" t="s">
        <v>5836</v>
      </c>
    </row>
    <row r="711" spans="1:3">
      <c r="A711" t="s">
        <v>6464</v>
      </c>
      <c r="B711" s="22">
        <v>92</v>
      </c>
      <c r="C711" s="16" t="s">
        <v>5836</v>
      </c>
    </row>
    <row r="712" spans="1:3">
      <c r="A712" t="s">
        <v>6465</v>
      </c>
      <c r="B712" s="22">
        <v>92</v>
      </c>
      <c r="C712" s="16" t="s">
        <v>5753</v>
      </c>
    </row>
    <row r="713" spans="1:3">
      <c r="A713" t="s">
        <v>6466</v>
      </c>
      <c r="B713" s="22">
        <v>92</v>
      </c>
      <c r="C713" s="16" t="s">
        <v>6467</v>
      </c>
    </row>
    <row r="714" spans="1:3">
      <c r="A714" t="s">
        <v>6468</v>
      </c>
      <c r="B714" s="22">
        <v>92</v>
      </c>
      <c r="C714" s="16" t="s">
        <v>5763</v>
      </c>
    </row>
    <row r="715" spans="1:3">
      <c r="A715" t="s">
        <v>6469</v>
      </c>
      <c r="B715" s="22">
        <v>92</v>
      </c>
      <c r="C715" s="16" t="s">
        <v>5763</v>
      </c>
    </row>
    <row r="716" spans="1:3">
      <c r="A716" t="s">
        <v>6470</v>
      </c>
      <c r="B716" s="22">
        <v>23</v>
      </c>
      <c r="C716" s="16" t="s">
        <v>5763</v>
      </c>
    </row>
    <row r="717" spans="1:3">
      <c r="A717" t="s">
        <v>6471</v>
      </c>
      <c r="B717" s="22">
        <v>23</v>
      </c>
      <c r="C717" s="16" t="s">
        <v>5757</v>
      </c>
    </row>
    <row r="718" spans="1:3">
      <c r="A718" t="s">
        <v>6472</v>
      </c>
      <c r="B718" s="22">
        <v>23</v>
      </c>
      <c r="C718" s="16" t="s">
        <v>5763</v>
      </c>
    </row>
    <row r="719" spans="1:3">
      <c r="A719" t="s">
        <v>6473</v>
      </c>
      <c r="B719" s="22">
        <v>54</v>
      </c>
      <c r="C719" s="16" t="s">
        <v>5753</v>
      </c>
    </row>
    <row r="720" spans="1:3">
      <c r="A720" t="s">
        <v>6474</v>
      </c>
      <c r="B720" s="22">
        <v>54</v>
      </c>
      <c r="C720" s="16" t="s">
        <v>5757</v>
      </c>
    </row>
    <row r="721" spans="1:3">
      <c r="A721" t="s">
        <v>6475</v>
      </c>
      <c r="B721" s="22">
        <v>54</v>
      </c>
      <c r="C721" s="16" t="s">
        <v>5753</v>
      </c>
    </row>
    <row r="722" spans="1:3">
      <c r="A722" t="s">
        <v>6476</v>
      </c>
      <c r="B722" s="22">
        <v>54</v>
      </c>
      <c r="C722" s="16" t="s">
        <v>5757</v>
      </c>
    </row>
    <row r="723" spans="1:3">
      <c r="A723" t="s">
        <v>6477</v>
      </c>
      <c r="B723" s="22">
        <v>54</v>
      </c>
      <c r="C723" s="16" t="s">
        <v>5753</v>
      </c>
    </row>
    <row r="724" spans="1:3">
      <c r="A724" t="s">
        <v>6478</v>
      </c>
      <c r="B724" s="22">
        <v>54</v>
      </c>
      <c r="C724" s="16" t="s">
        <v>5753</v>
      </c>
    </row>
    <row r="725" spans="1:3">
      <c r="A725" t="s">
        <v>6479</v>
      </c>
      <c r="B725" s="22">
        <v>54</v>
      </c>
      <c r="C725" s="16" t="s">
        <v>5763</v>
      </c>
    </row>
    <row r="726" spans="1:3">
      <c r="A726" t="s">
        <v>6480</v>
      </c>
      <c r="B726" s="22">
        <v>54</v>
      </c>
      <c r="C726" s="16" t="s">
        <v>5763</v>
      </c>
    </row>
    <row r="727" spans="1:3">
      <c r="A727" t="s">
        <v>6481</v>
      </c>
      <c r="B727" s="22">
        <v>54</v>
      </c>
      <c r="C727" s="16" t="s">
        <v>5763</v>
      </c>
    </row>
    <row r="728" spans="1:3">
      <c r="A728" t="s">
        <v>6482</v>
      </c>
      <c r="B728" s="22">
        <v>54</v>
      </c>
      <c r="C728" s="16" t="s">
        <v>5763</v>
      </c>
    </row>
    <row r="729" spans="1:3">
      <c r="A729" t="s">
        <v>6483</v>
      </c>
      <c r="B729" s="22">
        <v>54</v>
      </c>
      <c r="C729" s="16" t="s">
        <v>5757</v>
      </c>
    </row>
    <row r="730" spans="1:3">
      <c r="A730" t="s">
        <v>6484</v>
      </c>
      <c r="B730" s="22">
        <v>54</v>
      </c>
      <c r="C730" s="16" t="s">
        <v>5753</v>
      </c>
    </row>
    <row r="731" spans="1:3">
      <c r="A731" t="s">
        <v>6485</v>
      </c>
      <c r="B731" s="22">
        <v>54</v>
      </c>
      <c r="C731" s="16" t="s">
        <v>5757</v>
      </c>
    </row>
    <row r="732" spans="1:3">
      <c r="A732" t="s">
        <v>6486</v>
      </c>
      <c r="B732" s="22">
        <v>70</v>
      </c>
      <c r="C732" s="16" t="s">
        <v>5763</v>
      </c>
    </row>
    <row r="733" spans="1:3">
      <c r="A733" t="s">
        <v>6487</v>
      </c>
      <c r="B733" s="22">
        <v>70</v>
      </c>
      <c r="C733" s="16" t="s">
        <v>5757</v>
      </c>
    </row>
    <row r="734" spans="1:3">
      <c r="A734" t="s">
        <v>6488</v>
      </c>
      <c r="B734" s="22">
        <v>70</v>
      </c>
      <c r="C734" s="16" t="s">
        <v>5763</v>
      </c>
    </row>
    <row r="735" spans="1:3">
      <c r="A735" t="s">
        <v>6489</v>
      </c>
      <c r="B735" s="22">
        <v>70</v>
      </c>
      <c r="C735" s="16" t="s">
        <v>5757</v>
      </c>
    </row>
    <row r="736" spans="1:3">
      <c r="A736" t="s">
        <v>6490</v>
      </c>
      <c r="B736" s="22">
        <v>70</v>
      </c>
      <c r="C736" s="16" t="s">
        <v>5753</v>
      </c>
    </row>
    <row r="737" spans="1:3">
      <c r="A737" t="s">
        <v>6491</v>
      </c>
      <c r="B737" s="22">
        <v>70</v>
      </c>
      <c r="C737" s="16" t="s">
        <v>5763</v>
      </c>
    </row>
    <row r="738" spans="1:3">
      <c r="A738" t="s">
        <v>6492</v>
      </c>
      <c r="B738" s="22">
        <v>70</v>
      </c>
      <c r="C738" s="16" t="s">
        <v>5763</v>
      </c>
    </row>
    <row r="739" spans="1:3">
      <c r="A739" t="s">
        <v>6493</v>
      </c>
      <c r="B739" s="22">
        <v>39</v>
      </c>
      <c r="C739" s="16" t="s">
        <v>5763</v>
      </c>
    </row>
    <row r="740" spans="1:3">
      <c r="A740" t="s">
        <v>6494</v>
      </c>
      <c r="B740" s="22">
        <v>39</v>
      </c>
      <c r="C740" s="16" t="s">
        <v>5757</v>
      </c>
    </row>
    <row r="741" spans="1:3">
      <c r="A741" t="s">
        <v>6495</v>
      </c>
      <c r="B741" s="22">
        <v>39</v>
      </c>
      <c r="C741" s="16" t="s">
        <v>5757</v>
      </c>
    </row>
    <row r="742" spans="1:3">
      <c r="A742" t="s">
        <v>6496</v>
      </c>
      <c r="B742" s="22">
        <v>39</v>
      </c>
      <c r="C742" s="16" t="s">
        <v>5757</v>
      </c>
    </row>
    <row r="743" spans="1:3">
      <c r="A743" t="s">
        <v>6497</v>
      </c>
      <c r="B743" s="22">
        <v>39</v>
      </c>
      <c r="C743" s="16" t="s">
        <v>5753</v>
      </c>
    </row>
    <row r="744" spans="1:3">
      <c r="A744" t="s">
        <v>6498</v>
      </c>
      <c r="B744" s="22">
        <v>39</v>
      </c>
      <c r="C744" s="16" t="s">
        <v>5757</v>
      </c>
    </row>
    <row r="745" spans="1:3">
      <c r="A745" t="s">
        <v>6499</v>
      </c>
      <c r="B745" s="22">
        <v>39</v>
      </c>
      <c r="C745" s="16" t="s">
        <v>5763</v>
      </c>
    </row>
    <row r="746" spans="1:3">
      <c r="A746" t="s">
        <v>6500</v>
      </c>
      <c r="B746" s="22">
        <v>39</v>
      </c>
      <c r="C746" s="16" t="s">
        <v>5757</v>
      </c>
    </row>
    <row r="747" spans="1:3">
      <c r="A747" t="s">
        <v>6501</v>
      </c>
      <c r="B747" s="22">
        <v>39</v>
      </c>
      <c r="C747" s="16" t="s">
        <v>5753</v>
      </c>
    </row>
    <row r="748" spans="1:3">
      <c r="A748" t="s">
        <v>6502</v>
      </c>
      <c r="B748" s="22">
        <v>39</v>
      </c>
      <c r="C748" s="16" t="s">
        <v>5753</v>
      </c>
    </row>
    <row r="749" spans="1:3">
      <c r="A749" t="s">
        <v>6503</v>
      </c>
      <c r="B749" s="22">
        <v>39</v>
      </c>
      <c r="C749" s="16" t="s">
        <v>5763</v>
      </c>
    </row>
    <row r="750" spans="1:3">
      <c r="A750" t="s">
        <v>6504</v>
      </c>
      <c r="B750" s="22">
        <v>39</v>
      </c>
      <c r="C750" s="16" t="s">
        <v>5763</v>
      </c>
    </row>
    <row r="751" spans="1:3">
      <c r="A751" t="s">
        <v>6505</v>
      </c>
      <c r="B751" s="22">
        <v>30</v>
      </c>
      <c r="C751" s="16" t="s">
        <v>5753</v>
      </c>
    </row>
    <row r="752" spans="1:3">
      <c r="A752" t="s">
        <v>6506</v>
      </c>
      <c r="B752" s="22">
        <v>30</v>
      </c>
      <c r="C752" s="16" t="s">
        <v>5763</v>
      </c>
    </row>
    <row r="753" spans="1:3">
      <c r="A753" t="s">
        <v>6507</v>
      </c>
      <c r="B753" s="22">
        <v>30</v>
      </c>
      <c r="C753" s="16" t="s">
        <v>5757</v>
      </c>
    </row>
    <row r="754" spans="1:3">
      <c r="A754" t="s">
        <v>6508</v>
      </c>
      <c r="B754" s="22">
        <v>30</v>
      </c>
      <c r="C754" s="16" t="s">
        <v>5753</v>
      </c>
    </row>
    <row r="755" spans="1:3">
      <c r="A755" t="s">
        <v>6509</v>
      </c>
      <c r="B755" s="22">
        <v>30</v>
      </c>
      <c r="C755" s="16" t="s">
        <v>5763</v>
      </c>
    </row>
    <row r="756" spans="1:3">
      <c r="A756" t="s">
        <v>6510</v>
      </c>
      <c r="B756" s="22">
        <v>30</v>
      </c>
      <c r="C756" s="16" t="s">
        <v>5753</v>
      </c>
    </row>
    <row r="757" spans="1:3">
      <c r="A757" t="s">
        <v>6511</v>
      </c>
      <c r="B757" s="22">
        <v>30</v>
      </c>
      <c r="C757" s="16" t="s">
        <v>5753</v>
      </c>
    </row>
    <row r="758" spans="1:3">
      <c r="A758" t="s">
        <v>6512</v>
      </c>
      <c r="B758" s="22">
        <v>40</v>
      </c>
      <c r="C758" s="16" t="s">
        <v>5753</v>
      </c>
    </row>
    <row r="759" spans="1:3">
      <c r="A759" t="s">
        <v>6513</v>
      </c>
      <c r="B759" s="22">
        <v>40</v>
      </c>
      <c r="C759" s="16" t="s">
        <v>5757</v>
      </c>
    </row>
    <row r="760" spans="1:3">
      <c r="A760" t="s">
        <v>6514</v>
      </c>
      <c r="B760" s="22">
        <v>40</v>
      </c>
      <c r="C760" s="16" t="s">
        <v>5753</v>
      </c>
    </row>
    <row r="761" spans="1:3">
      <c r="A761" t="s">
        <v>6515</v>
      </c>
      <c r="B761" s="22">
        <v>40</v>
      </c>
      <c r="C761" s="16" t="s">
        <v>5755</v>
      </c>
    </row>
    <row r="762" spans="1:3">
      <c r="A762" t="s">
        <v>6516</v>
      </c>
      <c r="B762" s="22">
        <v>40</v>
      </c>
      <c r="C762" s="16" t="s">
        <v>5757</v>
      </c>
    </row>
    <row r="763" spans="1:3">
      <c r="A763" t="s">
        <v>6517</v>
      </c>
      <c r="B763" s="22">
        <v>40</v>
      </c>
      <c r="C763" s="16" t="s">
        <v>6518</v>
      </c>
    </row>
    <row r="765" spans="1:3">
      <c r="A765" s="2" t="s">
        <v>6519</v>
      </c>
      <c r="C765" s="16"/>
    </row>
    <row r="767" spans="1:3">
      <c r="A767" s="6" t="s">
        <v>6520</v>
      </c>
    </row>
    <row r="768" spans="1:3">
      <c r="A768" s="6" t="s">
        <v>6521</v>
      </c>
    </row>
    <row r="769" spans="1:1">
      <c r="A769" s="27" t="s">
        <v>6522</v>
      </c>
    </row>
    <row r="770" spans="1:1">
      <c r="A770" s="6" t="s">
        <v>6523</v>
      </c>
    </row>
    <row r="771" spans="1:1">
      <c r="A771" s="6" t="s">
        <v>6524</v>
      </c>
    </row>
    <row r="772" spans="1:1">
      <c r="A772" s="6" t="s">
        <v>6525</v>
      </c>
    </row>
    <row r="773" spans="1:1">
      <c r="A773" s="6" t="s">
        <v>6526</v>
      </c>
    </row>
    <row r="775" spans="1:1">
      <c r="A775" s="6" t="s">
        <v>6527</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64"/>
  <sheetViews>
    <sheetView workbookViewId="0"/>
  </sheetViews>
  <sheetFormatPr defaultRowHeight="13.15"/>
  <cols>
    <col min="1" max="1" width="8.7109375" customWidth="1"/>
    <col min="2" max="2" width="7.7109375" customWidth="1"/>
    <col min="3" max="3" width="52.7109375" customWidth="1"/>
    <col min="4" max="4" width="29.28515625" customWidth="1"/>
    <col min="5" max="5" width="42.7109375" customWidth="1"/>
    <col min="6" max="6" width="8.28515625" customWidth="1"/>
    <col min="7" max="7" width="12.5703125" customWidth="1"/>
    <col min="8" max="8" width="13.28515625" customWidth="1"/>
  </cols>
  <sheetData>
    <row r="1" spans="1:8">
      <c r="A1" s="25" t="s">
        <v>6528</v>
      </c>
      <c r="B1" s="19"/>
      <c r="C1" s="19"/>
      <c r="D1" s="19"/>
      <c r="E1" s="19"/>
      <c r="F1" s="1"/>
      <c r="G1" s="1"/>
      <c r="H1" s="3"/>
    </row>
    <row r="2" spans="1:8">
      <c r="A2" s="25" t="s">
        <v>1</v>
      </c>
      <c r="B2" s="19"/>
      <c r="C2" s="19"/>
      <c r="D2" s="19"/>
      <c r="E2" s="19"/>
      <c r="F2" s="1"/>
      <c r="G2" s="1"/>
      <c r="H2" s="3"/>
    </row>
    <row r="3" spans="1:8">
      <c r="A3" s="25" t="s">
        <v>6529</v>
      </c>
      <c r="B3" s="1"/>
      <c r="C3" s="1"/>
      <c r="D3" s="1"/>
      <c r="E3" s="1"/>
      <c r="F3" s="1"/>
      <c r="G3" s="1"/>
      <c r="H3" s="3"/>
    </row>
    <row r="4" spans="1:8">
      <c r="A4" s="18"/>
      <c r="B4" s="1"/>
      <c r="C4" s="1"/>
      <c r="D4" s="1"/>
      <c r="E4" s="1"/>
      <c r="F4" s="1"/>
      <c r="G4" s="1"/>
      <c r="H4" s="3"/>
    </row>
    <row r="5" spans="1:8" ht="39.6">
      <c r="A5" s="7" t="s">
        <v>6530</v>
      </c>
      <c r="B5" s="2" t="s">
        <v>6531</v>
      </c>
      <c r="C5" s="2" t="s">
        <v>6532</v>
      </c>
      <c r="D5" s="2" t="s">
        <v>6533</v>
      </c>
      <c r="E5" s="2" t="s">
        <v>6534</v>
      </c>
      <c r="F5" s="7" t="s">
        <v>6535</v>
      </c>
      <c r="G5" s="7" t="s">
        <v>13</v>
      </c>
      <c r="H5" s="7" t="s">
        <v>6536</v>
      </c>
    </row>
    <row r="6" spans="1:8">
      <c r="A6" s="5" t="s">
        <v>6537</v>
      </c>
      <c r="B6" s="13">
        <v>10</v>
      </c>
      <c r="C6" s="4" t="s">
        <v>6538</v>
      </c>
    </row>
    <row r="7" spans="1:8">
      <c r="A7" s="5" t="s">
        <v>6537</v>
      </c>
      <c r="B7" s="8">
        <v>100</v>
      </c>
      <c r="C7" s="4" t="s">
        <v>6538</v>
      </c>
      <c r="D7" s="4" t="s">
        <v>5149</v>
      </c>
      <c r="E7" s="4" t="s">
        <v>5150</v>
      </c>
      <c r="F7" s="16" t="s">
        <v>4105</v>
      </c>
      <c r="G7" s="16">
        <v>127184</v>
      </c>
      <c r="H7" t="s">
        <v>4106</v>
      </c>
    </row>
    <row r="8" spans="1:8">
      <c r="A8" s="5" t="s">
        <v>6537</v>
      </c>
      <c r="B8" s="8">
        <v>100</v>
      </c>
      <c r="C8" s="4" t="s">
        <v>6538</v>
      </c>
      <c r="D8" s="4" t="s">
        <v>5422</v>
      </c>
      <c r="E8" s="4" t="s">
        <v>5425</v>
      </c>
      <c r="F8" s="16" t="s">
        <v>5423</v>
      </c>
      <c r="G8" s="16">
        <v>79016</v>
      </c>
      <c r="H8" t="s">
        <v>5424</v>
      </c>
    </row>
    <row r="9" spans="1:8">
      <c r="A9" s="5" t="s">
        <v>6537</v>
      </c>
      <c r="B9" s="9">
        <v>1000</v>
      </c>
      <c r="C9" s="4" t="s">
        <v>6538</v>
      </c>
      <c r="D9" s="4" t="s">
        <v>6539</v>
      </c>
      <c r="E9" s="4" t="s">
        <v>3512</v>
      </c>
      <c r="F9" s="16" t="s">
        <v>1827</v>
      </c>
      <c r="G9" s="16">
        <v>75092</v>
      </c>
      <c r="H9" t="s">
        <v>1828</v>
      </c>
    </row>
    <row r="10" spans="1:8">
      <c r="A10" s="5" t="s">
        <v>6537</v>
      </c>
      <c r="B10" s="9">
        <v>1000</v>
      </c>
      <c r="C10" s="4" t="s">
        <v>6538</v>
      </c>
      <c r="D10" s="4" t="s">
        <v>5416</v>
      </c>
      <c r="E10" s="4" t="s">
        <v>6540</v>
      </c>
      <c r="F10" s="16" t="s">
        <v>3482</v>
      </c>
      <c r="G10" s="16">
        <v>71556</v>
      </c>
      <c r="H10" t="s">
        <v>3483</v>
      </c>
    </row>
    <row r="11" spans="1:8">
      <c r="A11" s="5" t="s">
        <v>6537</v>
      </c>
      <c r="B11" s="8">
        <v>10</v>
      </c>
      <c r="C11" s="4" t="s">
        <v>6538</v>
      </c>
      <c r="D11" s="4" t="s">
        <v>1058</v>
      </c>
      <c r="E11" s="4" t="s">
        <v>1061</v>
      </c>
      <c r="F11" s="16" t="s">
        <v>1059</v>
      </c>
      <c r="G11" s="16">
        <v>56235</v>
      </c>
      <c r="H11" t="s">
        <v>1060</v>
      </c>
    </row>
    <row r="12" spans="1:8">
      <c r="A12" s="5" t="s">
        <v>6537</v>
      </c>
      <c r="B12" s="9">
        <v>5000</v>
      </c>
      <c r="C12" s="4" t="s">
        <v>6538</v>
      </c>
      <c r="D12" s="4" t="s">
        <v>6541</v>
      </c>
      <c r="E12" s="4" t="s">
        <v>6542</v>
      </c>
      <c r="F12" s="16"/>
      <c r="G12" s="16"/>
    </row>
    <row r="13" spans="1:8">
      <c r="A13" s="5" t="s">
        <v>6543</v>
      </c>
      <c r="B13" s="8">
        <v>10</v>
      </c>
      <c r="C13" s="4" t="s">
        <v>6544</v>
      </c>
      <c r="F13" s="16"/>
      <c r="G13" s="16"/>
    </row>
    <row r="14" spans="1:8">
      <c r="A14" s="5" t="s">
        <v>6543</v>
      </c>
      <c r="B14" s="8">
        <v>100</v>
      </c>
      <c r="C14" s="4" t="s">
        <v>6544</v>
      </c>
      <c r="D14" s="4" t="s">
        <v>6545</v>
      </c>
      <c r="E14" s="4" t="s">
        <v>5150</v>
      </c>
      <c r="F14" s="16" t="s">
        <v>4105</v>
      </c>
      <c r="G14" s="16">
        <v>127184</v>
      </c>
      <c r="H14" t="s">
        <v>4106</v>
      </c>
    </row>
    <row r="15" spans="1:8">
      <c r="A15" s="5" t="s">
        <v>6543</v>
      </c>
      <c r="B15" s="9">
        <v>1000</v>
      </c>
      <c r="C15" s="4" t="s">
        <v>6544</v>
      </c>
      <c r="D15" s="4" t="s">
        <v>3511</v>
      </c>
      <c r="E15" s="4" t="s">
        <v>3512</v>
      </c>
      <c r="F15" s="16" t="s">
        <v>1827</v>
      </c>
      <c r="G15" s="16">
        <v>75092</v>
      </c>
      <c r="H15" t="s">
        <v>1828</v>
      </c>
    </row>
    <row r="16" spans="1:8">
      <c r="A16" s="5" t="s">
        <v>6543</v>
      </c>
      <c r="B16" s="8">
        <v>100</v>
      </c>
      <c r="C16" s="5" t="s">
        <v>6544</v>
      </c>
      <c r="D16" s="5" t="s">
        <v>5422</v>
      </c>
      <c r="E16" s="5" t="s">
        <v>6546</v>
      </c>
      <c r="F16" s="13" t="s">
        <v>5423</v>
      </c>
      <c r="G16" s="13">
        <v>79016</v>
      </c>
      <c r="H16" s="12" t="s">
        <v>5424</v>
      </c>
    </row>
    <row r="17" spans="1:8">
      <c r="A17" s="5" t="s">
        <v>6543</v>
      </c>
      <c r="B17" s="9">
        <v>1000</v>
      </c>
      <c r="C17" s="4" t="s">
        <v>6544</v>
      </c>
      <c r="D17" s="4" t="s">
        <v>5416</v>
      </c>
      <c r="E17" s="4" t="s">
        <v>6540</v>
      </c>
      <c r="F17" s="16" t="s">
        <v>3482</v>
      </c>
      <c r="G17" s="16">
        <v>71556</v>
      </c>
      <c r="H17" t="s">
        <v>3483</v>
      </c>
    </row>
    <row r="18" spans="1:8">
      <c r="A18" s="5" t="s">
        <v>6543</v>
      </c>
      <c r="B18" s="8">
        <v>100</v>
      </c>
      <c r="C18" s="4" t="s">
        <v>6544</v>
      </c>
      <c r="D18" s="4" t="s">
        <v>1173</v>
      </c>
      <c r="E18" s="4" t="s">
        <v>1176</v>
      </c>
      <c r="F18" s="16" t="s">
        <v>1174</v>
      </c>
      <c r="G18" s="16">
        <v>108907</v>
      </c>
      <c r="H18" t="s">
        <v>1175</v>
      </c>
    </row>
    <row r="19" spans="1:8" ht="12.75" customHeight="1">
      <c r="A19" s="5" t="s">
        <v>6543</v>
      </c>
      <c r="B19" s="9">
        <v>5000</v>
      </c>
      <c r="C19" s="5" t="s">
        <v>6544</v>
      </c>
      <c r="D19" s="5" t="s">
        <v>6547</v>
      </c>
      <c r="E19" s="5" t="s">
        <v>6548</v>
      </c>
      <c r="F19" s="13" t="s">
        <v>2739</v>
      </c>
      <c r="G19" s="13">
        <v>76131</v>
      </c>
      <c r="H19" s="12"/>
    </row>
    <row r="20" spans="1:8">
      <c r="A20" s="5" t="s">
        <v>6543</v>
      </c>
      <c r="B20" s="8">
        <v>100</v>
      </c>
      <c r="C20" s="4" t="s">
        <v>6544</v>
      </c>
      <c r="D20" s="4" t="s">
        <v>6549</v>
      </c>
      <c r="E20" s="4" t="s">
        <v>1760</v>
      </c>
      <c r="F20" s="16" t="s">
        <v>1758</v>
      </c>
      <c r="G20" s="16">
        <v>95501</v>
      </c>
      <c r="H20" t="s">
        <v>1759</v>
      </c>
    </row>
    <row r="21" spans="1:8" ht="12.75" customHeight="1">
      <c r="A21" s="5" t="s">
        <v>6543</v>
      </c>
      <c r="B21" s="9">
        <v>5000</v>
      </c>
      <c r="C21" s="4" t="s">
        <v>6544</v>
      </c>
      <c r="D21" s="4" t="s">
        <v>5429</v>
      </c>
      <c r="E21" s="4" t="s">
        <v>5430</v>
      </c>
      <c r="F21" s="16" t="s">
        <v>1078</v>
      </c>
      <c r="G21" s="16">
        <v>75694</v>
      </c>
      <c r="H21" t="s">
        <v>1079</v>
      </c>
    </row>
    <row r="22" spans="1:8">
      <c r="A22" s="5" t="s">
        <v>6543</v>
      </c>
      <c r="B22" s="8">
        <v>100</v>
      </c>
      <c r="C22" s="4" t="s">
        <v>6544</v>
      </c>
      <c r="D22" s="4" t="s">
        <v>5418</v>
      </c>
      <c r="E22" s="4" t="s">
        <v>6540</v>
      </c>
      <c r="F22" s="16" t="s">
        <v>5419</v>
      </c>
      <c r="G22" s="16">
        <v>79005</v>
      </c>
      <c r="H22" t="s">
        <v>5420</v>
      </c>
    </row>
    <row r="23" spans="1:8" ht="26.45">
      <c r="A23" s="5" t="s">
        <v>6550</v>
      </c>
      <c r="B23" s="8">
        <v>100</v>
      </c>
      <c r="C23" s="4" t="s">
        <v>6551</v>
      </c>
      <c r="F23" s="16"/>
      <c r="G23" s="16"/>
    </row>
    <row r="24" spans="1:8" ht="26.45">
      <c r="A24" s="5" t="s">
        <v>6550</v>
      </c>
      <c r="B24" s="9">
        <v>1000</v>
      </c>
      <c r="C24" s="4" t="s">
        <v>6551</v>
      </c>
      <c r="D24" s="4" t="s">
        <v>6552</v>
      </c>
      <c r="E24" s="4" t="s">
        <v>6553</v>
      </c>
      <c r="F24" s="16" t="s">
        <v>5618</v>
      </c>
      <c r="G24" s="16">
        <v>1330207</v>
      </c>
      <c r="H24" t="s">
        <v>570</v>
      </c>
    </row>
    <row r="25" spans="1:8" ht="26.45">
      <c r="A25" s="5" t="s">
        <v>6550</v>
      </c>
      <c r="B25" s="9">
        <v>5000</v>
      </c>
      <c r="C25" s="4" t="s">
        <v>6551</v>
      </c>
      <c r="D25" s="4" t="s">
        <v>71</v>
      </c>
      <c r="E25" s="4" t="s">
        <v>74</v>
      </c>
      <c r="F25" s="16" t="s">
        <v>72</v>
      </c>
      <c r="G25" s="16">
        <v>67641</v>
      </c>
      <c r="H25" t="s">
        <v>73</v>
      </c>
    </row>
    <row r="26" spans="1:8" ht="26.45">
      <c r="A26" s="5" t="s">
        <v>6550</v>
      </c>
      <c r="B26" s="9">
        <v>5000</v>
      </c>
      <c r="C26" s="4" t="s">
        <v>6551</v>
      </c>
      <c r="D26" s="4" t="s">
        <v>2486</v>
      </c>
      <c r="E26" s="4" t="s">
        <v>2489</v>
      </c>
      <c r="F26" s="16" t="s">
        <v>2487</v>
      </c>
      <c r="G26" s="16">
        <v>141786</v>
      </c>
      <c r="H26" t="s">
        <v>2488</v>
      </c>
    </row>
    <row r="27" spans="1:8" ht="26.45">
      <c r="A27" s="5" t="s">
        <v>6550</v>
      </c>
      <c r="B27" s="9">
        <v>1000</v>
      </c>
      <c r="C27" s="4" t="s">
        <v>6551</v>
      </c>
      <c r="D27" s="4" t="s">
        <v>6554</v>
      </c>
      <c r="E27" s="4" t="s">
        <v>2498</v>
      </c>
      <c r="F27" s="16" t="s">
        <v>2497</v>
      </c>
      <c r="G27" s="16">
        <v>100414</v>
      </c>
    </row>
    <row r="28" spans="1:8" ht="26.45">
      <c r="A28" s="5" t="s">
        <v>6550</v>
      </c>
      <c r="B28" s="8">
        <v>100</v>
      </c>
      <c r="C28" s="4" t="s">
        <v>6551</v>
      </c>
      <c r="D28" s="4" t="s">
        <v>2550</v>
      </c>
      <c r="E28" s="4" t="s">
        <v>2551</v>
      </c>
      <c r="F28" s="16" t="s">
        <v>2378</v>
      </c>
      <c r="G28" s="16">
        <v>60297</v>
      </c>
      <c r="H28" t="s">
        <v>2379</v>
      </c>
    </row>
    <row r="29" spans="1:8" ht="12.75" customHeight="1">
      <c r="A29" s="5" t="s">
        <v>6550</v>
      </c>
      <c r="B29" s="9">
        <v>5000</v>
      </c>
      <c r="C29" s="4" t="s">
        <v>6551</v>
      </c>
      <c r="D29" s="4" t="s">
        <v>3539</v>
      </c>
      <c r="E29" s="4" t="s">
        <v>6555</v>
      </c>
      <c r="F29" s="16" t="s">
        <v>3540</v>
      </c>
      <c r="G29" s="16">
        <v>108101</v>
      </c>
      <c r="H29" t="s">
        <v>3541</v>
      </c>
    </row>
    <row r="30" spans="1:8" ht="26.45">
      <c r="A30" s="5" t="s">
        <v>6550</v>
      </c>
      <c r="B30" s="9">
        <v>5000</v>
      </c>
      <c r="C30" s="4" t="s">
        <v>6551</v>
      </c>
      <c r="D30" s="4" t="s">
        <v>6556</v>
      </c>
      <c r="E30" s="4" t="s">
        <v>6557</v>
      </c>
      <c r="F30" s="16" t="s">
        <v>887</v>
      </c>
      <c r="G30" s="16">
        <v>71363</v>
      </c>
      <c r="H30" t="s">
        <v>888</v>
      </c>
    </row>
    <row r="31" spans="1:8" ht="26.45">
      <c r="A31" s="5" t="s">
        <v>6550</v>
      </c>
      <c r="B31" s="9">
        <v>5000</v>
      </c>
      <c r="C31" s="4" t="s">
        <v>6551</v>
      </c>
      <c r="D31" s="4" t="s">
        <v>1548</v>
      </c>
      <c r="E31" s="4" t="s">
        <v>1551</v>
      </c>
      <c r="F31" s="16" t="s">
        <v>1549</v>
      </c>
      <c r="G31" s="16">
        <v>108941</v>
      </c>
      <c r="H31" t="s">
        <v>1550</v>
      </c>
    </row>
    <row r="32" spans="1:8" ht="26.45">
      <c r="A32" s="5" t="s">
        <v>6550</v>
      </c>
      <c r="B32" s="9">
        <v>5000</v>
      </c>
      <c r="C32" s="4" t="s">
        <v>6551</v>
      </c>
      <c r="D32" s="4" t="s">
        <v>3432</v>
      </c>
      <c r="E32" s="4" t="s">
        <v>3435</v>
      </c>
      <c r="F32" s="16" t="s">
        <v>3433</v>
      </c>
      <c r="G32" s="16">
        <v>67561</v>
      </c>
      <c r="H32" t="s">
        <v>3434</v>
      </c>
    </row>
    <row r="33" spans="1:8" ht="26.45">
      <c r="A33" s="5" t="s">
        <v>6558</v>
      </c>
      <c r="B33" s="8">
        <v>100</v>
      </c>
      <c r="C33" s="4" t="s">
        <v>6551</v>
      </c>
      <c r="F33" s="16"/>
      <c r="G33" s="16"/>
    </row>
    <row r="34" spans="1:8" ht="12.75" customHeight="1">
      <c r="A34" s="5" t="s">
        <v>6558</v>
      </c>
      <c r="B34" s="8">
        <v>100</v>
      </c>
      <c r="C34" s="4" t="s">
        <v>6551</v>
      </c>
      <c r="D34" s="4" t="s">
        <v>6559</v>
      </c>
      <c r="E34" s="4" t="s">
        <v>6560</v>
      </c>
      <c r="F34" s="16" t="s">
        <v>1441</v>
      </c>
      <c r="G34" s="16">
        <v>1319773</v>
      </c>
      <c r="H34" t="s">
        <v>1432</v>
      </c>
    </row>
    <row r="35" spans="1:8" ht="26.45">
      <c r="A35" s="5" t="s">
        <v>6558</v>
      </c>
      <c r="B35" s="9">
        <v>1000</v>
      </c>
      <c r="C35" s="4" t="s">
        <v>6551</v>
      </c>
      <c r="D35" s="4" t="s">
        <v>3750</v>
      </c>
      <c r="E35" s="4" t="s">
        <v>3753</v>
      </c>
      <c r="F35" s="16" t="s">
        <v>3751</v>
      </c>
      <c r="G35" s="16">
        <v>98953</v>
      </c>
      <c r="H35" t="s">
        <v>3752</v>
      </c>
    </row>
    <row r="36" spans="1:8" ht="26.45">
      <c r="A36" s="11" t="s">
        <v>6561</v>
      </c>
      <c r="B36" s="8">
        <v>100</v>
      </c>
      <c r="C36" s="4" t="s">
        <v>6551</v>
      </c>
      <c r="F36" s="16"/>
      <c r="G36" s="16"/>
    </row>
    <row r="37" spans="1:8" ht="26.45">
      <c r="A37" s="12"/>
      <c r="B37" s="9">
        <v>1000</v>
      </c>
      <c r="C37" s="4" t="s">
        <v>6551</v>
      </c>
      <c r="D37" s="4" t="s">
        <v>5339</v>
      </c>
      <c r="E37" s="4" t="s">
        <v>5342</v>
      </c>
      <c r="F37" s="16" t="s">
        <v>5340</v>
      </c>
      <c r="G37" s="16">
        <v>108983</v>
      </c>
      <c r="H37" t="s">
        <v>5341</v>
      </c>
    </row>
    <row r="38" spans="1:8" ht="26.45">
      <c r="A38" s="12"/>
      <c r="B38" s="9">
        <v>5000</v>
      </c>
      <c r="C38" s="4" t="s">
        <v>6551</v>
      </c>
      <c r="D38" s="4" t="s">
        <v>3520</v>
      </c>
      <c r="E38" s="4" t="s">
        <v>3523</v>
      </c>
      <c r="F38" s="16" t="s">
        <v>3521</v>
      </c>
      <c r="G38" s="16">
        <v>78933</v>
      </c>
      <c r="H38" t="s">
        <v>3522</v>
      </c>
    </row>
    <row r="39" spans="1:8" ht="26.45">
      <c r="A39" s="12"/>
      <c r="B39" s="8">
        <v>100</v>
      </c>
      <c r="C39" s="4" t="s">
        <v>6551</v>
      </c>
      <c r="D39" s="4" t="s">
        <v>1033</v>
      </c>
      <c r="E39" s="4" t="s">
        <v>1036</v>
      </c>
      <c r="F39" s="16" t="s">
        <v>1034</v>
      </c>
      <c r="G39" s="16">
        <v>75150</v>
      </c>
      <c r="H39" t="s">
        <v>1035</v>
      </c>
    </row>
    <row r="40" spans="1:8" ht="26.45">
      <c r="A40" s="12"/>
      <c r="B40" s="9">
        <v>5000</v>
      </c>
      <c r="C40" s="4" t="s">
        <v>6551</v>
      </c>
      <c r="D40" s="4" t="s">
        <v>6562</v>
      </c>
      <c r="E40" s="4" t="s">
        <v>6563</v>
      </c>
      <c r="F40" s="16" t="s">
        <v>3101</v>
      </c>
      <c r="G40" s="16">
        <v>78831</v>
      </c>
      <c r="H40" t="s">
        <v>3102</v>
      </c>
    </row>
    <row r="41" spans="1:8" ht="26.45">
      <c r="A41" s="12"/>
      <c r="B41" s="9">
        <v>1000</v>
      </c>
      <c r="C41" s="4" t="s">
        <v>6551</v>
      </c>
      <c r="D41" s="4" t="s">
        <v>4767</v>
      </c>
      <c r="E41" s="4" t="s">
        <v>4770</v>
      </c>
      <c r="F41" s="16" t="s">
        <v>4768</v>
      </c>
      <c r="G41" s="16">
        <v>110861</v>
      </c>
      <c r="H41" t="s">
        <v>4769</v>
      </c>
    </row>
    <row r="42" spans="1:8" ht="26.45">
      <c r="A42" s="11" t="s">
        <v>6564</v>
      </c>
      <c r="B42" s="8">
        <v>10</v>
      </c>
      <c r="C42" s="4" t="s">
        <v>6565</v>
      </c>
    </row>
    <row r="43" spans="1:8">
      <c r="A43" s="5" t="s">
        <v>6566</v>
      </c>
      <c r="B43" s="8">
        <v>10</v>
      </c>
      <c r="C43" s="4" t="s">
        <v>6567</v>
      </c>
    </row>
    <row r="44" spans="1:8" ht="26.45">
      <c r="A44" s="5" t="s">
        <v>6568</v>
      </c>
      <c r="B44" s="8">
        <v>10</v>
      </c>
      <c r="C44" s="4" t="s">
        <v>6569</v>
      </c>
    </row>
    <row r="45" spans="1:8" ht="26.45">
      <c r="A45" s="5" t="s">
        <v>6570</v>
      </c>
      <c r="B45" s="8">
        <v>10</v>
      </c>
      <c r="C45" s="4" t="s">
        <v>6571</v>
      </c>
    </row>
    <row r="46" spans="1:8" ht="26.45">
      <c r="A46" s="5" t="s">
        <v>6572</v>
      </c>
      <c r="B46" s="8">
        <v>10</v>
      </c>
      <c r="C46" s="4" t="s">
        <v>6573</v>
      </c>
    </row>
    <row r="47" spans="1:8" ht="26.45">
      <c r="A47" s="5" t="s">
        <v>6574</v>
      </c>
      <c r="B47" s="8">
        <v>10</v>
      </c>
      <c r="C47" s="4" t="s">
        <v>6575</v>
      </c>
    </row>
    <row r="48" spans="1:8" ht="26.45">
      <c r="A48" s="5" t="s">
        <v>6576</v>
      </c>
      <c r="B48" s="8">
        <v>10</v>
      </c>
      <c r="C48" s="4" t="s">
        <v>6577</v>
      </c>
    </row>
    <row r="49" spans="1:3" ht="26.45">
      <c r="A49" s="5" t="s">
        <v>6578</v>
      </c>
      <c r="B49" s="8">
        <v>10</v>
      </c>
      <c r="C49" s="4" t="s">
        <v>6579</v>
      </c>
    </row>
    <row r="50" spans="1:3" ht="26.45">
      <c r="A50" s="5" t="s">
        <v>6580</v>
      </c>
      <c r="B50" s="8">
        <v>1</v>
      </c>
      <c r="C50" s="4" t="s">
        <v>6581</v>
      </c>
    </row>
    <row r="51" spans="1:3" ht="26.45">
      <c r="A51" s="5" t="s">
        <v>6582</v>
      </c>
      <c r="B51" s="8">
        <v>1</v>
      </c>
      <c r="C51" s="4" t="s">
        <v>6583</v>
      </c>
    </row>
    <row r="52" spans="1:3" ht="26.45">
      <c r="A52" s="5" t="s">
        <v>6584</v>
      </c>
      <c r="B52" s="8">
        <v>1</v>
      </c>
      <c r="C52" s="4" t="s">
        <v>6585</v>
      </c>
    </row>
    <row r="53" spans="1:3" ht="26.45">
      <c r="A53" s="5" t="s">
        <v>6586</v>
      </c>
      <c r="B53" s="8">
        <v>1</v>
      </c>
      <c r="C53" s="4" t="s">
        <v>6587</v>
      </c>
    </row>
    <row r="54" spans="1:3" ht="26.45">
      <c r="A54" s="5" t="s">
        <v>6588</v>
      </c>
      <c r="B54" s="8">
        <v>1</v>
      </c>
      <c r="C54" s="4" t="s">
        <v>6589</v>
      </c>
    </row>
    <row r="55" spans="1:3" ht="26.45">
      <c r="A55" s="5" t="s">
        <v>6590</v>
      </c>
      <c r="B55" s="8">
        <v>1</v>
      </c>
      <c r="C55" s="4" t="s">
        <v>6591</v>
      </c>
    </row>
    <row r="56" spans="1:3" ht="26.45">
      <c r="A56" s="5" t="s">
        <v>6592</v>
      </c>
      <c r="B56" s="8">
        <v>1</v>
      </c>
      <c r="C56" s="4" t="s">
        <v>6593</v>
      </c>
    </row>
    <row r="57" spans="1:3" ht="26.45">
      <c r="A57" s="5" t="s">
        <v>6594</v>
      </c>
      <c r="B57" s="8">
        <v>1</v>
      </c>
      <c r="C57" s="4" t="s">
        <v>6595</v>
      </c>
    </row>
    <row r="58" spans="1:3" ht="26.45">
      <c r="A58" s="5" t="s">
        <v>6596</v>
      </c>
      <c r="B58" s="8">
        <v>1</v>
      </c>
      <c r="C58" s="4" t="s">
        <v>6597</v>
      </c>
    </row>
    <row r="59" spans="1:3" ht="26.45">
      <c r="A59" s="5" t="s">
        <v>6598</v>
      </c>
      <c r="B59" s="8">
        <v>1</v>
      </c>
      <c r="C59" s="4" t="s">
        <v>6599</v>
      </c>
    </row>
    <row r="60" spans="1:3" ht="26.45">
      <c r="A60" s="5" t="s">
        <v>6600</v>
      </c>
      <c r="B60" s="8">
        <v>1</v>
      </c>
      <c r="C60" s="4" t="s">
        <v>6601</v>
      </c>
    </row>
    <row r="61" spans="1:3" ht="26.45">
      <c r="A61" s="5" t="s">
        <v>6602</v>
      </c>
      <c r="B61" s="8">
        <v>1</v>
      </c>
      <c r="C61" s="4" t="s">
        <v>6603</v>
      </c>
    </row>
    <row r="62" spans="1:3">
      <c r="A62" s="5" t="s">
        <v>6604</v>
      </c>
      <c r="B62" s="8">
        <v>1</v>
      </c>
      <c r="C62" s="4" t="s">
        <v>6605</v>
      </c>
    </row>
    <row r="63" spans="1:3" ht="26.45">
      <c r="A63" s="5" t="s">
        <v>6606</v>
      </c>
      <c r="B63" s="8">
        <v>1</v>
      </c>
      <c r="C63" s="4" t="s">
        <v>6607</v>
      </c>
    </row>
    <row r="64" spans="1:3">
      <c r="A64" s="5" t="s">
        <v>6608</v>
      </c>
      <c r="B64" s="8">
        <v>1</v>
      </c>
      <c r="C64" s="4" t="s">
        <v>6609</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130"/>
  <sheetViews>
    <sheetView workbookViewId="0"/>
  </sheetViews>
  <sheetFormatPr defaultRowHeight="13.15"/>
  <cols>
    <col min="1" max="1" width="9.42578125" customWidth="1"/>
    <col min="2" max="2" width="6.28515625" customWidth="1"/>
    <col min="3" max="3" width="60.28515625" customWidth="1"/>
  </cols>
  <sheetData>
    <row r="1" spans="1:10">
      <c r="A1" s="25" t="s">
        <v>6610</v>
      </c>
      <c r="B1" s="19"/>
      <c r="C1" s="19"/>
      <c r="D1" s="19"/>
      <c r="E1" s="20"/>
      <c r="F1" s="20"/>
      <c r="G1" s="20"/>
      <c r="H1" s="20"/>
      <c r="I1" s="20"/>
      <c r="J1" s="20"/>
    </row>
    <row r="2" spans="1:10">
      <c r="A2" s="25" t="s">
        <v>1</v>
      </c>
      <c r="B2" s="19"/>
      <c r="C2" s="19"/>
      <c r="D2" s="19"/>
      <c r="E2" s="20"/>
      <c r="F2" s="20"/>
      <c r="G2" s="20"/>
      <c r="H2" s="20"/>
      <c r="I2" s="20"/>
      <c r="J2" s="20"/>
    </row>
    <row r="3" spans="1:10">
      <c r="A3" s="25" t="s">
        <v>6611</v>
      </c>
    </row>
    <row r="4" spans="1:10">
      <c r="A4" s="21"/>
    </row>
    <row r="5" spans="1:10" ht="26.45">
      <c r="A5" s="7" t="s">
        <v>6612</v>
      </c>
      <c r="B5" s="2" t="s">
        <v>6531</v>
      </c>
      <c r="C5" s="2" t="s">
        <v>6613</v>
      </c>
    </row>
    <row r="6" spans="1:10" ht="26.45">
      <c r="A6" s="5" t="s">
        <v>6614</v>
      </c>
      <c r="B6" s="8">
        <v>1</v>
      </c>
      <c r="C6" s="5" t="s">
        <v>6615</v>
      </c>
    </row>
    <row r="7" spans="1:10" ht="26.45">
      <c r="A7" s="5" t="s">
        <v>6616</v>
      </c>
      <c r="B7" s="8">
        <v>10</v>
      </c>
      <c r="C7" s="5" t="s">
        <v>6617</v>
      </c>
    </row>
    <row r="8" spans="1:10" ht="26.45">
      <c r="A8" s="5" t="s">
        <v>6618</v>
      </c>
      <c r="B8" s="8">
        <v>10</v>
      </c>
      <c r="C8" s="5" t="s">
        <v>6619</v>
      </c>
    </row>
    <row r="9" spans="1:10">
      <c r="A9" s="5" t="s">
        <v>6620</v>
      </c>
      <c r="B9" s="8">
        <v>10</v>
      </c>
      <c r="C9" s="5" t="s">
        <v>6621</v>
      </c>
    </row>
    <row r="10" spans="1:10" ht="26.45">
      <c r="A10" s="5" t="s">
        <v>6622</v>
      </c>
      <c r="B10" s="8">
        <v>10</v>
      </c>
      <c r="C10" s="5" t="s">
        <v>6623</v>
      </c>
    </row>
    <row r="11" spans="1:10" ht="26.45">
      <c r="A11" s="5" t="s">
        <v>6624</v>
      </c>
      <c r="B11" s="8">
        <v>10</v>
      </c>
      <c r="C11" s="5" t="s">
        <v>6625</v>
      </c>
    </row>
    <row r="12" spans="1:10">
      <c r="A12" s="5" t="s">
        <v>6626</v>
      </c>
      <c r="B12" s="8">
        <v>10</v>
      </c>
      <c r="C12" s="5" t="s">
        <v>6627</v>
      </c>
    </row>
    <row r="13" spans="1:10">
      <c r="A13" s="5" t="s">
        <v>6628</v>
      </c>
      <c r="B13" s="8">
        <v>10</v>
      </c>
      <c r="C13" s="5" t="s">
        <v>6629</v>
      </c>
    </row>
    <row r="14" spans="1:10">
      <c r="A14" s="5" t="s">
        <v>6630</v>
      </c>
      <c r="B14" s="8">
        <v>10</v>
      </c>
      <c r="C14" s="5" t="s">
        <v>6631</v>
      </c>
    </row>
    <row r="15" spans="1:10">
      <c r="A15" s="5" t="s">
        <v>6632</v>
      </c>
      <c r="B15" s="8">
        <v>10</v>
      </c>
      <c r="C15" s="5" t="s">
        <v>6633</v>
      </c>
    </row>
    <row r="16" spans="1:10">
      <c r="A16" s="5" t="s">
        <v>6634</v>
      </c>
      <c r="B16" s="8">
        <v>10</v>
      </c>
      <c r="C16" s="5" t="s">
        <v>6635</v>
      </c>
    </row>
    <row r="17" spans="1:3">
      <c r="A17" s="5" t="s">
        <v>6636</v>
      </c>
      <c r="B17" s="8">
        <v>10</v>
      </c>
      <c r="C17" s="5" t="s">
        <v>6637</v>
      </c>
    </row>
    <row r="18" spans="1:3">
      <c r="A18" s="5" t="s">
        <v>6638</v>
      </c>
      <c r="B18" s="9">
        <v>5000</v>
      </c>
      <c r="C18" s="5" t="s">
        <v>6639</v>
      </c>
    </row>
    <row r="19" spans="1:3">
      <c r="A19" s="5" t="s">
        <v>6640</v>
      </c>
      <c r="B19" s="8">
        <v>10</v>
      </c>
      <c r="C19" s="5" t="s">
        <v>6641</v>
      </c>
    </row>
    <row r="20" spans="1:3">
      <c r="A20" s="5" t="s">
        <v>6642</v>
      </c>
      <c r="B20" s="8">
        <v>1</v>
      </c>
      <c r="C20" s="5" t="s">
        <v>6643</v>
      </c>
    </row>
    <row r="21" spans="1:3">
      <c r="A21" s="5" t="s">
        <v>6644</v>
      </c>
      <c r="B21" s="8">
        <v>10</v>
      </c>
      <c r="C21" s="5" t="s">
        <v>6645</v>
      </c>
    </row>
    <row r="22" spans="1:3">
      <c r="A22" s="5" t="s">
        <v>6646</v>
      </c>
      <c r="B22" s="8">
        <v>1</v>
      </c>
      <c r="C22" s="5" t="s">
        <v>6647</v>
      </c>
    </row>
    <row r="23" spans="1:3">
      <c r="A23" s="5" t="s">
        <v>6648</v>
      </c>
      <c r="B23" s="8">
        <v>1</v>
      </c>
      <c r="C23" s="5" t="s">
        <v>6649</v>
      </c>
    </row>
    <row r="24" spans="1:3" ht="26.45">
      <c r="A24" s="5" t="s">
        <v>6650</v>
      </c>
      <c r="B24" s="8">
        <v>1</v>
      </c>
      <c r="C24" s="5" t="s">
        <v>6651</v>
      </c>
    </row>
    <row r="25" spans="1:3" ht="26.45">
      <c r="A25" s="5" t="s">
        <v>6652</v>
      </c>
      <c r="B25" s="8">
        <v>10</v>
      </c>
      <c r="C25" s="5" t="s">
        <v>6653</v>
      </c>
    </row>
    <row r="26" spans="1:3">
      <c r="A26" s="5" t="s">
        <v>6654</v>
      </c>
      <c r="B26" s="8">
        <v>1</v>
      </c>
      <c r="C26" s="5" t="s">
        <v>6655</v>
      </c>
    </row>
    <row r="27" spans="1:3">
      <c r="A27" s="5" t="s">
        <v>6656</v>
      </c>
      <c r="B27" s="9">
        <v>5000</v>
      </c>
      <c r="C27" s="5" t="s">
        <v>6657</v>
      </c>
    </row>
    <row r="28" spans="1:3">
      <c r="A28" s="5" t="s">
        <v>6658</v>
      </c>
      <c r="B28" s="9">
        <v>5000</v>
      </c>
      <c r="C28" s="5" t="s">
        <v>6659</v>
      </c>
    </row>
    <row r="29" spans="1:3">
      <c r="A29" s="5" t="s">
        <v>6660</v>
      </c>
      <c r="B29" s="8">
        <v>10</v>
      </c>
      <c r="C29" s="5" t="s">
        <v>6661</v>
      </c>
    </row>
    <row r="30" spans="1:3">
      <c r="A30" s="5" t="s">
        <v>6662</v>
      </c>
      <c r="B30" s="9">
        <v>1000</v>
      </c>
      <c r="C30" s="5" t="s">
        <v>6663</v>
      </c>
    </row>
    <row r="31" spans="1:3">
      <c r="A31" s="5" t="s">
        <v>6664</v>
      </c>
      <c r="B31" s="8">
        <v>10</v>
      </c>
      <c r="C31" s="5" t="s">
        <v>6665</v>
      </c>
    </row>
    <row r="32" spans="1:3" ht="26.45">
      <c r="A32" s="5" t="s">
        <v>6666</v>
      </c>
      <c r="B32" s="8">
        <v>1</v>
      </c>
      <c r="C32" s="5" t="s">
        <v>6667</v>
      </c>
    </row>
    <row r="33" spans="1:3" ht="26.45">
      <c r="A33" s="5" t="s">
        <v>6668</v>
      </c>
      <c r="B33" s="8">
        <v>1</v>
      </c>
      <c r="C33" s="5" t="s">
        <v>6669</v>
      </c>
    </row>
    <row r="34" spans="1:3" ht="26.45">
      <c r="A34" s="5" t="s">
        <v>6670</v>
      </c>
      <c r="B34" s="8">
        <v>1</v>
      </c>
      <c r="C34" s="5" t="s">
        <v>6671</v>
      </c>
    </row>
    <row r="35" spans="1:3" ht="26.45">
      <c r="A35" s="5" t="s">
        <v>6672</v>
      </c>
      <c r="B35" s="8">
        <v>1</v>
      </c>
      <c r="C35" s="5" t="s">
        <v>6673</v>
      </c>
    </row>
    <row r="36" spans="1:3">
      <c r="A36" s="5" t="s">
        <v>6674</v>
      </c>
      <c r="B36" s="8">
        <v>10</v>
      </c>
      <c r="C36" s="5" t="s">
        <v>6675</v>
      </c>
    </row>
    <row r="37" spans="1:3" ht="26.45">
      <c r="A37" s="5" t="s">
        <v>6676</v>
      </c>
      <c r="B37" s="8">
        <v>10</v>
      </c>
      <c r="C37" s="5" t="s">
        <v>6677</v>
      </c>
    </row>
    <row r="38" spans="1:3" ht="26.45">
      <c r="A38" s="5" t="s">
        <v>6678</v>
      </c>
      <c r="B38" s="8">
        <v>10</v>
      </c>
      <c r="C38" s="5" t="s">
        <v>6679</v>
      </c>
    </row>
    <row r="39" spans="1:3">
      <c r="A39" s="5" t="s">
        <v>6680</v>
      </c>
      <c r="B39" s="8">
        <v>1</v>
      </c>
      <c r="C39" s="5" t="s">
        <v>6681</v>
      </c>
    </row>
    <row r="40" spans="1:3" ht="26.45">
      <c r="A40" s="5" t="s">
        <v>6682</v>
      </c>
      <c r="B40" s="8">
        <v>1</v>
      </c>
      <c r="C40" s="5" t="s">
        <v>6683</v>
      </c>
    </row>
    <row r="41" spans="1:3">
      <c r="A41" s="5" t="s">
        <v>6684</v>
      </c>
      <c r="B41" s="8">
        <v>1</v>
      </c>
      <c r="C41" s="5" t="s">
        <v>6685</v>
      </c>
    </row>
    <row r="42" spans="1:3">
      <c r="A42" s="5" t="s">
        <v>6686</v>
      </c>
      <c r="B42" s="8">
        <v>10</v>
      </c>
      <c r="C42" s="5" t="s">
        <v>6687</v>
      </c>
    </row>
    <row r="43" spans="1:3" ht="26.45">
      <c r="A43" s="5" t="s">
        <v>6688</v>
      </c>
      <c r="B43" s="8">
        <v>10</v>
      </c>
      <c r="C43" s="5" t="s">
        <v>6689</v>
      </c>
    </row>
    <row r="44" spans="1:3">
      <c r="A44" s="5" t="s">
        <v>6690</v>
      </c>
      <c r="B44" s="8">
        <v>10</v>
      </c>
      <c r="C44" s="5" t="s">
        <v>6691</v>
      </c>
    </row>
    <row r="45" spans="1:3">
      <c r="A45" s="5" t="s">
        <v>6692</v>
      </c>
      <c r="B45" s="8">
        <v>1</v>
      </c>
      <c r="C45" s="5" t="s">
        <v>6693</v>
      </c>
    </row>
    <row r="46" spans="1:3" ht="26.45">
      <c r="A46" s="5" t="s">
        <v>6694</v>
      </c>
      <c r="B46" s="8">
        <v>10</v>
      </c>
      <c r="C46" s="5" t="s">
        <v>6695</v>
      </c>
    </row>
    <row r="47" spans="1:3">
      <c r="A47" s="5" t="s">
        <v>6696</v>
      </c>
      <c r="B47" s="8">
        <v>10</v>
      </c>
      <c r="C47" s="5" t="s">
        <v>6697</v>
      </c>
    </row>
    <row r="48" spans="1:3">
      <c r="A48" s="5" t="s">
        <v>6698</v>
      </c>
      <c r="B48" s="8">
        <v>10</v>
      </c>
      <c r="C48" s="5" t="s">
        <v>6699</v>
      </c>
    </row>
    <row r="49" spans="1:3">
      <c r="A49" s="5" t="s">
        <v>6700</v>
      </c>
      <c r="B49" s="8">
        <v>10</v>
      </c>
      <c r="C49" s="5" t="s">
        <v>6701</v>
      </c>
    </row>
    <row r="50" spans="1:3" ht="26.45">
      <c r="A50" s="5" t="s">
        <v>6702</v>
      </c>
      <c r="B50" s="8">
        <v>10</v>
      </c>
      <c r="C50" s="5" t="s">
        <v>6703</v>
      </c>
    </row>
    <row r="51" spans="1:3">
      <c r="A51" s="5" t="s">
        <v>6704</v>
      </c>
      <c r="B51" s="8">
        <v>10</v>
      </c>
      <c r="C51" s="5" t="s">
        <v>6705</v>
      </c>
    </row>
    <row r="52" spans="1:3">
      <c r="A52" s="5" t="s">
        <v>6706</v>
      </c>
      <c r="B52" s="8">
        <v>10</v>
      </c>
      <c r="C52" s="5" t="s">
        <v>6707</v>
      </c>
    </row>
    <row r="53" spans="1:3">
      <c r="A53" s="5" t="s">
        <v>6708</v>
      </c>
      <c r="B53" s="8">
        <v>10</v>
      </c>
      <c r="C53" s="5" t="s">
        <v>6709</v>
      </c>
    </row>
    <row r="54" spans="1:3" ht="26.45">
      <c r="A54" s="5" t="s">
        <v>6710</v>
      </c>
      <c r="B54" s="8">
        <v>10</v>
      </c>
      <c r="C54" s="5" t="s">
        <v>6711</v>
      </c>
    </row>
    <row r="55" spans="1:3">
      <c r="A55" s="5" t="s">
        <v>6712</v>
      </c>
      <c r="B55" s="8">
        <v>10</v>
      </c>
      <c r="C55" s="5" t="s">
        <v>6713</v>
      </c>
    </row>
    <row r="56" spans="1:3">
      <c r="A56" s="5" t="s">
        <v>6714</v>
      </c>
      <c r="B56" s="8">
        <v>10</v>
      </c>
      <c r="C56" s="5" t="s">
        <v>6715</v>
      </c>
    </row>
    <row r="57" spans="1:3">
      <c r="A57" s="5" t="s">
        <v>6716</v>
      </c>
      <c r="B57" s="8">
        <v>1</v>
      </c>
      <c r="C57" s="5" t="s">
        <v>6717</v>
      </c>
    </row>
    <row r="58" spans="1:3" ht="26.45">
      <c r="A58" s="5" t="s">
        <v>6718</v>
      </c>
      <c r="B58" s="8">
        <v>10</v>
      </c>
      <c r="C58" s="5" t="s">
        <v>6719</v>
      </c>
    </row>
    <row r="59" spans="1:3" ht="26.45">
      <c r="A59" s="5" t="s">
        <v>6720</v>
      </c>
      <c r="B59" s="8">
        <v>10</v>
      </c>
      <c r="C59" s="5" t="s">
        <v>6721</v>
      </c>
    </row>
    <row r="60" spans="1:3">
      <c r="A60" s="5" t="s">
        <v>6722</v>
      </c>
      <c r="B60" s="8">
        <v>10</v>
      </c>
      <c r="C60" s="5" t="s">
        <v>6723</v>
      </c>
    </row>
    <row r="61" spans="1:3" ht="26.45">
      <c r="A61" s="5" t="s">
        <v>6724</v>
      </c>
      <c r="B61" s="8">
        <v>1</v>
      </c>
      <c r="C61" s="5" t="s">
        <v>6725</v>
      </c>
    </row>
    <row r="62" spans="1:3" ht="26.45">
      <c r="A62" s="5" t="s">
        <v>6726</v>
      </c>
      <c r="B62" s="8">
        <v>10</v>
      </c>
      <c r="C62" s="5" t="s">
        <v>6727</v>
      </c>
    </row>
    <row r="63" spans="1:3">
      <c r="A63" s="5" t="s">
        <v>6728</v>
      </c>
      <c r="B63" s="8">
        <v>100</v>
      </c>
      <c r="C63" s="5" t="s">
        <v>6729</v>
      </c>
    </row>
    <row r="64" spans="1:3" ht="26.45">
      <c r="A64" s="5" t="s">
        <v>6730</v>
      </c>
      <c r="B64" s="8">
        <v>1</v>
      </c>
      <c r="C64" s="5" t="s">
        <v>6731</v>
      </c>
    </row>
    <row r="65" spans="1:3" ht="26.45">
      <c r="A65" s="5" t="s">
        <v>6732</v>
      </c>
      <c r="B65" s="8">
        <v>10</v>
      </c>
      <c r="C65" s="5" t="s">
        <v>6733</v>
      </c>
    </row>
    <row r="66" spans="1:3" ht="26.45">
      <c r="A66" s="5" t="s">
        <v>6734</v>
      </c>
      <c r="B66" s="8">
        <v>10</v>
      </c>
      <c r="C66" s="5" t="s">
        <v>6735</v>
      </c>
    </row>
    <row r="67" spans="1:3">
      <c r="A67" s="5" t="s">
        <v>6736</v>
      </c>
      <c r="B67" s="8">
        <v>100</v>
      </c>
      <c r="C67" s="5" t="s">
        <v>6737</v>
      </c>
    </row>
    <row r="68" spans="1:3">
      <c r="A68" s="5" t="s">
        <v>6738</v>
      </c>
      <c r="B68" s="8">
        <v>10</v>
      </c>
      <c r="C68" s="5" t="s">
        <v>6739</v>
      </c>
    </row>
    <row r="69" spans="1:3">
      <c r="A69" s="5" t="s">
        <v>6740</v>
      </c>
      <c r="B69" s="9">
        <v>5000</v>
      </c>
      <c r="C69" s="5" t="s">
        <v>6741</v>
      </c>
    </row>
    <row r="70" spans="1:3">
      <c r="A70" s="5" t="s">
        <v>6742</v>
      </c>
      <c r="B70" s="9">
        <v>5000</v>
      </c>
      <c r="C70" s="5" t="s">
        <v>6743</v>
      </c>
    </row>
    <row r="71" spans="1:3">
      <c r="A71" s="5" t="s">
        <v>6744</v>
      </c>
      <c r="B71" s="8">
        <v>100</v>
      </c>
      <c r="C71" s="5" t="s">
        <v>6745</v>
      </c>
    </row>
    <row r="72" spans="1:3">
      <c r="A72" s="5" t="s">
        <v>6746</v>
      </c>
      <c r="B72" s="8">
        <v>100</v>
      </c>
      <c r="C72" s="5" t="s">
        <v>6747</v>
      </c>
    </row>
    <row r="73" spans="1:3" ht="26.45">
      <c r="A73" s="5" t="s">
        <v>6748</v>
      </c>
      <c r="B73" s="8">
        <v>1</v>
      </c>
      <c r="C73" s="5" t="s">
        <v>6749</v>
      </c>
    </row>
    <row r="74" spans="1:3">
      <c r="A74" s="5" t="s">
        <v>6750</v>
      </c>
      <c r="B74" s="8">
        <v>1</v>
      </c>
      <c r="C74" s="5" t="s">
        <v>6751</v>
      </c>
    </row>
    <row r="75" spans="1:3">
      <c r="A75" s="5" t="s">
        <v>6752</v>
      </c>
      <c r="B75" s="8">
        <v>10</v>
      </c>
      <c r="C75" s="5" t="s">
        <v>6753</v>
      </c>
    </row>
    <row r="76" spans="1:3" ht="26.45">
      <c r="A76" s="5" t="s">
        <v>6754</v>
      </c>
      <c r="B76" s="8">
        <v>10</v>
      </c>
      <c r="C76" s="5" t="s">
        <v>6755</v>
      </c>
    </row>
    <row r="77" spans="1:3" ht="26.45">
      <c r="A77" s="5" t="s">
        <v>6756</v>
      </c>
      <c r="B77" s="8">
        <v>1</v>
      </c>
      <c r="C77" s="5" t="s">
        <v>6757</v>
      </c>
    </row>
    <row r="78" spans="1:3" ht="26.45">
      <c r="A78" s="5" t="s">
        <v>6758</v>
      </c>
      <c r="B78" s="8">
        <v>1</v>
      </c>
      <c r="C78" s="5" t="s">
        <v>6759</v>
      </c>
    </row>
    <row r="79" spans="1:3">
      <c r="A79" s="5" t="s">
        <v>6760</v>
      </c>
      <c r="B79" s="8">
        <v>100</v>
      </c>
      <c r="C79" s="5" t="s">
        <v>6761</v>
      </c>
    </row>
    <row r="80" spans="1:3" ht="26.45">
      <c r="A80" s="5" t="s">
        <v>6762</v>
      </c>
      <c r="B80" s="8">
        <v>10</v>
      </c>
      <c r="C80" s="5" t="s">
        <v>6763</v>
      </c>
    </row>
    <row r="81" spans="1:3">
      <c r="A81" s="5" t="s">
        <v>6764</v>
      </c>
      <c r="B81" s="8">
        <v>10</v>
      </c>
      <c r="C81" s="5" t="s">
        <v>6765</v>
      </c>
    </row>
    <row r="82" spans="1:3" ht="26.45">
      <c r="A82" s="5" t="s">
        <v>6766</v>
      </c>
      <c r="B82" s="8">
        <v>1</v>
      </c>
      <c r="C82" s="5" t="s">
        <v>6767</v>
      </c>
    </row>
    <row r="83" spans="1:3" ht="26.45">
      <c r="A83" s="5" t="s">
        <v>6768</v>
      </c>
      <c r="B83" s="8">
        <v>10</v>
      </c>
      <c r="C83" s="5" t="s">
        <v>6769</v>
      </c>
    </row>
    <row r="84" spans="1:3" ht="26.45">
      <c r="A84" s="5" t="s">
        <v>6770</v>
      </c>
      <c r="B84" s="8">
        <v>10</v>
      </c>
      <c r="C84" s="5" t="s">
        <v>6771</v>
      </c>
    </row>
    <row r="85" spans="1:3" ht="26.45">
      <c r="A85" s="5" t="s">
        <v>6772</v>
      </c>
      <c r="B85" s="8">
        <v>10</v>
      </c>
      <c r="C85" s="5" t="s">
        <v>6773</v>
      </c>
    </row>
    <row r="86" spans="1:3" ht="26.45">
      <c r="A86" s="5" t="s">
        <v>6774</v>
      </c>
      <c r="B86" s="8">
        <v>10</v>
      </c>
      <c r="C86" s="5" t="s">
        <v>6775</v>
      </c>
    </row>
    <row r="87" spans="1:3" ht="26.45">
      <c r="A87" s="5" t="s">
        <v>6776</v>
      </c>
      <c r="B87" s="8">
        <v>10</v>
      </c>
      <c r="C87" s="5" t="s">
        <v>6777</v>
      </c>
    </row>
    <row r="88" spans="1:3" ht="26.45">
      <c r="A88" s="5" t="s">
        <v>6778</v>
      </c>
      <c r="B88" s="8">
        <v>10</v>
      </c>
      <c r="C88" s="5" t="s">
        <v>6779</v>
      </c>
    </row>
    <row r="89" spans="1:3" ht="26.45">
      <c r="A89" s="5" t="s">
        <v>6780</v>
      </c>
      <c r="B89" s="8">
        <v>10</v>
      </c>
      <c r="C89" s="5" t="s">
        <v>6781</v>
      </c>
    </row>
    <row r="90" spans="1:3" ht="26.45">
      <c r="A90" s="5" t="s">
        <v>6782</v>
      </c>
      <c r="B90" s="8">
        <v>10</v>
      </c>
      <c r="C90" s="5" t="s">
        <v>6783</v>
      </c>
    </row>
    <row r="91" spans="1:3" ht="26.45">
      <c r="A91" s="5" t="s">
        <v>6784</v>
      </c>
      <c r="B91" s="8">
        <v>10</v>
      </c>
      <c r="C91" s="5" t="s">
        <v>6785</v>
      </c>
    </row>
    <row r="92" spans="1:3" ht="26.45">
      <c r="A92" s="5" t="s">
        <v>6786</v>
      </c>
      <c r="B92" s="8">
        <v>10</v>
      </c>
      <c r="C92" s="5" t="s">
        <v>6787</v>
      </c>
    </row>
    <row r="93" spans="1:3" ht="26.45">
      <c r="A93" s="5" t="s">
        <v>6788</v>
      </c>
      <c r="B93" s="8">
        <v>1</v>
      </c>
      <c r="C93" s="5" t="s">
        <v>6789</v>
      </c>
    </row>
    <row r="94" spans="1:3" ht="26.45">
      <c r="A94" s="5" t="s">
        <v>6790</v>
      </c>
      <c r="B94" s="8">
        <v>1</v>
      </c>
      <c r="C94" s="5" t="s">
        <v>6791</v>
      </c>
    </row>
    <row r="95" spans="1:3" ht="26.45">
      <c r="A95" s="5" t="s">
        <v>6792</v>
      </c>
      <c r="B95" s="8">
        <v>10</v>
      </c>
      <c r="C95" s="5" t="s">
        <v>6793</v>
      </c>
    </row>
    <row r="96" spans="1:3" ht="26.45">
      <c r="A96" s="5" t="s">
        <v>6794</v>
      </c>
      <c r="B96" s="8">
        <v>10</v>
      </c>
      <c r="C96" s="5" t="s">
        <v>6795</v>
      </c>
    </row>
    <row r="97" spans="1:3" ht="26.45">
      <c r="A97" s="5" t="s">
        <v>6796</v>
      </c>
      <c r="B97" s="8">
        <v>10</v>
      </c>
      <c r="C97" s="5" t="s">
        <v>6797</v>
      </c>
    </row>
    <row r="98" spans="1:3" ht="26.45">
      <c r="A98" s="5" t="s">
        <v>6798</v>
      </c>
      <c r="B98" s="8">
        <v>10</v>
      </c>
      <c r="C98" s="5" t="s">
        <v>6799</v>
      </c>
    </row>
    <row r="99" spans="1:3" ht="26.45">
      <c r="A99" s="5" t="s">
        <v>6800</v>
      </c>
      <c r="B99" s="8">
        <v>100</v>
      </c>
      <c r="C99" s="5" t="s">
        <v>6801</v>
      </c>
    </row>
    <row r="100" spans="1:3" ht="26.45">
      <c r="A100" s="5" t="s">
        <v>6802</v>
      </c>
      <c r="B100" s="9">
        <v>1000</v>
      </c>
      <c r="C100" s="5" t="s">
        <v>6803</v>
      </c>
    </row>
    <row r="101" spans="1:3" ht="26.45">
      <c r="A101" s="5" t="s">
        <v>6804</v>
      </c>
      <c r="B101" s="8">
        <v>1</v>
      </c>
      <c r="C101" s="5" t="s">
        <v>6805</v>
      </c>
    </row>
    <row r="102" spans="1:3">
      <c r="A102" s="5" t="s">
        <v>6806</v>
      </c>
      <c r="B102" s="8">
        <v>1</v>
      </c>
      <c r="C102" s="5" t="s">
        <v>6807</v>
      </c>
    </row>
    <row r="103" spans="1:3" ht="26.45">
      <c r="A103" s="5" t="s">
        <v>6808</v>
      </c>
      <c r="B103" s="8">
        <v>1</v>
      </c>
      <c r="C103" s="5" t="s">
        <v>6809</v>
      </c>
    </row>
    <row r="104" spans="1:3">
      <c r="A104" s="5" t="s">
        <v>6810</v>
      </c>
      <c r="B104" s="8">
        <v>1</v>
      </c>
      <c r="C104" s="5" t="s">
        <v>6811</v>
      </c>
    </row>
    <row r="105" spans="1:3">
      <c r="A105" s="5" t="s">
        <v>6812</v>
      </c>
      <c r="B105" s="8">
        <v>1</v>
      </c>
      <c r="C105" s="5" t="s">
        <v>6813</v>
      </c>
    </row>
    <row r="106" spans="1:3" ht="26.45">
      <c r="A106" s="5" t="s">
        <v>6814</v>
      </c>
      <c r="B106" s="8">
        <v>1</v>
      </c>
      <c r="C106" s="5" t="s">
        <v>6815</v>
      </c>
    </row>
    <row r="107" spans="1:3">
      <c r="A107" s="5" t="s">
        <v>6816</v>
      </c>
      <c r="B107" s="8">
        <v>1</v>
      </c>
      <c r="C107" s="5" t="s">
        <v>6817</v>
      </c>
    </row>
    <row r="108" spans="1:3">
      <c r="A108" s="5" t="s">
        <v>6818</v>
      </c>
      <c r="B108" s="8">
        <v>1</v>
      </c>
      <c r="C108" s="5" t="s">
        <v>6819</v>
      </c>
    </row>
    <row r="109" spans="1:3" ht="26.45">
      <c r="A109" s="5" t="s">
        <v>6820</v>
      </c>
      <c r="B109" s="8">
        <v>10</v>
      </c>
      <c r="C109" s="5" t="s">
        <v>6821</v>
      </c>
    </row>
    <row r="110" spans="1:3" ht="26.45">
      <c r="A110" s="5" t="s">
        <v>6822</v>
      </c>
      <c r="B110" s="8">
        <v>10</v>
      </c>
      <c r="C110" s="5" t="s">
        <v>6823</v>
      </c>
    </row>
    <row r="111" spans="1:3" ht="26.45">
      <c r="A111" s="5" t="s">
        <v>6824</v>
      </c>
      <c r="B111" s="8">
        <v>10</v>
      </c>
      <c r="C111" s="5" t="s">
        <v>6825</v>
      </c>
    </row>
    <row r="112" spans="1:3">
      <c r="A112" s="5" t="s">
        <v>6826</v>
      </c>
      <c r="B112" s="8">
        <v>10</v>
      </c>
      <c r="C112" s="5" t="s">
        <v>6827</v>
      </c>
    </row>
    <row r="113" spans="1:3" ht="26.45">
      <c r="A113" s="5" t="s">
        <v>6828</v>
      </c>
      <c r="B113" s="8">
        <v>10</v>
      </c>
      <c r="C113" s="5" t="s">
        <v>6829</v>
      </c>
    </row>
    <row r="114" spans="1:3" ht="26.45">
      <c r="A114" s="5" t="s">
        <v>6830</v>
      </c>
      <c r="B114" s="8">
        <v>10</v>
      </c>
      <c r="C114" s="5" t="s">
        <v>6831</v>
      </c>
    </row>
    <row r="115" spans="1:3">
      <c r="A115" s="5" t="s">
        <v>6832</v>
      </c>
      <c r="B115" s="8">
        <v>10</v>
      </c>
      <c r="C115" s="5" t="s">
        <v>6833</v>
      </c>
    </row>
    <row r="116" spans="1:3" ht="26.45">
      <c r="A116" s="5" t="s">
        <v>6834</v>
      </c>
      <c r="B116" s="8">
        <v>1</v>
      </c>
      <c r="C116" s="5" t="s">
        <v>6835</v>
      </c>
    </row>
    <row r="117" spans="1:3" ht="17.45">
      <c r="A117" s="5" t="s">
        <v>6836</v>
      </c>
      <c r="B117" s="8">
        <v>10</v>
      </c>
      <c r="C117" s="5" t="s">
        <v>6837</v>
      </c>
    </row>
    <row r="118" spans="1:3" ht="17.45">
      <c r="A118" s="5" t="s">
        <v>6838</v>
      </c>
      <c r="B118" s="8">
        <v>1</v>
      </c>
      <c r="C118" s="5" t="s">
        <v>6839</v>
      </c>
    </row>
    <row r="119" spans="1:3" ht="17.45">
      <c r="A119" s="5" t="s">
        <v>6840</v>
      </c>
      <c r="B119" s="8">
        <v>1</v>
      </c>
      <c r="C119" s="5" t="s">
        <v>6841</v>
      </c>
    </row>
    <row r="120" spans="1:3" ht="17.45">
      <c r="A120" s="5" t="s">
        <v>6842</v>
      </c>
      <c r="B120" s="8">
        <v>1</v>
      </c>
      <c r="C120" s="5" t="s">
        <v>6843</v>
      </c>
    </row>
    <row r="121" spans="1:3" ht="52.9">
      <c r="A121" s="5" t="s">
        <v>6844</v>
      </c>
      <c r="B121" s="8">
        <v>1</v>
      </c>
      <c r="C121" s="10" t="s">
        <v>6845</v>
      </c>
    </row>
    <row r="122" spans="1:3" ht="39.6">
      <c r="A122" s="5" t="s">
        <v>6846</v>
      </c>
      <c r="B122" s="8">
        <v>1</v>
      </c>
      <c r="C122" s="10" t="s">
        <v>6847</v>
      </c>
    </row>
    <row r="123" spans="1:3" ht="39.6">
      <c r="A123" s="5" t="s">
        <v>6848</v>
      </c>
      <c r="B123" s="8">
        <v>1</v>
      </c>
      <c r="C123" s="5" t="s">
        <v>6849</v>
      </c>
    </row>
    <row r="124" spans="1:3" ht="39.6">
      <c r="A124" s="5" t="s">
        <v>6850</v>
      </c>
      <c r="B124" s="9">
        <v>5000</v>
      </c>
      <c r="C124" s="5" t="s">
        <v>6851</v>
      </c>
    </row>
    <row r="125" spans="1:3" ht="39.6">
      <c r="A125" s="5" t="s">
        <v>6852</v>
      </c>
      <c r="B125" s="9">
        <v>1000</v>
      </c>
      <c r="C125" s="5" t="s">
        <v>6853</v>
      </c>
    </row>
    <row r="126" spans="1:3" ht="39.6">
      <c r="A126" s="5" t="s">
        <v>6854</v>
      </c>
      <c r="B126" s="8" t="s">
        <v>6855</v>
      </c>
      <c r="C126" s="10" t="s">
        <v>6856</v>
      </c>
    </row>
    <row r="127" spans="1:3">
      <c r="A127" s="5"/>
      <c r="B127" s="8"/>
      <c r="C127" s="10"/>
    </row>
    <row r="128" spans="1:3">
      <c r="C128" s="2" t="s">
        <v>6857</v>
      </c>
    </row>
    <row r="129" spans="3:3" ht="26.45">
      <c r="C129" s="26" t="s">
        <v>6858</v>
      </c>
    </row>
    <row r="130" spans="3:3" ht="39.6">
      <c r="C130" s="26" t="s">
        <v>6859</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8"/>
  <sheetViews>
    <sheetView workbookViewId="0"/>
  </sheetViews>
  <sheetFormatPr defaultRowHeight="13.15"/>
  <cols>
    <col min="1" max="1" width="15.28515625" customWidth="1"/>
    <col min="3" max="3" width="26" customWidth="1"/>
    <col min="4" max="4" width="21.28515625" customWidth="1"/>
  </cols>
  <sheetData>
    <row r="1" spans="1:11">
      <c r="A1" s="25" t="s">
        <v>6860</v>
      </c>
      <c r="B1" s="19"/>
      <c r="C1" s="19"/>
      <c r="D1" s="19"/>
      <c r="E1" s="19"/>
      <c r="F1" s="20"/>
      <c r="G1" s="20"/>
      <c r="H1" s="20"/>
      <c r="I1" s="20"/>
      <c r="J1" s="20"/>
      <c r="K1" s="20"/>
    </row>
    <row r="2" spans="1:11">
      <c r="A2" s="25" t="s">
        <v>1</v>
      </c>
      <c r="B2" s="19"/>
      <c r="C2" s="19"/>
      <c r="D2" s="19"/>
      <c r="E2" s="19"/>
      <c r="F2" s="20"/>
      <c r="G2" s="20"/>
      <c r="H2" s="20"/>
      <c r="I2" s="20"/>
      <c r="J2" s="20"/>
      <c r="K2" s="20"/>
    </row>
    <row r="3" spans="1:11">
      <c r="A3" s="21">
        <v>44440</v>
      </c>
    </row>
    <row r="5" spans="1:11">
      <c r="A5" s="2" t="s">
        <v>6861</v>
      </c>
      <c r="B5" s="2" t="s">
        <v>6531</v>
      </c>
      <c r="C5" s="2" t="s">
        <v>6532</v>
      </c>
      <c r="D5" s="2" t="s">
        <v>6862</v>
      </c>
    </row>
    <row r="6" spans="1:11" ht="26.45">
      <c r="A6" s="4" t="s">
        <v>6863</v>
      </c>
      <c r="B6">
        <v>100</v>
      </c>
      <c r="C6" s="4" t="s">
        <v>6864</v>
      </c>
    </row>
    <row r="7" spans="1:11" ht="26.45">
      <c r="A7" s="4" t="s">
        <v>6865</v>
      </c>
      <c r="B7">
        <v>100</v>
      </c>
      <c r="C7" s="4" t="s">
        <v>6866</v>
      </c>
    </row>
    <row r="8" spans="1:11" ht="26.45">
      <c r="A8" s="4" t="s">
        <v>6867</v>
      </c>
      <c r="B8">
        <v>100</v>
      </c>
      <c r="C8" s="4" t="s">
        <v>6868</v>
      </c>
    </row>
    <row r="9" spans="1:11" ht="26.45">
      <c r="A9" s="4" t="s">
        <v>6869</v>
      </c>
      <c r="B9" s="14">
        <v>1</v>
      </c>
      <c r="C9" s="4" t="s">
        <v>6870</v>
      </c>
      <c r="D9" s="4" t="s">
        <v>6871</v>
      </c>
    </row>
    <row r="10" spans="1:11" ht="26.45">
      <c r="A10" s="4" t="s">
        <v>6872</v>
      </c>
      <c r="B10" s="15">
        <v>1000</v>
      </c>
      <c r="C10" s="4" t="s">
        <v>6870</v>
      </c>
      <c r="D10" s="4" t="s">
        <v>6873</v>
      </c>
    </row>
    <row r="11" spans="1:11" ht="26.45">
      <c r="A11" s="4" t="s">
        <v>6874</v>
      </c>
      <c r="B11" s="14">
        <v>10</v>
      </c>
      <c r="C11" s="4" t="s">
        <v>6870</v>
      </c>
      <c r="D11" s="4" t="s">
        <v>6875</v>
      </c>
    </row>
    <row r="12" spans="1:11" ht="26.45">
      <c r="A12" s="4" t="s">
        <v>6876</v>
      </c>
      <c r="B12" s="14">
        <v>10</v>
      </c>
      <c r="C12" s="4" t="s">
        <v>6870</v>
      </c>
      <c r="D12" s="4" t="s">
        <v>6877</v>
      </c>
    </row>
    <row r="13" spans="1:11" ht="26.45">
      <c r="A13" s="4" t="s">
        <v>6878</v>
      </c>
      <c r="B13" s="14">
        <v>10</v>
      </c>
      <c r="C13" s="4" t="s">
        <v>6870</v>
      </c>
      <c r="D13" s="4" t="s">
        <v>6879</v>
      </c>
    </row>
    <row r="14" spans="1:11" ht="26.45">
      <c r="A14" s="4" t="s">
        <v>6880</v>
      </c>
      <c r="B14" s="14">
        <v>1</v>
      </c>
      <c r="C14" s="4" t="s">
        <v>6870</v>
      </c>
      <c r="D14" s="4" t="s">
        <v>6881</v>
      </c>
    </row>
    <row r="15" spans="1:11" ht="26.45">
      <c r="A15" s="4" t="s">
        <v>6882</v>
      </c>
      <c r="B15" s="14">
        <v>10</v>
      </c>
      <c r="C15" s="4" t="s">
        <v>6870</v>
      </c>
      <c r="D15" s="4" t="s">
        <v>6883</v>
      </c>
    </row>
    <row r="16" spans="1:11" ht="26.45">
      <c r="A16" s="4" t="s">
        <v>6884</v>
      </c>
      <c r="B16" s="14">
        <v>1</v>
      </c>
      <c r="C16" s="4" t="s">
        <v>6870</v>
      </c>
      <c r="D16" s="4" t="s">
        <v>6885</v>
      </c>
    </row>
    <row r="17" spans="1:4" ht="26.45">
      <c r="A17" s="4" t="s">
        <v>6886</v>
      </c>
      <c r="B17" s="14">
        <v>1</v>
      </c>
      <c r="C17" s="4" t="s">
        <v>6870</v>
      </c>
      <c r="D17" s="4" t="s">
        <v>6887</v>
      </c>
    </row>
    <row r="18" spans="1:4" ht="26.45">
      <c r="A18" s="4" t="s">
        <v>6888</v>
      </c>
      <c r="B18" s="14">
        <v>1</v>
      </c>
      <c r="C18" s="4" t="s">
        <v>6870</v>
      </c>
      <c r="D18" s="4" t="s">
        <v>6889</v>
      </c>
    </row>
    <row r="19" spans="1:4" ht="26.45">
      <c r="A19" s="4" t="s">
        <v>6890</v>
      </c>
      <c r="B19" s="14">
        <v>1</v>
      </c>
      <c r="C19" s="4" t="s">
        <v>6870</v>
      </c>
      <c r="D19" s="4" t="s">
        <v>6891</v>
      </c>
    </row>
    <row r="20" spans="1:4" ht="26.45">
      <c r="A20" s="4" t="s">
        <v>6892</v>
      </c>
      <c r="B20" s="14">
        <v>1</v>
      </c>
      <c r="C20" s="4" t="s">
        <v>6870</v>
      </c>
      <c r="D20" s="4" t="s">
        <v>6893</v>
      </c>
    </row>
    <row r="21" spans="1:4" ht="26.45">
      <c r="A21" s="4" t="s">
        <v>6894</v>
      </c>
      <c r="B21" s="14">
        <v>100</v>
      </c>
      <c r="C21" s="4" t="s">
        <v>6870</v>
      </c>
      <c r="D21" s="4" t="s">
        <v>6895</v>
      </c>
    </row>
    <row r="22" spans="1:4" ht="26.45">
      <c r="A22" s="4" t="s">
        <v>6896</v>
      </c>
      <c r="B22" s="14">
        <v>100</v>
      </c>
      <c r="C22" s="4" t="s">
        <v>6870</v>
      </c>
      <c r="D22" s="4" t="s">
        <v>6897</v>
      </c>
    </row>
    <row r="23" spans="1:4" ht="26.45">
      <c r="A23" s="4" t="s">
        <v>6898</v>
      </c>
      <c r="B23" s="14">
        <v>10</v>
      </c>
      <c r="C23" s="4" t="s">
        <v>6870</v>
      </c>
      <c r="D23" s="4" t="s">
        <v>6899</v>
      </c>
    </row>
    <row r="24" spans="1:4" ht="26.45">
      <c r="A24" s="4" t="s">
        <v>6900</v>
      </c>
      <c r="B24" s="14">
        <v>10</v>
      </c>
      <c r="C24" s="4" t="s">
        <v>6870</v>
      </c>
      <c r="D24" s="4" t="s">
        <v>6901</v>
      </c>
    </row>
    <row r="25" spans="1:4" ht="26.45">
      <c r="A25" s="4" t="s">
        <v>6902</v>
      </c>
      <c r="B25" s="14">
        <v>1</v>
      </c>
      <c r="C25" s="4" t="s">
        <v>6870</v>
      </c>
      <c r="D25" s="4" t="s">
        <v>6903</v>
      </c>
    </row>
    <row r="26" spans="1:4" ht="26.45">
      <c r="A26" s="4" t="s">
        <v>6904</v>
      </c>
      <c r="B26" s="14">
        <v>100</v>
      </c>
      <c r="C26" s="4" t="s">
        <v>6870</v>
      </c>
      <c r="D26" s="4" t="s">
        <v>6905</v>
      </c>
    </row>
    <row r="27" spans="1:4" ht="26.45">
      <c r="A27" s="4" t="s">
        <v>6906</v>
      </c>
      <c r="B27" s="14">
        <v>10</v>
      </c>
      <c r="C27" s="4" t="s">
        <v>6870</v>
      </c>
      <c r="D27" s="4" t="s">
        <v>6907</v>
      </c>
    </row>
    <row r="28" spans="1:4" ht="26.45">
      <c r="A28" s="4" t="s">
        <v>6908</v>
      </c>
      <c r="B28" s="14">
        <v>100</v>
      </c>
      <c r="C28" s="4" t="s">
        <v>6870</v>
      </c>
      <c r="D28" s="4" t="s">
        <v>6909</v>
      </c>
    </row>
    <row r="29" spans="1:4" ht="26.45">
      <c r="A29" s="4" t="s">
        <v>6910</v>
      </c>
      <c r="B29" s="14">
        <v>100</v>
      </c>
      <c r="C29" s="4" t="s">
        <v>6870</v>
      </c>
      <c r="D29" s="4" t="s">
        <v>6911</v>
      </c>
    </row>
    <row r="30" spans="1:4" ht="26.45">
      <c r="A30" s="4" t="s">
        <v>6912</v>
      </c>
      <c r="B30" s="14">
        <v>100</v>
      </c>
      <c r="C30" s="4" t="s">
        <v>6870</v>
      </c>
      <c r="D30" s="4" t="s">
        <v>6913</v>
      </c>
    </row>
    <row r="31" spans="1:4" ht="26.45">
      <c r="A31" s="4" t="s">
        <v>6914</v>
      </c>
      <c r="B31" s="14">
        <v>100</v>
      </c>
      <c r="C31" s="4" t="s">
        <v>6870</v>
      </c>
      <c r="D31" s="4" t="s">
        <v>6915</v>
      </c>
    </row>
    <row r="32" spans="1:4" ht="26.45">
      <c r="A32" s="4" t="s">
        <v>6916</v>
      </c>
      <c r="B32" s="14">
        <v>100</v>
      </c>
      <c r="C32" s="4" t="s">
        <v>6870</v>
      </c>
      <c r="D32" s="4" t="s">
        <v>6917</v>
      </c>
    </row>
    <row r="33" spans="1:4" ht="26.45">
      <c r="A33" s="4" t="s">
        <v>6918</v>
      </c>
      <c r="B33" s="14">
        <v>100</v>
      </c>
      <c r="C33" s="4" t="s">
        <v>6870</v>
      </c>
      <c r="D33" s="4" t="s">
        <v>6919</v>
      </c>
    </row>
    <row r="34" spans="1:4" ht="26.45">
      <c r="A34" s="4" t="s">
        <v>6920</v>
      </c>
      <c r="B34" s="14">
        <v>100</v>
      </c>
      <c r="C34" s="4" t="s">
        <v>6870</v>
      </c>
      <c r="D34" s="4" t="s">
        <v>6921</v>
      </c>
    </row>
    <row r="35" spans="1:4" ht="26.45">
      <c r="A35" s="4" t="s">
        <v>6922</v>
      </c>
      <c r="B35" s="14">
        <v>10</v>
      </c>
      <c r="C35" s="4" t="s">
        <v>6870</v>
      </c>
      <c r="D35" s="4" t="s">
        <v>6923</v>
      </c>
    </row>
    <row r="36" spans="1:4" ht="26.45">
      <c r="A36" s="4" t="s">
        <v>6924</v>
      </c>
      <c r="B36" s="14">
        <v>1</v>
      </c>
      <c r="C36" s="4" t="s">
        <v>6870</v>
      </c>
      <c r="D36" s="4" t="s">
        <v>6925</v>
      </c>
    </row>
    <row r="37" spans="1:4" ht="26.45">
      <c r="A37" s="4" t="s">
        <v>6926</v>
      </c>
      <c r="B37" s="14">
        <v>10</v>
      </c>
      <c r="C37" s="4" t="s">
        <v>6870</v>
      </c>
      <c r="D37" s="4" t="s">
        <v>6927</v>
      </c>
    </row>
    <row r="38" spans="1:4" ht="26.45">
      <c r="A38" s="4" t="s">
        <v>6928</v>
      </c>
      <c r="B38" s="14">
        <v>1</v>
      </c>
      <c r="C38" s="4" t="s">
        <v>6870</v>
      </c>
      <c r="D38" s="4" t="s">
        <v>6929</v>
      </c>
    </row>
    <row r="39" spans="1:4" ht="26.45">
      <c r="A39" s="4" t="s">
        <v>6930</v>
      </c>
      <c r="B39" s="14">
        <v>100</v>
      </c>
      <c r="C39" s="4" t="s">
        <v>6870</v>
      </c>
      <c r="D39" s="4" t="s">
        <v>6931</v>
      </c>
    </row>
    <row r="40" spans="1:4" ht="26.45">
      <c r="A40" s="4" t="s">
        <v>6932</v>
      </c>
      <c r="B40" s="15">
        <v>5000</v>
      </c>
      <c r="C40" s="4" t="s">
        <v>6870</v>
      </c>
      <c r="D40" s="4" t="s">
        <v>6933</v>
      </c>
    </row>
    <row r="41" spans="1:4" ht="26.45">
      <c r="A41" s="4" t="s">
        <v>6934</v>
      </c>
      <c r="B41" s="15">
        <v>1000</v>
      </c>
      <c r="C41" s="4" t="s">
        <v>6870</v>
      </c>
      <c r="D41" s="4" t="s">
        <v>6935</v>
      </c>
    </row>
    <row r="42" spans="1:4" ht="26.45">
      <c r="A42" s="4" t="s">
        <v>6936</v>
      </c>
      <c r="B42" s="14">
        <v>10</v>
      </c>
      <c r="C42" s="4" t="s">
        <v>6870</v>
      </c>
      <c r="D42" s="4" t="s">
        <v>6937</v>
      </c>
    </row>
    <row r="43" spans="1:4" ht="26.45">
      <c r="A43" s="4" t="s">
        <v>6938</v>
      </c>
      <c r="B43" s="15">
        <v>1000</v>
      </c>
      <c r="C43" s="4" t="s">
        <v>6870</v>
      </c>
      <c r="D43" s="4" t="s">
        <v>6939</v>
      </c>
    </row>
    <row r="44" spans="1:4" ht="26.45">
      <c r="A44" s="4" t="s">
        <v>6940</v>
      </c>
      <c r="B44" s="14">
        <v>100</v>
      </c>
      <c r="C44" s="4" t="s">
        <v>6870</v>
      </c>
      <c r="D44" s="4" t="s">
        <v>6941</v>
      </c>
    </row>
    <row r="45" spans="1:4" ht="26.45">
      <c r="A45" s="4" t="s">
        <v>6942</v>
      </c>
      <c r="B45" s="14">
        <v>100</v>
      </c>
      <c r="C45" s="4" t="s">
        <v>6870</v>
      </c>
      <c r="D45" s="4" t="s">
        <v>6943</v>
      </c>
    </row>
    <row r="46" spans="1:4" ht="26.45">
      <c r="A46" s="4" t="s">
        <v>6944</v>
      </c>
      <c r="B46" s="14">
        <v>10</v>
      </c>
      <c r="C46" s="4" t="s">
        <v>6870</v>
      </c>
      <c r="D46" s="4" t="s">
        <v>6945</v>
      </c>
    </row>
    <row r="47" spans="1:4" ht="26.45">
      <c r="A47" s="4" t="s">
        <v>6946</v>
      </c>
      <c r="B47" s="14">
        <v>10</v>
      </c>
      <c r="C47" s="4" t="s">
        <v>6870</v>
      </c>
      <c r="D47" s="4" t="s">
        <v>6947</v>
      </c>
    </row>
    <row r="48" spans="1:4" ht="26.45">
      <c r="A48" s="4" t="s">
        <v>6948</v>
      </c>
      <c r="B48" s="14">
        <v>1</v>
      </c>
      <c r="C48" s="4" t="s">
        <v>6870</v>
      </c>
      <c r="D48" s="4" t="s">
        <v>6949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063F2-15E3-4017-95EE-035CDB235E81}">
  <dimension ref="A1:C200"/>
  <sheetViews>
    <sheetView zoomScale="110" zoomScaleNormal="110" workbookViewId="0">
      <selection activeCell="B1" sqref="B1"/>
    </sheetView>
  </sheetViews>
  <sheetFormatPr defaultColWidth="9.28515625" defaultRowHeight="13.15"/>
  <cols>
    <col min="1" max="1" width="96.7109375" style="26" customWidth="1"/>
    <col min="2" max="2" width="10.7109375" style="6" bestFit="1" customWidth="1"/>
    <col min="3" max="16384" width="9.28515625" style="6"/>
  </cols>
  <sheetData>
    <row r="1" spans="1:3" ht="12.75">
      <c r="A1" s="26" t="s">
        <v>6950</v>
      </c>
    </row>
    <row r="2" spans="1:3" ht="39.6">
      <c r="A2" s="28" t="s">
        <v>3</v>
      </c>
      <c r="B2" s="29" t="s">
        <v>13</v>
      </c>
      <c r="C2" s="29" t="s">
        <v>6951</v>
      </c>
    </row>
    <row r="3" spans="1:3">
      <c r="A3" s="64" t="s">
        <v>4131</v>
      </c>
      <c r="B3" s="65">
        <v>307244</v>
      </c>
      <c r="C3" s="63" t="s">
        <v>4132</v>
      </c>
    </row>
    <row r="4" spans="1:3">
      <c r="A4" s="64" t="s">
        <v>4153</v>
      </c>
      <c r="B4" s="65">
        <v>307357</v>
      </c>
      <c r="C4" s="63" t="s">
        <v>4154</v>
      </c>
    </row>
    <row r="5" spans="1:3">
      <c r="A5" s="64" t="s">
        <v>4125</v>
      </c>
      <c r="B5" s="35">
        <v>307551</v>
      </c>
      <c r="C5" s="63" t="s">
        <v>4126</v>
      </c>
    </row>
    <row r="6" spans="1:3">
      <c r="A6" s="38" t="s">
        <v>3954</v>
      </c>
      <c r="B6" s="65">
        <v>335660</v>
      </c>
      <c r="C6" s="63" t="s">
        <v>3955</v>
      </c>
    </row>
    <row r="7" spans="1:3">
      <c r="A7" s="64" t="s">
        <v>4142</v>
      </c>
      <c r="B7" s="65">
        <v>335671</v>
      </c>
      <c r="C7" s="63" t="s">
        <v>4143</v>
      </c>
    </row>
    <row r="8" spans="1:3">
      <c r="A8" s="38" t="s">
        <v>2887</v>
      </c>
      <c r="B8" s="65">
        <v>335717</v>
      </c>
      <c r="C8" s="63" t="s">
        <v>2888</v>
      </c>
    </row>
    <row r="9" spans="1:3">
      <c r="A9" s="64" t="s">
        <v>4122</v>
      </c>
      <c r="B9" s="65">
        <v>335762</v>
      </c>
      <c r="C9" s="63" t="s">
        <v>4123</v>
      </c>
    </row>
    <row r="10" spans="1:3">
      <c r="A10" s="38" t="s">
        <v>4907</v>
      </c>
      <c r="B10" s="31">
        <v>335933</v>
      </c>
      <c r="C10" s="31" t="s">
        <v>4908</v>
      </c>
    </row>
    <row r="11" spans="1:3">
      <c r="A11" s="64" t="s">
        <v>5010</v>
      </c>
      <c r="B11" s="65">
        <v>335955</v>
      </c>
      <c r="C11" s="63" t="s">
        <v>5011</v>
      </c>
    </row>
    <row r="12" spans="1:3">
      <c r="A12" s="64" t="s">
        <v>4128</v>
      </c>
      <c r="B12" s="65">
        <v>355464</v>
      </c>
      <c r="C12" s="63" t="s">
        <v>4129</v>
      </c>
    </row>
    <row r="13" spans="1:3">
      <c r="A13" s="64" t="s">
        <v>4119</v>
      </c>
      <c r="B13" s="65">
        <v>375224</v>
      </c>
      <c r="C13" s="63" t="s">
        <v>4120</v>
      </c>
    </row>
    <row r="14" spans="1:3">
      <c r="A14" s="38" t="s">
        <v>4113</v>
      </c>
      <c r="B14" s="31">
        <v>375735</v>
      </c>
      <c r="C14" s="31" t="s">
        <v>4114</v>
      </c>
    </row>
    <row r="15" spans="1:3">
      <c r="A15" s="64" t="s">
        <v>4134</v>
      </c>
      <c r="B15" s="65">
        <v>375951</v>
      </c>
      <c r="C15" s="63" t="s">
        <v>4135</v>
      </c>
    </row>
    <row r="16" spans="1:3">
      <c r="A16" s="64" t="s">
        <v>4162</v>
      </c>
      <c r="B16" s="65">
        <v>376067</v>
      </c>
      <c r="C16" s="63" t="s">
        <v>4163</v>
      </c>
    </row>
    <row r="17" spans="1:3">
      <c r="A17" s="64" t="s">
        <v>2555</v>
      </c>
      <c r="B17" s="31">
        <v>376147</v>
      </c>
      <c r="C17" s="31" t="s">
        <v>2556</v>
      </c>
    </row>
    <row r="18" spans="1:3">
      <c r="A18" s="38" t="s">
        <v>3565</v>
      </c>
      <c r="B18" s="65">
        <v>376272</v>
      </c>
      <c r="C18" s="63" t="s">
        <v>3566</v>
      </c>
    </row>
    <row r="19" spans="1:3">
      <c r="A19" s="38" t="s">
        <v>916</v>
      </c>
      <c r="B19" s="65">
        <v>383073</v>
      </c>
      <c r="C19" s="63" t="s">
        <v>917</v>
      </c>
    </row>
    <row r="20" spans="1:3">
      <c r="A20" s="64" t="s">
        <v>4159</v>
      </c>
      <c r="B20" s="65">
        <v>422640</v>
      </c>
      <c r="C20" s="63" t="s">
        <v>4160</v>
      </c>
    </row>
    <row r="21" spans="1:3">
      <c r="A21" s="64" t="s">
        <v>2552</v>
      </c>
      <c r="B21" s="31">
        <v>423825</v>
      </c>
      <c r="C21" s="31" t="s">
        <v>2553</v>
      </c>
    </row>
    <row r="22" spans="1:3">
      <c r="A22" s="64" t="s">
        <v>4150</v>
      </c>
      <c r="B22" s="65">
        <v>507631</v>
      </c>
      <c r="C22" s="63" t="s">
        <v>4151</v>
      </c>
    </row>
    <row r="23" spans="1:3">
      <c r="A23" s="38" t="s">
        <v>1642</v>
      </c>
      <c r="B23" s="65">
        <v>678397</v>
      </c>
      <c r="C23" s="63" t="s">
        <v>1643</v>
      </c>
    </row>
    <row r="24" spans="1:3">
      <c r="A24" s="38" t="s">
        <v>2299</v>
      </c>
      <c r="B24" s="65">
        <v>865861</v>
      </c>
      <c r="C24" s="63" t="s">
        <v>2300</v>
      </c>
    </row>
    <row r="25" spans="1:3">
      <c r="A25" s="38" t="s">
        <v>2866</v>
      </c>
      <c r="B25" s="65">
        <v>1652637</v>
      </c>
      <c r="C25" s="63" t="s">
        <v>2867</v>
      </c>
    </row>
    <row r="26" spans="1:3">
      <c r="A26" s="64" t="s">
        <v>2558</v>
      </c>
      <c r="B26" s="65">
        <v>1691992</v>
      </c>
      <c r="C26" s="63" t="s">
        <v>2559</v>
      </c>
    </row>
    <row r="27" spans="1:3">
      <c r="A27" s="64" t="s">
        <v>4137</v>
      </c>
      <c r="B27" s="65">
        <v>1763231</v>
      </c>
      <c r="C27" s="63" t="s">
        <v>4138</v>
      </c>
    </row>
    <row r="28" spans="1:3">
      <c r="A28" s="38" t="s">
        <v>4677</v>
      </c>
      <c r="B28" s="35">
        <v>1996889</v>
      </c>
      <c r="C28" s="63" t="s">
        <v>4678</v>
      </c>
    </row>
    <row r="29" spans="1:3">
      <c r="A29" s="38" t="s">
        <v>1633</v>
      </c>
      <c r="B29" s="65">
        <v>2043530</v>
      </c>
      <c r="C29" s="63" t="s">
        <v>1634</v>
      </c>
    </row>
    <row r="30" spans="1:3">
      <c r="A30" s="38" t="s">
        <v>2293</v>
      </c>
      <c r="B30" s="65">
        <v>2043541</v>
      </c>
      <c r="C30" s="63" t="s">
        <v>2294</v>
      </c>
    </row>
    <row r="31" spans="1:3">
      <c r="A31" s="38" t="s">
        <v>4671</v>
      </c>
      <c r="B31" s="35">
        <v>2144549</v>
      </c>
      <c r="C31" s="63" t="s">
        <v>4672</v>
      </c>
    </row>
    <row r="32" spans="1:3">
      <c r="A32" s="64" t="s">
        <v>5004</v>
      </c>
      <c r="B32" s="65">
        <v>2218544</v>
      </c>
      <c r="C32" s="63" t="s">
        <v>5005</v>
      </c>
    </row>
    <row r="33" spans="1:3">
      <c r="A33" s="38" t="s">
        <v>3930</v>
      </c>
      <c r="B33" s="69">
        <v>2263094</v>
      </c>
      <c r="C33" s="70" t="s">
        <v>3931</v>
      </c>
    </row>
    <row r="34" spans="1:3">
      <c r="A34" s="38" t="s">
        <v>4511</v>
      </c>
      <c r="B34" s="31">
        <v>2395008</v>
      </c>
      <c r="C34" s="31" t="s">
        <v>4512</v>
      </c>
    </row>
    <row r="35" spans="1:3">
      <c r="A35" s="38" t="s">
        <v>4508</v>
      </c>
      <c r="B35" s="31">
        <v>2795393</v>
      </c>
      <c r="C35" s="31" t="s">
        <v>4509</v>
      </c>
    </row>
    <row r="36" spans="1:3">
      <c r="A36" s="64" t="s">
        <v>5007</v>
      </c>
      <c r="B36" s="65">
        <v>2923264</v>
      </c>
      <c r="C36" s="63" t="s">
        <v>5008</v>
      </c>
    </row>
    <row r="37" spans="1:3">
      <c r="A37" s="64" t="s">
        <v>4496</v>
      </c>
      <c r="B37" s="35">
        <v>2966543</v>
      </c>
      <c r="C37" s="63" t="s">
        <v>4497</v>
      </c>
    </row>
    <row r="38" spans="1:3">
      <c r="A38" s="38" t="s">
        <v>2769</v>
      </c>
      <c r="B38" s="31">
        <v>2991517</v>
      </c>
      <c r="C38" s="31" t="s">
        <v>2770</v>
      </c>
    </row>
    <row r="39" spans="1:3">
      <c r="A39" s="38" t="s">
        <v>1542</v>
      </c>
      <c r="B39" s="63">
        <v>3107184</v>
      </c>
      <c r="C39" s="63" t="s">
        <v>1543</v>
      </c>
    </row>
    <row r="40" spans="1:3">
      <c r="A40" s="64" t="s">
        <v>301</v>
      </c>
      <c r="B40" s="65">
        <v>3825261</v>
      </c>
      <c r="C40" s="63" t="s">
        <v>302</v>
      </c>
    </row>
    <row r="41" spans="1:3">
      <c r="A41" s="38" t="s">
        <v>2999</v>
      </c>
      <c r="B41" s="63">
        <v>3871996</v>
      </c>
      <c r="C41" s="63" t="s">
        <v>3000</v>
      </c>
    </row>
    <row r="42" spans="1:3">
      <c r="A42" s="38" t="s">
        <v>4084</v>
      </c>
      <c r="B42" s="31">
        <v>3872251</v>
      </c>
      <c r="C42" s="31" t="s">
        <v>4085</v>
      </c>
    </row>
    <row r="43" spans="1:3">
      <c r="A43" s="38" t="s">
        <v>6952</v>
      </c>
      <c r="B43" s="31">
        <v>4151502</v>
      </c>
      <c r="C43" s="31" t="s">
        <v>5044</v>
      </c>
    </row>
    <row r="44" spans="1:3">
      <c r="A44" s="38" t="s">
        <v>4683</v>
      </c>
      <c r="B44" s="35">
        <v>4980534</v>
      </c>
      <c r="C44" s="63" t="s">
        <v>4684</v>
      </c>
    </row>
    <row r="45" spans="1:3">
      <c r="A45" s="38" t="s">
        <v>4689</v>
      </c>
      <c r="B45" s="35">
        <v>6014751</v>
      </c>
      <c r="C45" s="63" t="s">
        <v>4690</v>
      </c>
    </row>
    <row r="46" spans="1:3" ht="26.45">
      <c r="A46" s="38" t="s">
        <v>2408</v>
      </c>
      <c r="B46" s="65">
        <v>6563353</v>
      </c>
      <c r="C46" s="63" t="s">
        <v>2409</v>
      </c>
    </row>
    <row r="47" spans="1:3" ht="26.45">
      <c r="A47" s="64" t="s">
        <v>295</v>
      </c>
      <c r="B47" s="65">
        <v>10495860</v>
      </c>
      <c r="C47" s="63" t="s">
        <v>296</v>
      </c>
    </row>
    <row r="48" spans="1:3" ht="26.45">
      <c r="A48" s="64" t="s">
        <v>2964</v>
      </c>
      <c r="B48" s="65">
        <v>13252136</v>
      </c>
      <c r="C48" s="63" t="s">
        <v>2965</v>
      </c>
    </row>
    <row r="49" spans="1:3">
      <c r="A49" s="38" t="s">
        <v>3924</v>
      </c>
      <c r="B49" s="31">
        <v>16517116</v>
      </c>
      <c r="C49" s="31" t="s">
        <v>3925</v>
      </c>
    </row>
    <row r="50" spans="1:3" ht="26.45">
      <c r="A50" s="38" t="s">
        <v>3882</v>
      </c>
      <c r="B50" s="65">
        <v>17202414</v>
      </c>
      <c r="C50" s="63" t="s">
        <v>3883</v>
      </c>
    </row>
    <row r="51" spans="1:3">
      <c r="A51" s="64" t="s">
        <v>5189</v>
      </c>
      <c r="B51" s="31">
        <v>17741605</v>
      </c>
      <c r="C51" s="31" t="s">
        <v>5190</v>
      </c>
    </row>
    <row r="52" spans="1:3" ht="26.45">
      <c r="A52" s="64" t="s">
        <v>298</v>
      </c>
      <c r="B52" s="65">
        <v>21615474</v>
      </c>
      <c r="C52" s="63" t="s">
        <v>299</v>
      </c>
    </row>
    <row r="53" spans="1:3" ht="26.45">
      <c r="A53" s="64" t="s">
        <v>4147</v>
      </c>
      <c r="B53" s="65">
        <v>21652584</v>
      </c>
      <c r="C53" s="63" t="s">
        <v>4148</v>
      </c>
    </row>
    <row r="54" spans="1:3" ht="26.45">
      <c r="A54" s="38" t="s">
        <v>3945</v>
      </c>
      <c r="B54" s="65">
        <v>24448097</v>
      </c>
      <c r="C54" s="63" t="s">
        <v>3946</v>
      </c>
    </row>
    <row r="55" spans="1:3" ht="26.45">
      <c r="A55" s="38" t="s">
        <v>2869</v>
      </c>
      <c r="B55" s="65">
        <v>25268773</v>
      </c>
      <c r="C55" s="63" t="s">
        <v>2870</v>
      </c>
    </row>
    <row r="56" spans="1:3" ht="26.45">
      <c r="A56" s="38" t="s">
        <v>1639</v>
      </c>
      <c r="B56" s="65">
        <v>27619905</v>
      </c>
      <c r="C56" s="63" t="s">
        <v>1640</v>
      </c>
    </row>
    <row r="57" spans="1:3" ht="26.45">
      <c r="A57" s="38" t="s">
        <v>2296</v>
      </c>
      <c r="B57" s="65">
        <v>27619916</v>
      </c>
      <c r="C57" s="63" t="s">
        <v>2297</v>
      </c>
    </row>
    <row r="58" spans="1:3">
      <c r="A58" s="64" t="s">
        <v>5186</v>
      </c>
      <c r="B58" s="31">
        <v>27905459</v>
      </c>
      <c r="C58" s="31" t="s">
        <v>5187</v>
      </c>
    </row>
    <row r="59" spans="1:3" ht="26.45">
      <c r="A59" s="38" t="s">
        <v>3942</v>
      </c>
      <c r="B59" s="65">
        <v>29081569</v>
      </c>
      <c r="C59" s="63" t="s">
        <v>3943</v>
      </c>
    </row>
    <row r="60" spans="1:3">
      <c r="A60" s="38" t="s">
        <v>4420</v>
      </c>
      <c r="B60" s="31">
        <v>29117086</v>
      </c>
      <c r="C60" s="31" t="s">
        <v>4421</v>
      </c>
    </row>
    <row r="61" spans="1:3">
      <c r="A61" s="38" t="s">
        <v>4505</v>
      </c>
      <c r="B61" s="31">
        <v>29420493</v>
      </c>
      <c r="C61" s="31" t="s">
        <v>4506</v>
      </c>
    </row>
    <row r="62" spans="1:3" ht="26.45">
      <c r="A62" s="38" t="s">
        <v>3259</v>
      </c>
      <c r="B62" s="65">
        <v>29457725</v>
      </c>
      <c r="C62" s="63" t="s">
        <v>3260</v>
      </c>
    </row>
    <row r="63" spans="1:3">
      <c r="A63" s="38" t="s">
        <v>5164</v>
      </c>
      <c r="B63" s="31">
        <v>30046312</v>
      </c>
      <c r="C63" s="31" t="s">
        <v>5165</v>
      </c>
    </row>
    <row r="64" spans="1:3" ht="26.45">
      <c r="A64" s="38" t="s">
        <v>3948</v>
      </c>
      <c r="B64" s="65">
        <v>31506328</v>
      </c>
      <c r="C64" s="63" t="s">
        <v>3949</v>
      </c>
    </row>
    <row r="65" spans="1:3">
      <c r="A65" s="64" t="s">
        <v>5192</v>
      </c>
      <c r="B65" s="31">
        <v>34362497</v>
      </c>
      <c r="C65" s="31" t="s">
        <v>5193</v>
      </c>
    </row>
    <row r="66" spans="1:3">
      <c r="A66" s="64" t="s">
        <v>5195</v>
      </c>
      <c r="B66" s="31">
        <v>34395249</v>
      </c>
      <c r="C66" s="31" t="s">
        <v>5196</v>
      </c>
    </row>
    <row r="67" spans="1:3">
      <c r="A67" s="38" t="s">
        <v>4462</v>
      </c>
      <c r="B67" s="31">
        <v>37338480</v>
      </c>
      <c r="C67" s="31" t="s">
        <v>4463</v>
      </c>
    </row>
    <row r="68" spans="1:3">
      <c r="A68" s="38" t="s">
        <v>4588</v>
      </c>
      <c r="B68" s="35">
        <v>38006745</v>
      </c>
      <c r="C68" s="31" t="s">
        <v>4589</v>
      </c>
    </row>
    <row r="69" spans="1:3">
      <c r="A69" s="38" t="s">
        <v>5170</v>
      </c>
      <c r="B69" s="31">
        <v>39239775</v>
      </c>
      <c r="C69" s="31" t="s">
        <v>5171</v>
      </c>
    </row>
    <row r="70" spans="1:3" ht="26.45">
      <c r="A70" s="64" t="s">
        <v>4116</v>
      </c>
      <c r="B70" s="65">
        <v>45048622</v>
      </c>
      <c r="C70" s="63" t="s">
        <v>4117</v>
      </c>
    </row>
    <row r="71" spans="1:3">
      <c r="A71" s="38" t="s">
        <v>4110</v>
      </c>
      <c r="B71" s="31">
        <v>45187153</v>
      </c>
      <c r="C71" s="31" t="s">
        <v>4111</v>
      </c>
    </row>
    <row r="72" spans="1:3">
      <c r="A72" s="38" t="s">
        <v>4600</v>
      </c>
      <c r="B72" s="35">
        <v>52166822</v>
      </c>
      <c r="C72" s="31" t="s">
        <v>4601</v>
      </c>
    </row>
    <row r="73" spans="1:3">
      <c r="A73" s="38" t="s">
        <v>2781</v>
      </c>
      <c r="B73" s="31">
        <v>55910106</v>
      </c>
      <c r="C73" s="31" t="s">
        <v>2782</v>
      </c>
    </row>
    <row r="74" spans="1:3">
      <c r="A74" s="38" t="s">
        <v>4432</v>
      </c>
      <c r="B74" s="31">
        <v>56372237</v>
      </c>
      <c r="C74" s="31" t="s">
        <v>4433</v>
      </c>
    </row>
    <row r="75" spans="1:3" ht="26.45">
      <c r="A75" s="38" t="s">
        <v>2411</v>
      </c>
      <c r="B75" s="65">
        <v>56773423</v>
      </c>
      <c r="C75" s="63" t="s">
        <v>2412</v>
      </c>
    </row>
    <row r="76" spans="1:3" ht="26.45">
      <c r="A76" s="38" t="s">
        <v>4650</v>
      </c>
      <c r="B76" s="35">
        <v>59071102</v>
      </c>
      <c r="C76" s="63" t="s">
        <v>4651</v>
      </c>
    </row>
    <row r="77" spans="1:3" ht="26.45">
      <c r="A77" s="38" t="s">
        <v>2884</v>
      </c>
      <c r="B77" s="65">
        <v>60270555</v>
      </c>
      <c r="C77" s="63" t="s">
        <v>2885</v>
      </c>
    </row>
    <row r="78" spans="1:3" ht="26.45">
      <c r="A78" s="38" t="s">
        <v>2957</v>
      </c>
      <c r="B78" s="35">
        <v>60699516</v>
      </c>
      <c r="C78" s="63" t="s">
        <v>2958</v>
      </c>
    </row>
    <row r="79" spans="1:3" ht="26.45">
      <c r="A79" s="38" t="s">
        <v>3939</v>
      </c>
      <c r="B79" s="65">
        <v>61660126</v>
      </c>
      <c r="C79" s="63" t="s">
        <v>3940</v>
      </c>
    </row>
    <row r="80" spans="1:3">
      <c r="A80" s="38" t="s">
        <v>4781</v>
      </c>
      <c r="B80" s="31">
        <v>61798683</v>
      </c>
      <c r="C80" s="31" t="s">
        <v>4782</v>
      </c>
    </row>
    <row r="81" spans="1:3" ht="26.45">
      <c r="A81" s="64" t="s">
        <v>2967</v>
      </c>
      <c r="B81" s="65">
        <v>62037803</v>
      </c>
      <c r="C81" s="63" t="s">
        <v>2968</v>
      </c>
    </row>
    <row r="82" spans="1:3" ht="26.45">
      <c r="A82" s="38" t="s">
        <v>4674</v>
      </c>
      <c r="B82" s="35">
        <v>65104452</v>
      </c>
      <c r="C82" s="63" t="s">
        <v>4675</v>
      </c>
    </row>
    <row r="83" spans="1:3">
      <c r="A83" s="38" t="s">
        <v>2311</v>
      </c>
      <c r="B83" s="31">
        <v>65104656</v>
      </c>
      <c r="C83" s="31" t="s">
        <v>2312</v>
      </c>
    </row>
    <row r="84" spans="1:3" ht="26.45">
      <c r="A84" s="38" t="s">
        <v>3927</v>
      </c>
      <c r="B84" s="65">
        <v>65104678</v>
      </c>
      <c r="C84" s="63" t="s">
        <v>3928</v>
      </c>
    </row>
    <row r="85" spans="1:3" ht="26.45">
      <c r="A85" s="38" t="s">
        <v>2954</v>
      </c>
      <c r="B85" s="35">
        <v>65510556</v>
      </c>
      <c r="C85" s="63" t="s">
        <v>2955</v>
      </c>
    </row>
    <row r="86" spans="1:3">
      <c r="A86" s="38" t="s">
        <v>4382</v>
      </c>
      <c r="B86" s="31">
        <v>65530598</v>
      </c>
      <c r="C86" s="31" t="s">
        <v>4383</v>
      </c>
    </row>
    <row r="87" spans="1:3">
      <c r="A87" s="38" t="s">
        <v>4394</v>
      </c>
      <c r="B87" s="31">
        <v>65530612</v>
      </c>
      <c r="C87" s="31" t="s">
        <v>4395</v>
      </c>
    </row>
    <row r="88" spans="1:3">
      <c r="A88" s="38" t="s">
        <v>4409</v>
      </c>
      <c r="B88" s="31">
        <v>65530623</v>
      </c>
      <c r="C88" s="31" t="s">
        <v>4410</v>
      </c>
    </row>
    <row r="89" spans="1:3">
      <c r="A89" s="32" t="s">
        <v>2424</v>
      </c>
      <c r="B89" s="31">
        <v>65530634</v>
      </c>
      <c r="C89" s="31" t="s">
        <v>2425</v>
      </c>
    </row>
    <row r="90" spans="1:3">
      <c r="A90" s="32" t="s">
        <v>2427</v>
      </c>
      <c r="B90" s="31">
        <v>65530645</v>
      </c>
      <c r="C90" s="31" t="s">
        <v>2428</v>
      </c>
    </row>
    <row r="91" spans="1:3">
      <c r="A91" s="38" t="s">
        <v>4388</v>
      </c>
      <c r="B91" s="31">
        <v>65530656</v>
      </c>
      <c r="C91" s="31" t="s">
        <v>4389</v>
      </c>
    </row>
    <row r="92" spans="1:3">
      <c r="A92" s="38" t="s">
        <v>4385</v>
      </c>
      <c r="B92" s="31">
        <v>65530667</v>
      </c>
      <c r="C92" s="31" t="s">
        <v>4386</v>
      </c>
    </row>
    <row r="93" spans="1:3">
      <c r="A93" s="38" t="s">
        <v>4373</v>
      </c>
      <c r="B93" s="31">
        <v>65530690</v>
      </c>
      <c r="C93" s="31" t="s">
        <v>4374</v>
      </c>
    </row>
    <row r="94" spans="1:3">
      <c r="A94" s="38" t="s">
        <v>4412</v>
      </c>
      <c r="B94" s="31">
        <v>65530703</v>
      </c>
      <c r="C94" s="31" t="s">
        <v>4413</v>
      </c>
    </row>
    <row r="95" spans="1:3">
      <c r="A95" s="38" t="s">
        <v>4403</v>
      </c>
      <c r="B95" s="31">
        <v>65530714</v>
      </c>
      <c r="C95" s="31" t="s">
        <v>4404</v>
      </c>
    </row>
    <row r="96" spans="1:3">
      <c r="A96" s="38" t="s">
        <v>4400</v>
      </c>
      <c r="B96" s="31">
        <v>65530725</v>
      </c>
      <c r="C96" s="31" t="s">
        <v>4401</v>
      </c>
    </row>
    <row r="97" spans="1:3">
      <c r="A97" s="32" t="s">
        <v>2421</v>
      </c>
      <c r="B97" s="31">
        <v>65530747</v>
      </c>
      <c r="C97" s="31" t="s">
        <v>2422</v>
      </c>
    </row>
    <row r="98" spans="1:3">
      <c r="A98" s="38" t="s">
        <v>4370</v>
      </c>
      <c r="B98" s="31">
        <v>65530838</v>
      </c>
      <c r="C98" s="31" t="s">
        <v>4371</v>
      </c>
    </row>
    <row r="99" spans="1:3">
      <c r="A99" s="38" t="s">
        <v>4438</v>
      </c>
      <c r="B99" s="31">
        <v>65545804</v>
      </c>
      <c r="C99" s="31" t="s">
        <v>4439</v>
      </c>
    </row>
    <row r="100" spans="1:3">
      <c r="A100" s="38" t="s">
        <v>4376</v>
      </c>
      <c r="B100" s="31">
        <v>65605563</v>
      </c>
      <c r="C100" s="31" t="s">
        <v>4377</v>
      </c>
    </row>
    <row r="101" spans="1:3">
      <c r="A101" s="38" t="s">
        <v>4379</v>
      </c>
      <c r="B101" s="31">
        <v>65605574</v>
      </c>
      <c r="C101" s="31" t="s">
        <v>4380</v>
      </c>
    </row>
    <row r="102" spans="1:3" ht="26.45">
      <c r="A102" s="38" t="s">
        <v>4647</v>
      </c>
      <c r="B102" s="35">
        <v>65605585</v>
      </c>
      <c r="C102" s="63" t="s">
        <v>4648</v>
      </c>
    </row>
    <row r="103" spans="1:3" ht="26.45">
      <c r="A103" s="38" t="s">
        <v>4662</v>
      </c>
      <c r="B103" s="35">
        <v>65605596</v>
      </c>
      <c r="C103" s="63" t="s">
        <v>4663</v>
      </c>
    </row>
    <row r="104" spans="1:3">
      <c r="A104" s="38" t="s">
        <v>4391</v>
      </c>
      <c r="B104" s="31">
        <v>65605734</v>
      </c>
      <c r="C104" s="31" t="s">
        <v>4392</v>
      </c>
    </row>
    <row r="105" spans="1:3" ht="26.45">
      <c r="A105" s="38" t="s">
        <v>1533</v>
      </c>
      <c r="B105" s="63">
        <v>67584423</v>
      </c>
      <c r="C105" s="63" t="s">
        <v>1534</v>
      </c>
    </row>
    <row r="106" spans="1:3">
      <c r="A106" s="38" t="s">
        <v>2778</v>
      </c>
      <c r="B106" s="31">
        <v>67584525</v>
      </c>
      <c r="C106" s="31" t="s">
        <v>2779</v>
      </c>
    </row>
    <row r="107" spans="1:3">
      <c r="A107" s="38" t="s">
        <v>2775</v>
      </c>
      <c r="B107" s="31">
        <v>67584536</v>
      </c>
      <c r="C107" s="31" t="s">
        <v>2776</v>
      </c>
    </row>
    <row r="108" spans="1:3" ht="26.45">
      <c r="A108" s="38" t="s">
        <v>4701</v>
      </c>
      <c r="B108" s="35">
        <v>67584569</v>
      </c>
      <c r="C108" s="63" t="s">
        <v>4702</v>
      </c>
    </row>
    <row r="109" spans="1:3" ht="26.45">
      <c r="A109" s="38" t="s">
        <v>4698</v>
      </c>
      <c r="B109" s="35">
        <v>67584570</v>
      </c>
      <c r="C109" s="63" t="s">
        <v>4699</v>
      </c>
    </row>
    <row r="110" spans="1:3">
      <c r="A110" s="38" t="s">
        <v>4597</v>
      </c>
      <c r="B110" s="35">
        <v>67584581</v>
      </c>
      <c r="C110" s="31" t="s">
        <v>4598</v>
      </c>
    </row>
    <row r="111" spans="1:3">
      <c r="A111" s="38" t="s">
        <v>2772</v>
      </c>
      <c r="B111" s="31">
        <v>67584627</v>
      </c>
      <c r="C111" s="31" t="s">
        <v>2773</v>
      </c>
    </row>
    <row r="112" spans="1:3" ht="26.45">
      <c r="A112" s="64" t="s">
        <v>4156</v>
      </c>
      <c r="B112" s="65">
        <v>67905195</v>
      </c>
      <c r="C112" s="63" t="s">
        <v>4157</v>
      </c>
    </row>
    <row r="113" spans="1:3" ht="26.45">
      <c r="A113" s="38" t="s">
        <v>1636</v>
      </c>
      <c r="B113" s="65">
        <v>67906427</v>
      </c>
      <c r="C113" s="63" t="s">
        <v>1637</v>
      </c>
    </row>
    <row r="114" spans="1:3" ht="26.45">
      <c r="A114" s="38" t="s">
        <v>3936</v>
      </c>
      <c r="B114" s="65">
        <v>67969691</v>
      </c>
      <c r="C114" s="63" t="s">
        <v>3937</v>
      </c>
    </row>
    <row r="115" spans="1:3" ht="26.45">
      <c r="A115" s="38" t="s">
        <v>4692</v>
      </c>
      <c r="B115" s="35">
        <v>68084628</v>
      </c>
      <c r="C115" s="63" t="s">
        <v>4693</v>
      </c>
    </row>
    <row r="116" spans="1:3">
      <c r="A116" s="38" t="s">
        <v>5280</v>
      </c>
      <c r="B116" s="35">
        <v>68140181</v>
      </c>
      <c r="C116" s="31" t="s">
        <v>5281</v>
      </c>
    </row>
    <row r="117" spans="1:3">
      <c r="A117" s="38" t="s">
        <v>5286</v>
      </c>
      <c r="B117" s="35">
        <v>68140205</v>
      </c>
      <c r="C117" s="31" t="s">
        <v>5287</v>
      </c>
    </row>
    <row r="118" spans="1:3">
      <c r="A118" s="38" t="s">
        <v>5292</v>
      </c>
      <c r="B118" s="35">
        <v>68140216</v>
      </c>
      <c r="C118" s="31" t="s">
        <v>5293</v>
      </c>
    </row>
    <row r="119" spans="1:3">
      <c r="A119" s="38" t="s">
        <v>1326</v>
      </c>
      <c r="B119" s="31">
        <v>68141026</v>
      </c>
      <c r="C119" s="31" t="s">
        <v>1327</v>
      </c>
    </row>
    <row r="120" spans="1:3" ht="26.45">
      <c r="A120" s="38" t="s">
        <v>1539</v>
      </c>
      <c r="B120" s="63">
        <v>68156014</v>
      </c>
      <c r="C120" s="63" t="s">
        <v>1540</v>
      </c>
    </row>
    <row r="121" spans="1:3" ht="26.45">
      <c r="A121" s="32" t="s">
        <v>1536</v>
      </c>
      <c r="B121" s="63">
        <v>68156070</v>
      </c>
      <c r="C121" s="63" t="s">
        <v>1537</v>
      </c>
    </row>
    <row r="122" spans="1:3" ht="26.45">
      <c r="A122" s="38" t="s">
        <v>837</v>
      </c>
      <c r="B122" s="65">
        <v>68187257</v>
      </c>
      <c r="C122" s="63" t="s">
        <v>838</v>
      </c>
    </row>
    <row r="123" spans="1:3">
      <c r="A123" s="38" t="s">
        <v>4566</v>
      </c>
      <c r="B123" s="31">
        <v>68187473</v>
      </c>
      <c r="C123" s="31" t="s">
        <v>4567</v>
      </c>
    </row>
    <row r="124" spans="1:3" ht="26.45">
      <c r="A124" s="64" t="s">
        <v>167</v>
      </c>
      <c r="B124" s="65">
        <v>68188125</v>
      </c>
      <c r="C124" s="63" t="s">
        <v>168</v>
      </c>
    </row>
    <row r="125" spans="1:3" ht="26.45">
      <c r="A125" s="38" t="s">
        <v>4641</v>
      </c>
      <c r="B125" s="35">
        <v>68227963</v>
      </c>
      <c r="C125" s="63" t="s">
        <v>4642</v>
      </c>
    </row>
    <row r="126" spans="1:3" ht="26.45">
      <c r="A126" s="38" t="s">
        <v>4668</v>
      </c>
      <c r="B126" s="35">
        <v>68239430</v>
      </c>
      <c r="C126" s="63" t="s">
        <v>4669</v>
      </c>
    </row>
    <row r="127" spans="1:3" ht="26.45">
      <c r="A127" s="38" t="s">
        <v>2878</v>
      </c>
      <c r="B127" s="65">
        <v>68259074</v>
      </c>
      <c r="C127" s="63" t="s">
        <v>2879</v>
      </c>
    </row>
    <row r="128" spans="1:3" ht="26.45">
      <c r="A128" s="38" t="s">
        <v>2993</v>
      </c>
      <c r="B128" s="63">
        <v>68259085</v>
      </c>
      <c r="C128" s="63" t="s">
        <v>2994</v>
      </c>
    </row>
    <row r="129" spans="1:3">
      <c r="A129" s="38" t="s">
        <v>4078</v>
      </c>
      <c r="B129" s="31">
        <v>68259096</v>
      </c>
      <c r="C129" s="31" t="s">
        <v>4079</v>
      </c>
    </row>
    <row r="130" spans="1:3">
      <c r="A130" s="38" t="s">
        <v>4468</v>
      </c>
      <c r="B130" s="31">
        <v>68259381</v>
      </c>
      <c r="C130" s="31" t="s">
        <v>4469</v>
      </c>
    </row>
    <row r="131" spans="1:3">
      <c r="A131" s="38" t="s">
        <v>4465</v>
      </c>
      <c r="B131" s="31">
        <v>68259392</v>
      </c>
      <c r="C131" s="31" t="s">
        <v>4466</v>
      </c>
    </row>
    <row r="132" spans="1:3" ht="26.45">
      <c r="A132" s="38" t="s">
        <v>4644</v>
      </c>
      <c r="B132" s="35">
        <v>68298624</v>
      </c>
      <c r="C132" s="63" t="s">
        <v>4645</v>
      </c>
    </row>
    <row r="133" spans="1:3">
      <c r="A133" s="38" t="s">
        <v>4435</v>
      </c>
      <c r="B133" s="31">
        <v>68298806</v>
      </c>
      <c r="C133" s="31" t="s">
        <v>4436</v>
      </c>
    </row>
    <row r="134" spans="1:3">
      <c r="A134" s="38" t="s">
        <v>4426</v>
      </c>
      <c r="B134" s="31">
        <v>68298817</v>
      </c>
      <c r="C134" s="31" t="s">
        <v>4427</v>
      </c>
    </row>
    <row r="135" spans="1:3">
      <c r="A135" s="38" t="s">
        <v>4471</v>
      </c>
      <c r="B135" s="31">
        <v>68310178</v>
      </c>
      <c r="C135" s="31" t="s">
        <v>4472</v>
      </c>
    </row>
    <row r="136" spans="1:3" ht="26.45">
      <c r="A136" s="64" t="s">
        <v>144</v>
      </c>
      <c r="B136" s="65">
        <v>68391082</v>
      </c>
      <c r="C136" s="63" t="s">
        <v>145</v>
      </c>
    </row>
    <row r="137" spans="1:3">
      <c r="A137" s="38" t="s">
        <v>4262</v>
      </c>
      <c r="B137" s="65">
        <v>68412680</v>
      </c>
      <c r="C137" s="31" t="s">
        <v>4263</v>
      </c>
    </row>
    <row r="138" spans="1:3">
      <c r="A138" s="38" t="s">
        <v>4259</v>
      </c>
      <c r="B138" s="31">
        <v>68412691</v>
      </c>
      <c r="C138" s="31" t="s">
        <v>4260</v>
      </c>
    </row>
    <row r="139" spans="1:3">
      <c r="A139" s="38" t="s">
        <v>554</v>
      </c>
      <c r="B139" s="31">
        <v>68515628</v>
      </c>
      <c r="C139" s="31" t="s">
        <v>555</v>
      </c>
    </row>
    <row r="140" spans="1:3">
      <c r="A140" s="38" t="s">
        <v>4075</v>
      </c>
      <c r="B140" s="31">
        <v>68555748</v>
      </c>
      <c r="C140" s="31" t="s">
        <v>4076</v>
      </c>
    </row>
    <row r="141" spans="1:3" ht="26.45">
      <c r="A141" s="38" t="s">
        <v>2990</v>
      </c>
      <c r="B141" s="63">
        <v>68555759</v>
      </c>
      <c r="C141" s="63" t="s">
        <v>2991</v>
      </c>
    </row>
    <row r="142" spans="1:3" ht="26.45">
      <c r="A142" s="38" t="s">
        <v>2875</v>
      </c>
      <c r="B142" s="65">
        <v>68555760</v>
      </c>
      <c r="C142" s="63" t="s">
        <v>2876</v>
      </c>
    </row>
    <row r="143" spans="1:3">
      <c r="A143" s="38" t="s">
        <v>4594</v>
      </c>
      <c r="B143" s="35">
        <v>68555817</v>
      </c>
      <c r="C143" s="31" t="s">
        <v>4595</v>
      </c>
    </row>
    <row r="144" spans="1:3" ht="26.45">
      <c r="A144" s="38" t="s">
        <v>4665</v>
      </c>
      <c r="B144" s="35">
        <v>68555919</v>
      </c>
      <c r="C144" s="63" t="s">
        <v>4666</v>
      </c>
    </row>
    <row r="145" spans="1:3">
      <c r="A145" s="38" t="s">
        <v>5167</v>
      </c>
      <c r="B145" s="31">
        <v>68758576</v>
      </c>
      <c r="C145" s="31" t="s">
        <v>5168</v>
      </c>
    </row>
    <row r="146" spans="1:3" ht="26.45">
      <c r="A146" s="38" t="s">
        <v>4653</v>
      </c>
      <c r="B146" s="35">
        <v>68867607</v>
      </c>
      <c r="C146" s="63" t="s">
        <v>4654</v>
      </c>
    </row>
    <row r="147" spans="1:3">
      <c r="A147" s="38" t="s">
        <v>4606</v>
      </c>
      <c r="B147" s="35">
        <v>68957551</v>
      </c>
      <c r="C147" s="31" t="s">
        <v>4607</v>
      </c>
    </row>
    <row r="148" spans="1:3">
      <c r="A148" s="38" t="s">
        <v>4609</v>
      </c>
      <c r="B148" s="35">
        <v>68957573</v>
      </c>
      <c r="C148" s="31" t="s">
        <v>4610</v>
      </c>
    </row>
    <row r="149" spans="1:3">
      <c r="A149" s="38" t="s">
        <v>4603</v>
      </c>
      <c r="B149" s="35">
        <v>68957584</v>
      </c>
      <c r="C149" s="31" t="s">
        <v>4604</v>
      </c>
    </row>
    <row r="150" spans="1:3" ht="26.45">
      <c r="A150" s="38" t="s">
        <v>2872</v>
      </c>
      <c r="B150" s="65">
        <v>68957620</v>
      </c>
      <c r="C150" s="63" t="s">
        <v>2873</v>
      </c>
    </row>
    <row r="151" spans="1:3">
      <c r="A151" s="38" t="s">
        <v>4429</v>
      </c>
      <c r="B151" s="31">
        <v>68958601</v>
      </c>
      <c r="C151" s="31" t="s">
        <v>4430</v>
      </c>
    </row>
    <row r="152" spans="1:3">
      <c r="A152" s="38" t="s">
        <v>4423</v>
      </c>
      <c r="B152" s="31">
        <v>68958612</v>
      </c>
      <c r="C152" s="31" t="s">
        <v>4424</v>
      </c>
    </row>
    <row r="153" spans="1:3" ht="26.45">
      <c r="A153" s="38" t="s">
        <v>3951</v>
      </c>
      <c r="B153" s="65">
        <v>70225148</v>
      </c>
      <c r="C153" s="63" t="s">
        <v>3952</v>
      </c>
    </row>
    <row r="154" spans="1:3" ht="26.45">
      <c r="A154" s="38" t="s">
        <v>2881</v>
      </c>
      <c r="B154" s="65">
        <v>70225159</v>
      </c>
      <c r="C154" s="63" t="s">
        <v>2882</v>
      </c>
    </row>
    <row r="155" spans="1:3" ht="26.45">
      <c r="A155" s="38" t="s">
        <v>2996</v>
      </c>
      <c r="B155" s="63">
        <v>70225160</v>
      </c>
      <c r="C155" s="63" t="s">
        <v>2997</v>
      </c>
    </row>
    <row r="156" spans="1:3">
      <c r="A156" s="38" t="s">
        <v>4081</v>
      </c>
      <c r="B156" s="31">
        <v>70225171</v>
      </c>
      <c r="C156" s="31" t="s">
        <v>4082</v>
      </c>
    </row>
    <row r="157" spans="1:3">
      <c r="A157" s="38" t="s">
        <v>5289</v>
      </c>
      <c r="B157" s="35">
        <v>70969470</v>
      </c>
      <c r="C157" s="31" t="s">
        <v>5290</v>
      </c>
    </row>
    <row r="158" spans="1:3">
      <c r="A158" s="38" t="s">
        <v>4441</v>
      </c>
      <c r="B158" s="31">
        <v>70983594</v>
      </c>
      <c r="C158" s="31" t="s">
        <v>4442</v>
      </c>
    </row>
    <row r="159" spans="1:3">
      <c r="A159" s="38" t="s">
        <v>4591</v>
      </c>
      <c r="B159" s="35">
        <v>70983607</v>
      </c>
      <c r="C159" s="31" t="s">
        <v>4592</v>
      </c>
    </row>
    <row r="160" spans="1:3">
      <c r="A160" s="38" t="s">
        <v>4087</v>
      </c>
      <c r="B160" s="31">
        <v>71608601</v>
      </c>
      <c r="C160" s="31" t="s">
        <v>4088</v>
      </c>
    </row>
    <row r="161" spans="1:3" ht="26.45">
      <c r="A161" s="64" t="s">
        <v>2585</v>
      </c>
      <c r="B161" s="63">
        <v>72623779</v>
      </c>
      <c r="C161" s="63" t="s">
        <v>2586</v>
      </c>
    </row>
    <row r="162" spans="1:3" ht="26.45">
      <c r="A162" s="64" t="s">
        <v>2588</v>
      </c>
      <c r="B162" s="63">
        <v>72968388</v>
      </c>
      <c r="C162" s="63" t="s">
        <v>2589</v>
      </c>
    </row>
    <row r="163" spans="1:3">
      <c r="A163" s="38" t="s">
        <v>4285</v>
      </c>
      <c r="B163" s="31">
        <v>74499448</v>
      </c>
      <c r="C163" s="31" t="s">
        <v>4286</v>
      </c>
    </row>
    <row r="164" spans="1:3">
      <c r="A164" s="38" t="s">
        <v>4870</v>
      </c>
      <c r="B164" s="35">
        <v>78560448</v>
      </c>
      <c r="C164" s="35" t="s">
        <v>4871</v>
      </c>
    </row>
    <row r="165" spans="1:3">
      <c r="A165" s="38" t="s">
        <v>4406</v>
      </c>
      <c r="B165" s="31">
        <v>80010373</v>
      </c>
      <c r="C165" s="31" t="s">
        <v>4407</v>
      </c>
    </row>
    <row r="166" spans="1:3" ht="54.75" customHeight="1">
      <c r="A166" s="66" t="s">
        <v>6953</v>
      </c>
      <c r="B166" s="67">
        <v>82113653</v>
      </c>
      <c r="C166" s="68" t="s">
        <v>3415</v>
      </c>
    </row>
    <row r="167" spans="1:3">
      <c r="A167" s="38" t="s">
        <v>4867</v>
      </c>
      <c r="B167" s="31">
        <v>83048651</v>
      </c>
      <c r="C167" s="31" t="s">
        <v>4868</v>
      </c>
    </row>
    <row r="168" spans="1:3">
      <c r="A168" s="38" t="s">
        <v>3247</v>
      </c>
      <c r="B168" s="31">
        <v>90076656</v>
      </c>
      <c r="C168" s="31" t="s">
        <v>3248</v>
      </c>
    </row>
    <row r="169" spans="1:3">
      <c r="A169" s="38" t="s">
        <v>4397</v>
      </c>
      <c r="B169" s="31">
        <v>95144120</v>
      </c>
      <c r="C169" s="31" t="s">
        <v>4398</v>
      </c>
    </row>
    <row r="170" spans="1:3">
      <c r="A170" s="38" t="s">
        <v>5264</v>
      </c>
      <c r="B170" s="31">
        <v>97553952</v>
      </c>
      <c r="C170" s="31" t="s">
        <v>5265</v>
      </c>
    </row>
    <row r="171" spans="1:3" ht="26.45">
      <c r="A171" s="64" t="s">
        <v>164</v>
      </c>
      <c r="B171" s="65">
        <v>97659477</v>
      </c>
      <c r="C171" s="63" t="s">
        <v>165</v>
      </c>
    </row>
    <row r="172" spans="1:3">
      <c r="A172" s="38" t="s">
        <v>2274</v>
      </c>
      <c r="B172" s="31">
        <v>118400718</v>
      </c>
      <c r="C172" s="31" t="s">
        <v>2275</v>
      </c>
    </row>
    <row r="173" spans="1:3">
      <c r="A173" s="38" t="s">
        <v>4367</v>
      </c>
      <c r="B173" s="31">
        <v>123171686</v>
      </c>
      <c r="C173" s="31" t="s">
        <v>4368</v>
      </c>
    </row>
    <row r="174" spans="1:3">
      <c r="A174" s="38" t="s">
        <v>4888</v>
      </c>
      <c r="B174" s="31">
        <v>125476713</v>
      </c>
      <c r="C174" s="31" t="s">
        <v>4889</v>
      </c>
    </row>
    <row r="175" spans="1:3">
      <c r="A175" s="38" t="s">
        <v>2985</v>
      </c>
      <c r="B175" s="31">
        <v>135228603</v>
      </c>
      <c r="C175" s="31" t="s">
        <v>2986</v>
      </c>
    </row>
    <row r="176" spans="1:3" ht="26.45">
      <c r="A176" s="38" t="s">
        <v>4686</v>
      </c>
      <c r="B176" s="35">
        <v>142636882</v>
      </c>
      <c r="C176" s="63" t="s">
        <v>4687</v>
      </c>
    </row>
    <row r="177" spans="1:3">
      <c r="A177" s="38" t="s">
        <v>4891</v>
      </c>
      <c r="B177" s="31">
        <v>143372547</v>
      </c>
      <c r="C177" s="31" t="s">
        <v>4892</v>
      </c>
    </row>
    <row r="178" spans="1:3">
      <c r="A178" s="38" t="s">
        <v>4579</v>
      </c>
      <c r="B178" s="31">
        <v>148240851</v>
      </c>
      <c r="C178" s="31" t="s">
        <v>4580</v>
      </c>
    </row>
    <row r="179" spans="1:3" ht="31.5" customHeight="1">
      <c r="A179" s="38" t="s">
        <v>4582</v>
      </c>
      <c r="B179" s="31">
        <v>148240873</v>
      </c>
      <c r="C179" s="31" t="s">
        <v>4583</v>
      </c>
    </row>
    <row r="180" spans="1:3">
      <c r="A180" s="38" t="s">
        <v>4557</v>
      </c>
      <c r="B180" s="31">
        <v>148240895</v>
      </c>
      <c r="C180" s="31" t="s">
        <v>4558</v>
      </c>
    </row>
    <row r="181" spans="1:3" ht="26.45">
      <c r="A181" s="38" t="s">
        <v>4656</v>
      </c>
      <c r="B181" s="35">
        <v>150135572</v>
      </c>
      <c r="C181" s="63" t="s">
        <v>4657</v>
      </c>
    </row>
    <row r="182" spans="1:3" ht="26.45">
      <c r="A182" s="38" t="s">
        <v>3933</v>
      </c>
      <c r="B182" s="65">
        <v>178094694</v>
      </c>
      <c r="C182" s="63" t="s">
        <v>3934</v>
      </c>
    </row>
    <row r="183" spans="1:3" ht="26.45">
      <c r="A183" s="64" t="s">
        <v>2591</v>
      </c>
      <c r="B183" s="63">
        <v>178535234</v>
      </c>
      <c r="C183" s="63" t="s">
        <v>2592</v>
      </c>
    </row>
    <row r="184" spans="1:3">
      <c r="A184" s="38" t="s">
        <v>5046</v>
      </c>
      <c r="B184" s="65">
        <v>180582790</v>
      </c>
      <c r="C184" s="31" t="s">
        <v>5047</v>
      </c>
    </row>
    <row r="185" spans="1:3">
      <c r="A185" s="38" t="s">
        <v>2381</v>
      </c>
      <c r="B185" s="65">
        <v>182176529</v>
      </c>
      <c r="C185" s="31" t="s">
        <v>2382</v>
      </c>
    </row>
    <row r="186" spans="1:3" ht="26.45">
      <c r="A186" s="38" t="s">
        <v>4659</v>
      </c>
      <c r="B186" s="35">
        <v>196316344</v>
      </c>
      <c r="C186" s="63" t="s">
        <v>4660</v>
      </c>
    </row>
    <row r="187" spans="1:3" ht="26.45">
      <c r="A187" s="38" t="s">
        <v>4695</v>
      </c>
      <c r="B187" s="35">
        <v>200513424</v>
      </c>
      <c r="C187" s="63" t="s">
        <v>4696</v>
      </c>
    </row>
    <row r="188" spans="1:3" ht="26.45">
      <c r="A188" s="38" t="s">
        <v>4680</v>
      </c>
      <c r="B188" s="35">
        <v>203743037</v>
      </c>
      <c r="C188" s="63" t="s">
        <v>4681</v>
      </c>
    </row>
    <row r="189" spans="1:3">
      <c r="A189" s="38" t="s">
        <v>4554</v>
      </c>
      <c r="B189" s="31">
        <v>238420683</v>
      </c>
      <c r="C189" s="31" t="s">
        <v>4555</v>
      </c>
    </row>
    <row r="190" spans="1:3">
      <c r="A190" s="38" t="s">
        <v>4551</v>
      </c>
      <c r="B190" s="31">
        <v>238420809</v>
      </c>
      <c r="C190" s="31" t="s">
        <v>4552</v>
      </c>
    </row>
    <row r="191" spans="1:3">
      <c r="A191" s="38" t="s">
        <v>4585</v>
      </c>
      <c r="B191" s="31">
        <v>1078142105</v>
      </c>
      <c r="C191" s="31" t="s">
        <v>4586</v>
      </c>
    </row>
    <row r="192" spans="1:3">
      <c r="A192" s="38" t="s">
        <v>5283</v>
      </c>
      <c r="B192" s="35">
        <v>1078712885</v>
      </c>
      <c r="C192" s="31" t="s">
        <v>5284</v>
      </c>
    </row>
    <row r="193" spans="1:3">
      <c r="A193" s="38" t="s">
        <v>4576</v>
      </c>
      <c r="B193" s="35">
        <v>1078715613</v>
      </c>
      <c r="C193" s="31" t="s">
        <v>4577</v>
      </c>
    </row>
    <row r="194" spans="1:3">
      <c r="A194" s="38" t="s">
        <v>147</v>
      </c>
      <c r="B194" s="31">
        <v>2728655421</v>
      </c>
      <c r="C194" s="31" t="s">
        <v>148</v>
      </c>
    </row>
    <row r="195" spans="1:3" ht="26.45">
      <c r="A195" s="58" t="s">
        <v>48</v>
      </c>
      <c r="B195" s="61">
        <v>2738952617</v>
      </c>
      <c r="C195" s="62" t="s">
        <v>49</v>
      </c>
    </row>
    <row r="196" spans="1:3" ht="26.45">
      <c r="A196" s="58" t="s">
        <v>45</v>
      </c>
      <c r="B196" s="59">
        <v>2742694364</v>
      </c>
      <c r="C196" s="60" t="s">
        <v>46</v>
      </c>
    </row>
    <row r="197" spans="1:3">
      <c r="A197" s="38" t="s">
        <v>65</v>
      </c>
      <c r="B197" s="31">
        <v>2744262095</v>
      </c>
      <c r="C197" s="31" t="s">
        <v>66</v>
      </c>
    </row>
    <row r="198" spans="1:3">
      <c r="A198" s="38" t="s">
        <v>680</v>
      </c>
      <c r="B198" s="35">
        <v>2816091537</v>
      </c>
      <c r="C198" s="31" t="s">
        <v>681</v>
      </c>
    </row>
    <row r="199" spans="1:3">
      <c r="A199" s="6"/>
    </row>
    <row r="200" spans="1:3">
      <c r="A200" s="6"/>
    </row>
  </sheetData>
  <sortState xmlns:xlrd2="http://schemas.microsoft.com/office/spreadsheetml/2017/richdata2" ref="A3:C198">
    <sortCondition ref="B3:B198"/>
  </sortState>
  <conditionalFormatting sqref="A39">
    <cfRule type="duplicateValues" dxfId="36" priority="28"/>
  </conditionalFormatting>
  <conditionalFormatting sqref="A40:A42">
    <cfRule type="duplicateValues" dxfId="35" priority="27"/>
  </conditionalFormatting>
  <conditionalFormatting sqref="A58:A59">
    <cfRule type="duplicateValues" dxfId="34" priority="20"/>
  </conditionalFormatting>
  <conditionalFormatting sqref="A189:A191">
    <cfRule type="duplicateValues" dxfId="33" priority="1"/>
  </conditionalFormatting>
  <conditionalFormatting sqref="A201:A1048576">
    <cfRule type="duplicateValues" dxfId="32" priority="107"/>
  </conditionalFormatting>
  <conditionalFormatting sqref="B32:B33">
    <cfRule type="duplicateValues" dxfId="31" priority="29"/>
  </conditionalFormatting>
  <conditionalFormatting sqref="B40:B42">
    <cfRule type="duplicateValues" dxfId="30" priority="25"/>
  </conditionalFormatting>
  <conditionalFormatting sqref="B48:B49">
    <cfRule type="duplicateValues" dxfId="29" priority="23"/>
  </conditionalFormatting>
  <conditionalFormatting sqref="B50:B55">
    <cfRule type="duplicateValues" dxfId="28" priority="22"/>
  </conditionalFormatting>
  <conditionalFormatting sqref="B58:B59">
    <cfRule type="duplicateValues" dxfId="27" priority="18"/>
  </conditionalFormatting>
  <conditionalFormatting sqref="B61:B64">
    <cfRule type="duplicateValues" dxfId="26" priority="16"/>
  </conditionalFormatting>
  <conditionalFormatting sqref="B73">
    <cfRule type="duplicateValues" dxfId="25" priority="12"/>
  </conditionalFormatting>
  <conditionalFormatting sqref="B77:B79">
    <cfRule type="duplicateValues" dxfId="24" priority="11"/>
  </conditionalFormatting>
  <conditionalFormatting sqref="B87">
    <cfRule type="duplicateValues" dxfId="23" priority="9"/>
  </conditionalFormatting>
  <conditionalFormatting sqref="B88">
    <cfRule type="duplicateValues" dxfId="22" priority="8"/>
  </conditionalFormatting>
  <conditionalFormatting sqref="B89">
    <cfRule type="duplicateValues" dxfId="21" priority="5"/>
  </conditionalFormatting>
  <conditionalFormatting sqref="B91">
    <cfRule type="duplicateValues" dxfId="20" priority="4"/>
  </conditionalFormatting>
  <conditionalFormatting sqref="B92:B99">
    <cfRule type="duplicateValues" dxfId="19" priority="7"/>
  </conditionalFormatting>
  <conditionalFormatting sqref="B100">
    <cfRule type="duplicateValues" dxfId="18" priority="6"/>
  </conditionalFormatting>
  <conditionalFormatting sqref="B101">
    <cfRule type="duplicateValues" dxfId="17" priority="3"/>
  </conditionalFormatting>
  <conditionalFormatting sqref="B103">
    <cfRule type="duplicateValues" dxfId="16" priority="2"/>
  </conditionalFormatting>
  <conditionalFormatting sqref="B22:C24">
    <cfRule type="duplicateValues" dxfId="15" priority="32"/>
  </conditionalFormatting>
  <conditionalFormatting sqref="B27:C29">
    <cfRule type="duplicateValues" dxfId="14" priority="31"/>
  </conditionalFormatting>
  <conditionalFormatting sqref="B66:C66">
    <cfRule type="duplicateValues" dxfId="13" priority="15"/>
  </conditionalFormatting>
  <conditionalFormatting sqref="B70:C70 B71:B72 B74:B76">
    <cfRule type="duplicateValues" dxfId="12" priority="14"/>
  </conditionalFormatting>
  <conditionalFormatting sqref="C32:C33">
    <cfRule type="duplicateValues" dxfId="11" priority="30"/>
  </conditionalFormatting>
  <conditionalFormatting sqref="C40:C42">
    <cfRule type="duplicateValues" dxfId="10" priority="26"/>
  </conditionalFormatting>
  <conditionalFormatting sqref="C48:C55">
    <cfRule type="duplicateValues" dxfId="9" priority="24"/>
  </conditionalFormatting>
  <conditionalFormatting sqref="C56:C57">
    <cfRule type="duplicateValues" dxfId="8" priority="21"/>
  </conditionalFormatting>
  <conditionalFormatting sqref="C58:C59">
    <cfRule type="duplicateValues" dxfId="7" priority="19"/>
  </conditionalFormatting>
  <conditionalFormatting sqref="C61:C64">
    <cfRule type="duplicateValues" dxfId="6" priority="17"/>
  </conditionalFormatting>
  <conditionalFormatting sqref="C71:C79">
    <cfRule type="duplicateValues" dxfId="5" priority="13"/>
  </conditionalFormatting>
  <conditionalFormatting sqref="C87:C101 A87:A101">
    <cfRule type="duplicateValues" dxfId="4" priority="10"/>
  </conditionalFormatting>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200"/>
  <sheetViews>
    <sheetView topLeftCell="A40" zoomScale="110" zoomScaleNormal="110" workbookViewId="0">
      <selection activeCell="A33" sqref="A33"/>
    </sheetView>
  </sheetViews>
  <sheetFormatPr defaultColWidth="9.28515625" defaultRowHeight="13.15"/>
  <cols>
    <col min="1" max="1" width="96.7109375" style="26" customWidth="1"/>
    <col min="2" max="2" width="12.42578125" style="50" customWidth="1"/>
    <col min="3" max="16384" width="9.28515625" style="6"/>
  </cols>
  <sheetData>
    <row r="1" spans="1:8" customFormat="1">
      <c r="A1" s="25" t="s">
        <v>6954</v>
      </c>
      <c r="B1" s="19"/>
      <c r="C1" s="19"/>
      <c r="D1" s="19"/>
      <c r="E1" s="19"/>
      <c r="F1" s="1"/>
      <c r="G1" s="1"/>
      <c r="H1" s="3"/>
    </row>
    <row r="2" spans="1:8" customFormat="1">
      <c r="A2" s="25" t="s">
        <v>6955</v>
      </c>
      <c r="B2" s="1"/>
      <c r="C2" s="1"/>
      <c r="D2" s="1"/>
      <c r="E2" s="1"/>
      <c r="F2" s="1"/>
      <c r="G2" s="1"/>
      <c r="H2" s="3"/>
    </row>
    <row r="4" spans="1:8" ht="15.6">
      <c r="A4" s="49" t="s">
        <v>6956</v>
      </c>
      <c r="B4" s="49" t="s">
        <v>6957</v>
      </c>
    </row>
    <row r="5" spans="1:8">
      <c r="A5" s="75" t="s">
        <v>48</v>
      </c>
      <c r="B5" s="76" t="s">
        <v>49</v>
      </c>
    </row>
    <row r="6" spans="1:8" ht="26.45">
      <c r="A6" s="75" t="s">
        <v>45</v>
      </c>
      <c r="B6" s="77" t="s">
        <v>46</v>
      </c>
    </row>
    <row r="7" spans="1:8">
      <c r="A7" s="75" t="s">
        <v>65</v>
      </c>
      <c r="B7" s="77" t="s">
        <v>66</v>
      </c>
    </row>
    <row r="8" spans="1:8">
      <c r="A8" s="64" t="s">
        <v>144</v>
      </c>
      <c r="B8" s="63" t="s">
        <v>145</v>
      </c>
    </row>
    <row r="9" spans="1:8">
      <c r="A9" s="64" t="s">
        <v>147</v>
      </c>
      <c r="B9" s="63" t="s">
        <v>148</v>
      </c>
    </row>
    <row r="10" spans="1:8">
      <c r="A10" s="64" t="s">
        <v>164</v>
      </c>
      <c r="B10" s="63" t="s">
        <v>165</v>
      </c>
    </row>
    <row r="11" spans="1:8">
      <c r="A11" s="64" t="s">
        <v>167</v>
      </c>
      <c r="B11" s="63" t="s">
        <v>168</v>
      </c>
    </row>
    <row r="12" spans="1:8">
      <c r="A12" s="64" t="s">
        <v>295</v>
      </c>
      <c r="B12" s="63" t="s">
        <v>296</v>
      </c>
    </row>
    <row r="13" spans="1:8">
      <c r="A13" s="64" t="s">
        <v>298</v>
      </c>
      <c r="B13" s="63" t="s">
        <v>299</v>
      </c>
    </row>
    <row r="14" spans="1:8">
      <c r="A14" s="64" t="s">
        <v>301</v>
      </c>
      <c r="B14" s="63" t="s">
        <v>302</v>
      </c>
    </row>
    <row r="15" spans="1:8" ht="39.6">
      <c r="A15" s="64" t="s">
        <v>554</v>
      </c>
      <c r="B15" s="63" t="s">
        <v>555</v>
      </c>
    </row>
    <row r="16" spans="1:8">
      <c r="A16" s="64" t="s">
        <v>680</v>
      </c>
      <c r="B16" s="63" t="s">
        <v>681</v>
      </c>
    </row>
    <row r="17" spans="1:2">
      <c r="A17" s="64" t="s">
        <v>837</v>
      </c>
      <c r="B17" s="63" t="s">
        <v>838</v>
      </c>
    </row>
    <row r="18" spans="1:2">
      <c r="A18" s="64" t="s">
        <v>916</v>
      </c>
      <c r="B18" s="63" t="s">
        <v>917</v>
      </c>
    </row>
    <row r="19" spans="1:2">
      <c r="A19" s="64" t="s">
        <v>1326</v>
      </c>
      <c r="B19" s="63" t="s">
        <v>1327</v>
      </c>
    </row>
    <row r="20" spans="1:2">
      <c r="A20" s="64" t="s">
        <v>1533</v>
      </c>
      <c r="B20" s="63" t="s">
        <v>1534</v>
      </c>
    </row>
    <row r="21" spans="1:2">
      <c r="A21" s="64" t="s">
        <v>1536</v>
      </c>
      <c r="B21" s="63" t="s">
        <v>1537</v>
      </c>
    </row>
    <row r="22" spans="1:2">
      <c r="A22" s="64" t="s">
        <v>1539</v>
      </c>
      <c r="B22" s="63" t="s">
        <v>1540</v>
      </c>
    </row>
    <row r="23" spans="1:2">
      <c r="A23" s="64" t="s">
        <v>1542</v>
      </c>
      <c r="B23" s="63" t="s">
        <v>1543</v>
      </c>
    </row>
    <row r="24" spans="1:2">
      <c r="A24" s="64" t="s">
        <v>1633</v>
      </c>
      <c r="B24" s="63" t="s">
        <v>1634</v>
      </c>
    </row>
    <row r="25" spans="1:2">
      <c r="A25" s="64" t="s">
        <v>1636</v>
      </c>
      <c r="B25" s="63" t="s">
        <v>1637</v>
      </c>
    </row>
    <row r="26" spans="1:2">
      <c r="A26" s="64" t="s">
        <v>1639</v>
      </c>
      <c r="B26" s="63" t="s">
        <v>1640</v>
      </c>
    </row>
    <row r="27" spans="1:2">
      <c r="A27" s="64" t="s">
        <v>1642</v>
      </c>
      <c r="B27" s="63" t="s">
        <v>1643</v>
      </c>
    </row>
    <row r="28" spans="1:2">
      <c r="A28" s="64" t="s">
        <v>2274</v>
      </c>
      <c r="B28" s="63" t="s">
        <v>2275</v>
      </c>
    </row>
    <row r="29" spans="1:2">
      <c r="A29" s="64" t="s">
        <v>2293</v>
      </c>
      <c r="B29" s="63" t="s">
        <v>2294</v>
      </c>
    </row>
    <row r="30" spans="1:2">
      <c r="A30" s="64" t="s">
        <v>2296</v>
      </c>
      <c r="B30" s="63" t="s">
        <v>2297</v>
      </c>
    </row>
    <row r="31" spans="1:2">
      <c r="A31" s="64" t="s">
        <v>2299</v>
      </c>
      <c r="B31" s="63" t="s">
        <v>2300</v>
      </c>
    </row>
    <row r="32" spans="1:2" ht="26.45">
      <c r="A32" s="64" t="s">
        <v>2311</v>
      </c>
      <c r="B32" s="63" t="s">
        <v>2312</v>
      </c>
    </row>
    <row r="33" spans="1:2" ht="39.6">
      <c r="A33" s="64" t="s">
        <v>2408</v>
      </c>
      <c r="B33" s="63" t="s">
        <v>2409</v>
      </c>
    </row>
    <row r="34" spans="1:2" ht="26.45">
      <c r="A34" s="64" t="s">
        <v>2411</v>
      </c>
      <c r="B34" s="63" t="s">
        <v>2412</v>
      </c>
    </row>
    <row r="35" spans="1:2" ht="26.45">
      <c r="A35" s="64" t="s">
        <v>2381</v>
      </c>
      <c r="B35" s="63" t="s">
        <v>2382</v>
      </c>
    </row>
    <row r="36" spans="1:2">
      <c r="A36" s="64" t="s">
        <v>2421</v>
      </c>
      <c r="B36" s="63" t="s">
        <v>2422</v>
      </c>
    </row>
    <row r="37" spans="1:2">
      <c r="A37" s="64" t="s">
        <v>2424</v>
      </c>
      <c r="B37" s="63" t="s">
        <v>2425</v>
      </c>
    </row>
    <row r="38" spans="1:2" ht="26.45">
      <c r="A38" s="64" t="s">
        <v>2427</v>
      </c>
      <c r="B38" s="63" t="s">
        <v>2428</v>
      </c>
    </row>
    <row r="39" spans="1:2">
      <c r="A39" s="64" t="s">
        <v>2558</v>
      </c>
      <c r="B39" s="63" t="s">
        <v>2559</v>
      </c>
    </row>
    <row r="40" spans="1:2">
      <c r="A40" s="64" t="s">
        <v>2552</v>
      </c>
      <c r="B40" s="63" t="s">
        <v>2553</v>
      </c>
    </row>
    <row r="41" spans="1:2">
      <c r="A41" s="64" t="s">
        <v>2555</v>
      </c>
      <c r="B41" s="63" t="s">
        <v>2556</v>
      </c>
    </row>
    <row r="42" spans="1:2">
      <c r="A42" s="64" t="s">
        <v>2585</v>
      </c>
      <c r="B42" s="63" t="s">
        <v>2586</v>
      </c>
    </row>
    <row r="43" spans="1:2">
      <c r="A43" s="64" t="s">
        <v>2588</v>
      </c>
      <c r="B43" s="63" t="s">
        <v>2589</v>
      </c>
    </row>
    <row r="44" spans="1:2">
      <c r="A44" s="64" t="s">
        <v>2591</v>
      </c>
      <c r="B44" s="63" t="s">
        <v>2592</v>
      </c>
    </row>
    <row r="45" spans="1:2">
      <c r="A45" s="64" t="s">
        <v>2769</v>
      </c>
      <c r="B45" s="63" t="s">
        <v>2770</v>
      </c>
    </row>
    <row r="46" spans="1:2">
      <c r="A46" s="64" t="s">
        <v>2781</v>
      </c>
      <c r="B46" s="63" t="s">
        <v>2782</v>
      </c>
    </row>
    <row r="47" spans="1:2">
      <c r="A47" s="64" t="s">
        <v>2772</v>
      </c>
      <c r="B47" s="63" t="s">
        <v>2773</v>
      </c>
    </row>
    <row r="48" spans="1:2">
      <c r="A48" s="64" t="s">
        <v>2775</v>
      </c>
      <c r="B48" s="63" t="s">
        <v>2776</v>
      </c>
    </row>
    <row r="49" spans="1:2">
      <c r="A49" s="64" t="s">
        <v>2778</v>
      </c>
      <c r="B49" s="63" t="s">
        <v>2779</v>
      </c>
    </row>
    <row r="50" spans="1:2">
      <c r="A50" s="64" t="s">
        <v>2866</v>
      </c>
      <c r="B50" s="63" t="s">
        <v>2867</v>
      </c>
    </row>
    <row r="51" spans="1:2">
      <c r="A51" s="64" t="s">
        <v>2869</v>
      </c>
      <c r="B51" s="63" t="s">
        <v>2870</v>
      </c>
    </row>
    <row r="52" spans="1:2">
      <c r="A52" s="64" t="s">
        <v>2875</v>
      </c>
      <c r="B52" s="63" t="s">
        <v>2876</v>
      </c>
    </row>
    <row r="53" spans="1:2">
      <c r="A53" s="64" t="s">
        <v>2872</v>
      </c>
      <c r="B53" s="63" t="s">
        <v>2873</v>
      </c>
    </row>
    <row r="54" spans="1:2">
      <c r="A54" s="64" t="s">
        <v>2878</v>
      </c>
      <c r="B54" s="63" t="s">
        <v>2879</v>
      </c>
    </row>
    <row r="55" spans="1:2">
      <c r="A55" s="64" t="s">
        <v>2881</v>
      </c>
      <c r="B55" s="63" t="s">
        <v>2882</v>
      </c>
    </row>
    <row r="56" spans="1:2">
      <c r="A56" s="64" t="s">
        <v>2884</v>
      </c>
      <c r="B56" s="63" t="s">
        <v>2885</v>
      </c>
    </row>
    <row r="57" spans="1:2">
      <c r="A57" s="64" t="s">
        <v>2887</v>
      </c>
      <c r="B57" s="63" t="s">
        <v>2888</v>
      </c>
    </row>
    <row r="58" spans="1:2">
      <c r="A58" s="64" t="s">
        <v>2954</v>
      </c>
      <c r="B58" s="63" t="s">
        <v>2955</v>
      </c>
    </row>
    <row r="59" spans="1:2">
      <c r="A59" s="64" t="s">
        <v>2957</v>
      </c>
      <c r="B59" s="63" t="s">
        <v>2958</v>
      </c>
    </row>
    <row r="60" spans="1:2">
      <c r="A60" s="64" t="s">
        <v>2964</v>
      </c>
      <c r="B60" s="63" t="s">
        <v>2965</v>
      </c>
    </row>
    <row r="61" spans="1:2">
      <c r="A61" s="64" t="s">
        <v>2967</v>
      </c>
      <c r="B61" s="63" t="s">
        <v>2968</v>
      </c>
    </row>
    <row r="62" spans="1:2">
      <c r="A62" s="64" t="s">
        <v>2985</v>
      </c>
      <c r="B62" s="63" t="s">
        <v>2986</v>
      </c>
    </row>
    <row r="63" spans="1:2">
      <c r="A63" s="64" t="s">
        <v>2990</v>
      </c>
      <c r="B63" s="63" t="s">
        <v>2991</v>
      </c>
    </row>
    <row r="64" spans="1:2">
      <c r="A64" s="64" t="s">
        <v>2993</v>
      </c>
      <c r="B64" s="63" t="s">
        <v>2994</v>
      </c>
    </row>
    <row r="65" spans="1:2">
      <c r="A65" s="64" t="s">
        <v>2999</v>
      </c>
      <c r="B65" s="63" t="s">
        <v>3000</v>
      </c>
    </row>
    <row r="66" spans="1:2">
      <c r="A66" s="64" t="s">
        <v>2996</v>
      </c>
      <c r="B66" s="63" t="s">
        <v>2997</v>
      </c>
    </row>
    <row r="67" spans="1:2">
      <c r="A67" s="64" t="s">
        <v>3247</v>
      </c>
      <c r="B67" s="63" t="s">
        <v>3248</v>
      </c>
    </row>
    <row r="68" spans="1:2">
      <c r="A68" s="64" t="s">
        <v>3259</v>
      </c>
      <c r="B68" s="63" t="s">
        <v>3260</v>
      </c>
    </row>
    <row r="69" spans="1:2">
      <c r="A69" s="64" t="s">
        <v>3565</v>
      </c>
      <c r="B69" s="63" t="s">
        <v>3566</v>
      </c>
    </row>
    <row r="70" spans="1:2">
      <c r="A70" s="64" t="s">
        <v>3882</v>
      </c>
      <c r="B70" s="63" t="s">
        <v>3883</v>
      </c>
    </row>
    <row r="71" spans="1:2">
      <c r="A71" s="64" t="s">
        <v>3924</v>
      </c>
      <c r="B71" s="63" t="s">
        <v>3925</v>
      </c>
    </row>
    <row r="72" spans="1:2" ht="26.45">
      <c r="A72" s="64" t="s">
        <v>3927</v>
      </c>
      <c r="B72" s="63" t="s">
        <v>3928</v>
      </c>
    </row>
    <row r="73" spans="1:2">
      <c r="A73" s="64" t="s">
        <v>3948</v>
      </c>
      <c r="B73" s="63" t="s">
        <v>3949</v>
      </c>
    </row>
    <row r="74" spans="1:2">
      <c r="A74" s="64" t="s">
        <v>3945</v>
      </c>
      <c r="B74" s="63" t="s">
        <v>3946</v>
      </c>
    </row>
    <row r="75" spans="1:2">
      <c r="A75" s="64" t="s">
        <v>3930</v>
      </c>
      <c r="B75" s="78">
        <v>132831</v>
      </c>
    </row>
    <row r="76" spans="1:2">
      <c r="A76" s="64" t="s">
        <v>3939</v>
      </c>
      <c r="B76" s="63" t="s">
        <v>3940</v>
      </c>
    </row>
    <row r="77" spans="1:2" ht="26.45">
      <c r="A77" s="64" t="s">
        <v>3933</v>
      </c>
      <c r="B77" s="63" t="s">
        <v>3934</v>
      </c>
    </row>
    <row r="78" spans="1:2" ht="26.45">
      <c r="A78" s="64" t="s">
        <v>3936</v>
      </c>
      <c r="B78" s="63" t="s">
        <v>3937</v>
      </c>
    </row>
    <row r="79" spans="1:2">
      <c r="A79" s="64" t="s">
        <v>3942</v>
      </c>
      <c r="B79" s="63" t="s">
        <v>3943</v>
      </c>
    </row>
    <row r="80" spans="1:2">
      <c r="A80" s="64" t="s">
        <v>3951</v>
      </c>
      <c r="B80" s="63" t="s">
        <v>3952</v>
      </c>
    </row>
    <row r="81" spans="1:2">
      <c r="A81" s="64" t="s">
        <v>3954</v>
      </c>
      <c r="B81" s="63" t="s">
        <v>3955</v>
      </c>
    </row>
    <row r="82" spans="1:2">
      <c r="A82" s="64" t="s">
        <v>4075</v>
      </c>
      <c r="B82" s="63" t="s">
        <v>4076</v>
      </c>
    </row>
    <row r="83" spans="1:2">
      <c r="A83" s="64" t="s">
        <v>4084</v>
      </c>
      <c r="B83" s="63" t="s">
        <v>4085</v>
      </c>
    </row>
    <row r="84" spans="1:2">
      <c r="A84" s="64" t="s">
        <v>4078</v>
      </c>
      <c r="B84" s="63" t="s">
        <v>4079</v>
      </c>
    </row>
    <row r="85" spans="1:2">
      <c r="A85" s="64" t="s">
        <v>4081</v>
      </c>
      <c r="B85" s="63" t="s">
        <v>4082</v>
      </c>
    </row>
    <row r="86" spans="1:2">
      <c r="A86" s="64" t="s">
        <v>4087</v>
      </c>
      <c r="B86" s="63" t="s">
        <v>4088</v>
      </c>
    </row>
    <row r="87" spans="1:2">
      <c r="A87" s="64" t="s">
        <v>4110</v>
      </c>
      <c r="B87" s="63" t="s">
        <v>4111</v>
      </c>
    </row>
    <row r="88" spans="1:2">
      <c r="A88" s="64" t="s">
        <v>4113</v>
      </c>
      <c r="B88" s="63" t="s">
        <v>4114</v>
      </c>
    </row>
    <row r="89" spans="1:2">
      <c r="A89" s="64" t="s">
        <v>4116</v>
      </c>
      <c r="B89" s="63" t="s">
        <v>4117</v>
      </c>
    </row>
    <row r="90" spans="1:2">
      <c r="A90" s="64" t="s">
        <v>4119</v>
      </c>
      <c r="B90" s="63" t="s">
        <v>4120</v>
      </c>
    </row>
    <row r="91" spans="1:2">
      <c r="A91" s="64" t="s">
        <v>4122</v>
      </c>
      <c r="B91" s="63" t="s">
        <v>4123</v>
      </c>
    </row>
    <row r="92" spans="1:2">
      <c r="A92" s="64" t="s">
        <v>4125</v>
      </c>
      <c r="B92" s="63" t="s">
        <v>4126</v>
      </c>
    </row>
    <row r="93" spans="1:2">
      <c r="A93" s="64" t="s">
        <v>4128</v>
      </c>
      <c r="B93" s="63" t="s">
        <v>4129</v>
      </c>
    </row>
    <row r="94" spans="1:2">
      <c r="A94" s="64" t="s">
        <v>4131</v>
      </c>
      <c r="B94" s="63" t="s">
        <v>4132</v>
      </c>
    </row>
    <row r="95" spans="1:2">
      <c r="A95" s="64" t="s">
        <v>4134</v>
      </c>
      <c r="B95" s="63" t="s">
        <v>4135</v>
      </c>
    </row>
    <row r="96" spans="1:2">
      <c r="A96" s="64" t="s">
        <v>4137</v>
      </c>
      <c r="B96" s="63" t="s">
        <v>4138</v>
      </c>
    </row>
    <row r="97" spans="1:2">
      <c r="A97" s="64" t="s">
        <v>4142</v>
      </c>
      <c r="B97" s="63" t="s">
        <v>4143</v>
      </c>
    </row>
    <row r="98" spans="1:2">
      <c r="A98" s="64" t="s">
        <v>4147</v>
      </c>
      <c r="B98" s="63" t="s">
        <v>4148</v>
      </c>
    </row>
    <row r="99" spans="1:2">
      <c r="A99" s="64" t="s">
        <v>4150</v>
      </c>
      <c r="B99" s="63" t="s">
        <v>4151</v>
      </c>
    </row>
    <row r="100" spans="1:2">
      <c r="A100" s="64" t="s">
        <v>4153</v>
      </c>
      <c r="B100" s="63" t="s">
        <v>4154</v>
      </c>
    </row>
    <row r="101" spans="1:2">
      <c r="A101" s="64" t="s">
        <v>4156</v>
      </c>
      <c r="B101" s="63" t="s">
        <v>4157</v>
      </c>
    </row>
    <row r="102" spans="1:2">
      <c r="A102" s="64" t="s">
        <v>4159</v>
      </c>
      <c r="B102" s="63" t="s">
        <v>4160</v>
      </c>
    </row>
    <row r="103" spans="1:2">
      <c r="A103" s="64" t="s">
        <v>4162</v>
      </c>
      <c r="B103" s="63" t="s">
        <v>4163</v>
      </c>
    </row>
    <row r="104" spans="1:2">
      <c r="A104" s="64" t="s">
        <v>4259</v>
      </c>
      <c r="B104" s="63" t="s">
        <v>4260</v>
      </c>
    </row>
    <row r="105" spans="1:2">
      <c r="A105" s="64" t="s">
        <v>4262</v>
      </c>
      <c r="B105" s="63" t="s">
        <v>4263</v>
      </c>
    </row>
    <row r="106" spans="1:2">
      <c r="A106" s="64" t="s">
        <v>4285</v>
      </c>
      <c r="B106" s="63" t="s">
        <v>4286</v>
      </c>
    </row>
    <row r="107" spans="1:2">
      <c r="A107" s="64" t="s">
        <v>4367</v>
      </c>
      <c r="B107" s="63" t="s">
        <v>4368</v>
      </c>
    </row>
    <row r="108" spans="1:2">
      <c r="A108" s="64" t="s">
        <v>4370</v>
      </c>
      <c r="B108" s="63" t="s">
        <v>4371</v>
      </c>
    </row>
    <row r="109" spans="1:2">
      <c r="A109" s="64" t="s">
        <v>4373</v>
      </c>
      <c r="B109" s="63" t="s">
        <v>4374</v>
      </c>
    </row>
    <row r="110" spans="1:2">
      <c r="A110" s="64" t="s">
        <v>4376</v>
      </c>
      <c r="B110" s="63" t="s">
        <v>4377</v>
      </c>
    </row>
    <row r="111" spans="1:2">
      <c r="A111" s="64" t="s">
        <v>4379</v>
      </c>
      <c r="B111" s="63" t="s">
        <v>4380</v>
      </c>
    </row>
    <row r="112" spans="1:2">
      <c r="A112" s="64" t="s">
        <v>4382</v>
      </c>
      <c r="B112" s="63" t="s">
        <v>4383</v>
      </c>
    </row>
    <row r="113" spans="1:2">
      <c r="A113" s="64" t="s">
        <v>4385</v>
      </c>
      <c r="B113" s="63" t="s">
        <v>4386</v>
      </c>
    </row>
    <row r="114" spans="1:2">
      <c r="A114" s="64" t="s">
        <v>4391</v>
      </c>
      <c r="B114" s="63" t="s">
        <v>4392</v>
      </c>
    </row>
    <row r="115" spans="1:2">
      <c r="A115" s="64" t="s">
        <v>4388</v>
      </c>
      <c r="B115" s="63" t="s">
        <v>4389</v>
      </c>
    </row>
    <row r="116" spans="1:2">
      <c r="A116" s="64" t="s">
        <v>4394</v>
      </c>
      <c r="B116" s="63" t="s">
        <v>4395</v>
      </c>
    </row>
    <row r="117" spans="1:2">
      <c r="A117" s="64" t="s">
        <v>4397</v>
      </c>
      <c r="B117" s="63" t="s">
        <v>4398</v>
      </c>
    </row>
    <row r="118" spans="1:2">
      <c r="A118" s="64" t="s">
        <v>4400</v>
      </c>
      <c r="B118" s="63" t="s">
        <v>4401</v>
      </c>
    </row>
    <row r="119" spans="1:2">
      <c r="A119" s="64" t="s">
        <v>4403</v>
      </c>
      <c r="B119" s="63" t="s">
        <v>4404</v>
      </c>
    </row>
    <row r="120" spans="1:2">
      <c r="A120" s="64" t="s">
        <v>4406</v>
      </c>
      <c r="B120" s="63" t="s">
        <v>4407</v>
      </c>
    </row>
    <row r="121" spans="1:2">
      <c r="A121" s="64" t="s">
        <v>4409</v>
      </c>
      <c r="B121" s="63" t="s">
        <v>4410</v>
      </c>
    </row>
    <row r="122" spans="1:2">
      <c r="A122" s="64" t="s">
        <v>4412</v>
      </c>
      <c r="B122" s="63" t="s">
        <v>4413</v>
      </c>
    </row>
    <row r="123" spans="1:2">
      <c r="A123" s="64" t="s">
        <v>4432</v>
      </c>
      <c r="B123" s="63" t="s">
        <v>4433</v>
      </c>
    </row>
    <row r="124" spans="1:2">
      <c r="A124" s="64" t="s">
        <v>4420</v>
      </c>
      <c r="B124" s="63" t="s">
        <v>4421</v>
      </c>
    </row>
    <row r="125" spans="1:2">
      <c r="A125" s="64" t="s">
        <v>4429</v>
      </c>
      <c r="B125" s="63" t="s">
        <v>4430</v>
      </c>
    </row>
    <row r="126" spans="1:2">
      <c r="A126" s="64" t="s">
        <v>4423</v>
      </c>
      <c r="B126" s="63" t="s">
        <v>4424</v>
      </c>
    </row>
    <row r="127" spans="1:2">
      <c r="A127" s="64" t="s">
        <v>4435</v>
      </c>
      <c r="B127" s="63" t="s">
        <v>4436</v>
      </c>
    </row>
    <row r="128" spans="1:2">
      <c r="A128" s="64" t="s">
        <v>4426</v>
      </c>
      <c r="B128" s="63" t="s">
        <v>4427</v>
      </c>
    </row>
    <row r="129" spans="1:2" ht="26.45">
      <c r="A129" s="64" t="s">
        <v>4438</v>
      </c>
      <c r="B129" s="63" t="s">
        <v>4439</v>
      </c>
    </row>
    <row r="130" spans="1:2">
      <c r="A130" s="64" t="s">
        <v>4441</v>
      </c>
      <c r="B130" s="63" t="s">
        <v>4442</v>
      </c>
    </row>
    <row r="131" spans="1:2">
      <c r="A131" s="64" t="s">
        <v>4462</v>
      </c>
      <c r="B131" s="63" t="s">
        <v>4463</v>
      </c>
    </row>
    <row r="132" spans="1:2">
      <c r="A132" s="64" t="s">
        <v>4465</v>
      </c>
      <c r="B132" s="63" t="s">
        <v>4466</v>
      </c>
    </row>
    <row r="133" spans="1:2">
      <c r="A133" s="64" t="s">
        <v>4468</v>
      </c>
      <c r="B133" s="63" t="s">
        <v>4469</v>
      </c>
    </row>
    <row r="134" spans="1:2">
      <c r="A134" s="64" t="s">
        <v>4471</v>
      </c>
      <c r="B134" s="63" t="s">
        <v>4472</v>
      </c>
    </row>
    <row r="135" spans="1:2">
      <c r="A135" s="64" t="s">
        <v>4496</v>
      </c>
      <c r="B135" s="63" t="s">
        <v>4497</v>
      </c>
    </row>
    <row r="136" spans="1:2">
      <c r="A136" s="64" t="s">
        <v>4505</v>
      </c>
      <c r="B136" s="63" t="s">
        <v>4506</v>
      </c>
    </row>
    <row r="137" spans="1:2">
      <c r="A137" s="64" t="s">
        <v>4508</v>
      </c>
      <c r="B137" s="63" t="s">
        <v>4509</v>
      </c>
    </row>
    <row r="138" spans="1:2">
      <c r="A138" s="64" t="s">
        <v>4511</v>
      </c>
      <c r="B138" s="63" t="s">
        <v>4512</v>
      </c>
    </row>
    <row r="139" spans="1:2" ht="26.45">
      <c r="A139" s="64" t="s">
        <v>4576</v>
      </c>
      <c r="B139" s="63" t="s">
        <v>4577</v>
      </c>
    </row>
    <row r="140" spans="1:2">
      <c r="A140" s="64" t="s">
        <v>4588</v>
      </c>
      <c r="B140" s="63" t="s">
        <v>4589</v>
      </c>
    </row>
    <row r="141" spans="1:2">
      <c r="A141" s="64" t="s">
        <v>4591</v>
      </c>
      <c r="B141" s="63" t="s">
        <v>4592</v>
      </c>
    </row>
    <row r="142" spans="1:2">
      <c r="A142" s="64" t="s">
        <v>4600</v>
      </c>
      <c r="B142" s="63" t="s">
        <v>4601</v>
      </c>
    </row>
    <row r="143" spans="1:2">
      <c r="A143" s="64" t="s">
        <v>4597</v>
      </c>
      <c r="B143" s="63" t="s">
        <v>4598</v>
      </c>
    </row>
    <row r="144" spans="1:2">
      <c r="A144" s="64" t="s">
        <v>4594</v>
      </c>
      <c r="B144" s="63" t="s">
        <v>4595</v>
      </c>
    </row>
    <row r="145" spans="1:2">
      <c r="A145" s="64" t="s">
        <v>4603</v>
      </c>
      <c r="B145" s="63" t="s">
        <v>4604</v>
      </c>
    </row>
    <row r="146" spans="1:2">
      <c r="A146" s="64" t="s">
        <v>4606</v>
      </c>
      <c r="B146" s="63" t="s">
        <v>4607</v>
      </c>
    </row>
    <row r="147" spans="1:2">
      <c r="A147" s="64" t="s">
        <v>4609</v>
      </c>
      <c r="B147" s="63" t="s">
        <v>4610</v>
      </c>
    </row>
    <row r="148" spans="1:2">
      <c r="A148" s="64" t="s">
        <v>4551</v>
      </c>
      <c r="B148" s="63" t="s">
        <v>4552</v>
      </c>
    </row>
    <row r="149" spans="1:2">
      <c r="A149" s="64" t="s">
        <v>4554</v>
      </c>
      <c r="B149" s="63" t="s">
        <v>4555</v>
      </c>
    </row>
    <row r="150" spans="1:2">
      <c r="A150" s="64" t="s">
        <v>4557</v>
      </c>
      <c r="B150" s="63" t="s">
        <v>4558</v>
      </c>
    </row>
    <row r="151" spans="1:2">
      <c r="A151" s="64" t="s">
        <v>4579</v>
      </c>
      <c r="B151" s="63" t="s">
        <v>4580</v>
      </c>
    </row>
    <row r="152" spans="1:2">
      <c r="A152" s="64" t="s">
        <v>4582</v>
      </c>
      <c r="B152" s="63" t="s">
        <v>4583</v>
      </c>
    </row>
    <row r="153" spans="1:2" ht="39.6">
      <c r="A153" s="64" t="s">
        <v>4585</v>
      </c>
      <c r="B153" s="63" t="s">
        <v>4586</v>
      </c>
    </row>
    <row r="154" spans="1:2">
      <c r="A154" s="64" t="s">
        <v>4566</v>
      </c>
      <c r="B154" s="63" t="s">
        <v>4567</v>
      </c>
    </row>
    <row r="155" spans="1:2" ht="79.150000000000006">
      <c r="A155" s="64" t="s">
        <v>4641</v>
      </c>
      <c r="B155" s="63" t="s">
        <v>4642</v>
      </c>
    </row>
    <row r="156" spans="1:2" ht="52.9">
      <c r="A156" s="64" t="s">
        <v>4644</v>
      </c>
      <c r="B156" s="63" t="s">
        <v>4645</v>
      </c>
    </row>
    <row r="157" spans="1:2" ht="26.45">
      <c r="A157" s="64" t="s">
        <v>4647</v>
      </c>
      <c r="B157" s="63" t="s">
        <v>4648</v>
      </c>
    </row>
    <row r="158" spans="1:2">
      <c r="A158" s="64" t="s">
        <v>4650</v>
      </c>
      <c r="B158" s="63" t="s">
        <v>4651</v>
      </c>
    </row>
    <row r="159" spans="1:2" ht="66">
      <c r="A159" s="64" t="s">
        <v>4653</v>
      </c>
      <c r="B159" s="63" t="s">
        <v>4654</v>
      </c>
    </row>
    <row r="160" spans="1:2" ht="26.45">
      <c r="A160" s="64" t="s">
        <v>4656</v>
      </c>
      <c r="B160" s="63" t="s">
        <v>4657</v>
      </c>
    </row>
    <row r="161" spans="1:2" ht="26.45">
      <c r="A161" s="64" t="s">
        <v>4659</v>
      </c>
      <c r="B161" s="63" t="s">
        <v>4660</v>
      </c>
    </row>
    <row r="162" spans="1:2" ht="26.45">
      <c r="A162" s="64" t="s">
        <v>4662</v>
      </c>
      <c r="B162" s="63" t="s">
        <v>4663</v>
      </c>
    </row>
    <row r="163" spans="1:2" ht="26.45">
      <c r="A163" s="64" t="s">
        <v>4668</v>
      </c>
      <c r="B163" s="63" t="s">
        <v>4669</v>
      </c>
    </row>
    <row r="164" spans="1:2" ht="79.150000000000006">
      <c r="A164" s="64" t="s">
        <v>4665</v>
      </c>
      <c r="B164" s="63" t="s">
        <v>4666</v>
      </c>
    </row>
    <row r="165" spans="1:2">
      <c r="A165" s="64" t="s">
        <v>4671</v>
      </c>
      <c r="B165" s="63" t="s">
        <v>4672</v>
      </c>
    </row>
    <row r="166" spans="1:2" ht="54.75" customHeight="1">
      <c r="A166" s="64" t="s">
        <v>4674</v>
      </c>
      <c r="B166" s="63" t="s">
        <v>4675</v>
      </c>
    </row>
    <row r="167" spans="1:2">
      <c r="A167" s="64" t="s">
        <v>4677</v>
      </c>
      <c r="B167" s="63" t="s">
        <v>4678</v>
      </c>
    </row>
    <row r="168" spans="1:2" ht="26.45">
      <c r="A168" s="79" t="s">
        <v>6958</v>
      </c>
      <c r="B168" s="63" t="s">
        <v>4684</v>
      </c>
    </row>
    <row r="169" spans="1:2" ht="39.6">
      <c r="A169" s="64" t="s">
        <v>4686</v>
      </c>
      <c r="B169" s="63" t="s">
        <v>4687</v>
      </c>
    </row>
    <row r="170" spans="1:2">
      <c r="A170" s="64" t="s">
        <v>4692</v>
      </c>
      <c r="B170" s="63" t="s">
        <v>4693</v>
      </c>
    </row>
    <row r="171" spans="1:2" ht="26.45">
      <c r="A171" s="64" t="s">
        <v>4689</v>
      </c>
      <c r="B171" s="63" t="s">
        <v>4690</v>
      </c>
    </row>
    <row r="172" spans="1:2" ht="26.45">
      <c r="A172" s="64" t="s">
        <v>4695</v>
      </c>
      <c r="B172" s="63" t="s">
        <v>4696</v>
      </c>
    </row>
    <row r="173" spans="1:2" ht="26.45">
      <c r="A173" s="64" t="s">
        <v>4680</v>
      </c>
      <c r="B173" s="63" t="s">
        <v>4681</v>
      </c>
    </row>
    <row r="174" spans="1:2">
      <c r="A174" s="64" t="s">
        <v>4698</v>
      </c>
      <c r="B174" s="63" t="s">
        <v>4699</v>
      </c>
    </row>
    <row r="175" spans="1:2">
      <c r="A175" s="64" t="s">
        <v>4701</v>
      </c>
      <c r="B175" s="63" t="s">
        <v>4702</v>
      </c>
    </row>
    <row r="176" spans="1:2" ht="26.45">
      <c r="A176" s="64" t="s">
        <v>4781</v>
      </c>
      <c r="B176" s="63" t="s">
        <v>4782</v>
      </c>
    </row>
    <row r="177" spans="1:2">
      <c r="A177" s="64" t="s">
        <v>4867</v>
      </c>
      <c r="B177" s="63" t="s">
        <v>4868</v>
      </c>
    </row>
    <row r="178" spans="1:2">
      <c r="A178" s="64" t="s">
        <v>4870</v>
      </c>
      <c r="B178" s="63" t="s">
        <v>4871</v>
      </c>
    </row>
    <row r="179" spans="1:2" ht="31.5" customHeight="1">
      <c r="A179" s="64" t="s">
        <v>6959</v>
      </c>
      <c r="B179" s="63" t="s">
        <v>4889</v>
      </c>
    </row>
    <row r="180" spans="1:2" ht="26.45">
      <c r="A180" s="64" t="s">
        <v>4891</v>
      </c>
      <c r="B180" s="63" t="s">
        <v>4892</v>
      </c>
    </row>
    <row r="181" spans="1:2">
      <c r="A181" s="64" t="s">
        <v>4907</v>
      </c>
      <c r="B181" s="63" t="s">
        <v>4908</v>
      </c>
    </row>
    <row r="182" spans="1:2">
      <c r="A182" s="64" t="s">
        <v>5004</v>
      </c>
      <c r="B182" s="63" t="s">
        <v>5005</v>
      </c>
    </row>
    <row r="183" spans="1:2">
      <c r="A183" s="64" t="s">
        <v>5007</v>
      </c>
      <c r="B183" s="63" t="s">
        <v>5008</v>
      </c>
    </row>
    <row r="184" spans="1:2">
      <c r="A184" s="64" t="s">
        <v>5010</v>
      </c>
      <c r="B184" s="63" t="s">
        <v>5011</v>
      </c>
    </row>
    <row r="185" spans="1:2">
      <c r="A185" s="64" t="s">
        <v>5046</v>
      </c>
      <c r="B185" s="63" t="s">
        <v>5047</v>
      </c>
    </row>
    <row r="186" spans="1:2">
      <c r="A186" s="64" t="s">
        <v>6952</v>
      </c>
      <c r="B186" s="63" t="s">
        <v>5044</v>
      </c>
    </row>
    <row r="187" spans="1:2">
      <c r="A187" s="64" t="s">
        <v>5164</v>
      </c>
      <c r="B187" s="63" t="s">
        <v>5165</v>
      </c>
    </row>
    <row r="188" spans="1:2">
      <c r="A188" s="64" t="s">
        <v>5167</v>
      </c>
      <c r="B188" s="63" t="s">
        <v>5168</v>
      </c>
    </row>
    <row r="189" spans="1:2">
      <c r="A189" s="64" t="s">
        <v>5170</v>
      </c>
      <c r="B189" s="63" t="s">
        <v>5171</v>
      </c>
    </row>
    <row r="190" spans="1:2">
      <c r="A190" s="64" t="s">
        <v>5186</v>
      </c>
      <c r="B190" s="63" t="s">
        <v>5187</v>
      </c>
    </row>
    <row r="191" spans="1:2">
      <c r="A191" s="64" t="s">
        <v>5189</v>
      </c>
      <c r="B191" s="63" t="s">
        <v>5190</v>
      </c>
    </row>
    <row r="192" spans="1:2">
      <c r="A192" s="64" t="s">
        <v>5192</v>
      </c>
      <c r="B192" s="63" t="s">
        <v>5193</v>
      </c>
    </row>
    <row r="193" spans="1:2">
      <c r="A193" s="64" t="s">
        <v>5195</v>
      </c>
      <c r="B193" s="63" t="s">
        <v>5196</v>
      </c>
    </row>
    <row r="194" spans="1:2">
      <c r="A194" s="64" t="s">
        <v>5264</v>
      </c>
      <c r="B194" s="63" t="s">
        <v>5265</v>
      </c>
    </row>
    <row r="195" spans="1:2">
      <c r="A195" s="64" t="s">
        <v>5280</v>
      </c>
      <c r="B195" s="63" t="s">
        <v>5281</v>
      </c>
    </row>
    <row r="196" spans="1:2">
      <c r="A196" s="64" t="s">
        <v>5283</v>
      </c>
      <c r="B196" s="63" t="s">
        <v>5284</v>
      </c>
    </row>
    <row r="197" spans="1:2">
      <c r="A197" s="64" t="s">
        <v>5286</v>
      </c>
      <c r="B197" s="63" t="s">
        <v>5287</v>
      </c>
    </row>
    <row r="198" spans="1:2">
      <c r="A198" s="64" t="s">
        <v>5289</v>
      </c>
      <c r="B198" s="63" t="s">
        <v>5290</v>
      </c>
    </row>
    <row r="199" spans="1:2">
      <c r="A199" s="64" t="s">
        <v>5292</v>
      </c>
      <c r="B199" s="63" t="s">
        <v>5293</v>
      </c>
    </row>
    <row r="200" spans="1:2">
      <c r="A200" s="66" t="s">
        <v>6953</v>
      </c>
      <c r="B200" s="68" t="s">
        <v>3415</v>
      </c>
    </row>
  </sheetData>
  <autoFilter ref="A4:B200" xr:uid="{00000000-0001-0000-0500-000000000000}"/>
  <conditionalFormatting sqref="A15:A16">
    <cfRule type="duplicateValues" dxfId="3" priority="1"/>
  </conditionalFormatting>
  <conditionalFormatting sqref="A17:B1048576 A1:B14 B15:B16">
    <cfRule type="duplicateValues" dxfId="2" priority="2"/>
  </conditionalFormatting>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E46093-4741-4255-9C01-76C81EC5A233}">
  <sheetPr>
    <tabColor theme="9" tint="0.79998168889431442"/>
  </sheetPr>
  <dimension ref="A1:S58"/>
  <sheetViews>
    <sheetView topLeftCell="A42" workbookViewId="0">
      <selection activeCell="A47" sqref="A47"/>
    </sheetView>
  </sheetViews>
  <sheetFormatPr defaultRowHeight="13.15"/>
  <cols>
    <col min="1" max="1" width="90.5703125" customWidth="1"/>
    <col min="2" max="2" width="99.7109375" customWidth="1"/>
    <col min="3" max="4" width="13.7109375" customWidth="1"/>
    <col min="5" max="7" width="10.28515625" customWidth="1"/>
    <col min="8" max="8" width="11.7109375" customWidth="1"/>
    <col min="9" max="9" width="11.42578125" customWidth="1"/>
    <col min="10" max="10" width="7.7109375" customWidth="1"/>
    <col min="11" max="11" width="6.28515625" customWidth="1"/>
    <col min="12" max="12" width="12.28515625" customWidth="1"/>
    <col min="13" max="13" width="47" customWidth="1"/>
    <col min="14" max="14" width="17" customWidth="1"/>
    <col min="15" max="15" width="16" customWidth="1"/>
    <col min="16" max="16" width="18.28515625" customWidth="1"/>
    <col min="17" max="17" width="20.42578125" customWidth="1"/>
    <col min="18" max="18" width="19" customWidth="1"/>
  </cols>
  <sheetData>
    <row r="1" spans="1:19" ht="66">
      <c r="A1" s="28" t="s">
        <v>3</v>
      </c>
      <c r="B1" s="28" t="s">
        <v>6960</v>
      </c>
      <c r="C1" s="29" t="s">
        <v>6961</v>
      </c>
      <c r="D1" s="29" t="s">
        <v>6962</v>
      </c>
      <c r="E1" s="80" t="s">
        <v>6963</v>
      </c>
      <c r="F1" s="30" t="s">
        <v>6964</v>
      </c>
      <c r="G1" s="92" t="s">
        <v>6965</v>
      </c>
      <c r="H1" s="29" t="s">
        <v>9</v>
      </c>
      <c r="I1" s="30" t="s">
        <v>10</v>
      </c>
      <c r="J1" s="94" t="s">
        <v>11</v>
      </c>
      <c r="K1" s="29" t="s">
        <v>6966</v>
      </c>
      <c r="L1" s="29" t="s">
        <v>13</v>
      </c>
      <c r="M1" s="29" t="s">
        <v>14</v>
      </c>
      <c r="N1" s="95" t="s">
        <v>6967</v>
      </c>
      <c r="O1" s="95" t="s">
        <v>6968</v>
      </c>
      <c r="P1" s="95" t="s">
        <v>6969</v>
      </c>
      <c r="Q1" s="95" t="s">
        <v>6970</v>
      </c>
      <c r="R1" s="95" t="s">
        <v>6971</v>
      </c>
      <c r="S1" s="98" t="s">
        <v>6857</v>
      </c>
    </row>
    <row r="2" spans="1:19">
      <c r="A2" s="38" t="s">
        <v>2038</v>
      </c>
      <c r="B2" s="32" t="s">
        <v>17</v>
      </c>
      <c r="C2" s="31"/>
      <c r="D2" s="31" t="s">
        <v>2039</v>
      </c>
      <c r="E2" s="81"/>
      <c r="F2" s="39"/>
      <c r="G2" s="93" t="s">
        <v>6972</v>
      </c>
      <c r="H2" s="31"/>
      <c r="I2" s="39"/>
      <c r="J2" s="37">
        <v>313</v>
      </c>
      <c r="K2" s="35"/>
      <c r="L2" s="35">
        <v>1</v>
      </c>
      <c r="M2" s="35" t="s">
        <v>2040</v>
      </c>
      <c r="N2" s="6" t="b">
        <v>0</v>
      </c>
      <c r="O2" s="6" t="b">
        <v>0</v>
      </c>
      <c r="P2" s="96" t="b">
        <v>1</v>
      </c>
      <c r="Q2" s="6" t="b">
        <v>0</v>
      </c>
      <c r="R2" s="6" t="b">
        <v>0</v>
      </c>
      <c r="S2" s="6" t="s">
        <v>6973</v>
      </c>
    </row>
    <row r="3" spans="1:19">
      <c r="A3" s="38" t="s">
        <v>613</v>
      </c>
      <c r="B3" s="32" t="s">
        <v>17</v>
      </c>
      <c r="C3" s="31" t="s">
        <v>614</v>
      </c>
      <c r="D3" s="31"/>
      <c r="E3" s="81"/>
      <c r="F3" s="39"/>
      <c r="G3" s="91" t="s">
        <v>6972</v>
      </c>
      <c r="H3" s="31"/>
      <c r="I3" s="39"/>
      <c r="J3" s="37" t="s">
        <v>6974</v>
      </c>
      <c r="K3" s="35"/>
      <c r="L3" s="35">
        <v>206440</v>
      </c>
      <c r="M3" s="35" t="s">
        <v>615</v>
      </c>
      <c r="N3" s="6" t="b">
        <v>0</v>
      </c>
      <c r="O3" s="6" t="b">
        <v>0</v>
      </c>
      <c r="P3" s="6" t="b">
        <v>0</v>
      </c>
      <c r="Q3" s="6" t="b">
        <v>0</v>
      </c>
      <c r="R3" s="6" t="b">
        <v>0</v>
      </c>
      <c r="S3" s="6" t="s">
        <v>6975</v>
      </c>
    </row>
    <row r="4" spans="1:19">
      <c r="A4" s="64" t="s">
        <v>4131</v>
      </c>
      <c r="B4" s="32" t="s">
        <v>17</v>
      </c>
      <c r="C4" s="63" t="s">
        <v>4132</v>
      </c>
      <c r="D4" s="63"/>
      <c r="E4" s="84"/>
      <c r="F4" s="32"/>
      <c r="G4" s="91" t="s">
        <v>6972</v>
      </c>
      <c r="H4" s="32"/>
      <c r="I4" s="32"/>
      <c r="J4" s="37">
        <v>313</v>
      </c>
      <c r="K4" s="32"/>
      <c r="L4" s="65">
        <v>307244</v>
      </c>
      <c r="M4" s="32" t="s">
        <v>4133</v>
      </c>
      <c r="N4" s="6" t="b">
        <v>0</v>
      </c>
      <c r="O4" s="6" t="b">
        <v>0</v>
      </c>
      <c r="P4" s="6" t="b">
        <v>0</v>
      </c>
      <c r="Q4" s="6" t="b">
        <v>0</v>
      </c>
      <c r="R4" s="6" t="b">
        <v>0</v>
      </c>
      <c r="S4" s="6" t="s">
        <v>6976</v>
      </c>
    </row>
    <row r="5" spans="1:19">
      <c r="A5" s="38" t="s">
        <v>2887</v>
      </c>
      <c r="B5" s="32" t="s">
        <v>6977</v>
      </c>
      <c r="C5" s="63" t="s">
        <v>2888</v>
      </c>
      <c r="D5" s="63"/>
      <c r="E5" s="81"/>
      <c r="F5" s="39"/>
      <c r="G5" s="91" t="s">
        <v>6972</v>
      </c>
      <c r="H5" s="31"/>
      <c r="I5" s="39"/>
      <c r="J5" s="37">
        <v>313</v>
      </c>
      <c r="K5" s="35"/>
      <c r="L5" s="65">
        <v>335717</v>
      </c>
      <c r="M5" s="35" t="s">
        <v>2889</v>
      </c>
      <c r="N5" s="6" t="b">
        <v>0</v>
      </c>
      <c r="O5" s="6" t="b">
        <v>0</v>
      </c>
      <c r="P5" s="6" t="b">
        <v>0</v>
      </c>
      <c r="Q5" s="97" t="b">
        <v>0</v>
      </c>
      <c r="R5" s="6" t="b">
        <v>1</v>
      </c>
      <c r="S5" s="97" t="s">
        <v>6978</v>
      </c>
    </row>
    <row r="6" spans="1:19">
      <c r="A6" s="64" t="s">
        <v>4159</v>
      </c>
      <c r="B6" s="32" t="s">
        <v>17</v>
      </c>
      <c r="C6" s="63" t="s">
        <v>4160</v>
      </c>
      <c r="D6" s="63"/>
      <c r="E6" s="84"/>
      <c r="F6" s="32"/>
      <c r="G6" s="91" t="s">
        <v>6972</v>
      </c>
      <c r="H6" s="32"/>
      <c r="I6" s="32"/>
      <c r="J6" s="37">
        <v>313</v>
      </c>
      <c r="K6" s="32"/>
      <c r="L6" s="65">
        <v>422640</v>
      </c>
      <c r="M6" s="32" t="s">
        <v>4161</v>
      </c>
      <c r="N6" s="6" t="b">
        <v>0</v>
      </c>
      <c r="O6" s="6" t="b">
        <v>0</v>
      </c>
      <c r="P6" s="6" t="b">
        <v>0</v>
      </c>
      <c r="Q6" s="6" t="b">
        <v>0</v>
      </c>
      <c r="R6" s="6" t="b">
        <v>0</v>
      </c>
      <c r="S6" s="6" t="s">
        <v>6976</v>
      </c>
    </row>
    <row r="7" spans="1:19">
      <c r="A7" s="64" t="s">
        <v>5007</v>
      </c>
      <c r="B7" s="32" t="s">
        <v>17</v>
      </c>
      <c r="C7" s="63" t="s">
        <v>5008</v>
      </c>
      <c r="D7" s="63"/>
      <c r="E7" s="84"/>
      <c r="F7" s="32"/>
      <c r="G7" s="91" t="s">
        <v>6972</v>
      </c>
      <c r="H7" s="32"/>
      <c r="I7" s="32"/>
      <c r="J7" s="37">
        <v>313</v>
      </c>
      <c r="K7" s="32"/>
      <c r="L7" s="65">
        <v>2923264</v>
      </c>
      <c r="M7" s="32" t="s">
        <v>5009</v>
      </c>
      <c r="N7" s="6" t="b">
        <v>0</v>
      </c>
      <c r="O7" s="6" t="b">
        <v>0</v>
      </c>
      <c r="P7" s="6" t="b">
        <v>0</v>
      </c>
      <c r="Q7" s="6" t="b">
        <v>0</v>
      </c>
      <c r="R7" s="6" t="b">
        <v>0</v>
      </c>
      <c r="S7" s="6" t="s">
        <v>6976</v>
      </c>
    </row>
    <row r="8" spans="1:19">
      <c r="A8" s="38" t="s">
        <v>2769</v>
      </c>
      <c r="B8" s="32" t="s">
        <v>6979</v>
      </c>
      <c r="C8" s="31" t="s">
        <v>2770</v>
      </c>
      <c r="D8" s="31"/>
      <c r="E8" s="81"/>
      <c r="F8" s="39"/>
      <c r="G8" s="91" t="s">
        <v>6972</v>
      </c>
      <c r="H8" s="31"/>
      <c r="I8" s="39"/>
      <c r="J8" s="37">
        <v>313</v>
      </c>
      <c r="K8" s="35"/>
      <c r="L8" s="31">
        <v>2991517</v>
      </c>
      <c r="M8" s="35" t="s">
        <v>2771</v>
      </c>
      <c r="N8" s="6" t="b">
        <v>0</v>
      </c>
      <c r="O8" s="6" t="b">
        <v>0</v>
      </c>
      <c r="P8" s="6" t="b">
        <v>0</v>
      </c>
      <c r="Q8" s="97" t="b">
        <v>0</v>
      </c>
      <c r="R8" s="6" t="b">
        <v>1</v>
      </c>
      <c r="S8" s="97" t="s">
        <v>6978</v>
      </c>
    </row>
    <row r="9" spans="1:19">
      <c r="A9" s="99" t="s">
        <v>6952</v>
      </c>
      <c r="B9" s="106" t="s">
        <v>5043</v>
      </c>
      <c r="C9" s="31" t="s">
        <v>5044</v>
      </c>
      <c r="D9" s="31"/>
      <c r="E9" s="81"/>
      <c r="F9" s="39"/>
      <c r="G9" s="91" t="s">
        <v>6972</v>
      </c>
      <c r="H9" s="31"/>
      <c r="I9" s="39"/>
      <c r="J9" s="37">
        <v>313</v>
      </c>
      <c r="K9" s="35"/>
      <c r="L9" s="31">
        <v>4151502</v>
      </c>
      <c r="M9" s="35" t="s">
        <v>6980</v>
      </c>
      <c r="N9" s="6" t="b">
        <v>0</v>
      </c>
      <c r="O9" s="6" t="b">
        <v>0</v>
      </c>
      <c r="P9" s="6" t="b">
        <v>0</v>
      </c>
      <c r="Q9" s="100" t="b">
        <v>0</v>
      </c>
      <c r="R9" s="6" t="b">
        <v>1</v>
      </c>
      <c r="S9" s="100" t="s">
        <v>6981</v>
      </c>
    </row>
    <row r="10" spans="1:19">
      <c r="A10" s="38" t="s">
        <v>4683</v>
      </c>
      <c r="B10" s="32" t="s">
        <v>6982</v>
      </c>
      <c r="C10" s="63" t="s">
        <v>4684</v>
      </c>
      <c r="D10" s="63"/>
      <c r="E10" s="81"/>
      <c r="F10" s="39"/>
      <c r="G10" s="91" t="s">
        <v>6972</v>
      </c>
      <c r="H10" s="31"/>
      <c r="I10" s="39"/>
      <c r="J10" s="37">
        <v>313</v>
      </c>
      <c r="K10" s="35"/>
      <c r="L10" s="35">
        <v>4980534</v>
      </c>
      <c r="M10" s="35" t="s">
        <v>4685</v>
      </c>
      <c r="N10" s="6" t="b">
        <v>0</v>
      </c>
      <c r="O10" s="6" t="b">
        <v>0</v>
      </c>
      <c r="P10" s="6" t="b">
        <v>0</v>
      </c>
      <c r="Q10" s="97" t="b">
        <v>0</v>
      </c>
      <c r="R10" s="6" t="b">
        <v>1</v>
      </c>
      <c r="S10" s="97" t="s">
        <v>6978</v>
      </c>
    </row>
    <row r="11" spans="1:19">
      <c r="A11" s="38" t="s">
        <v>2408</v>
      </c>
      <c r="B11" s="32" t="s">
        <v>6983</v>
      </c>
      <c r="C11" s="63" t="s">
        <v>2409</v>
      </c>
      <c r="D11" s="63"/>
      <c r="E11" s="81"/>
      <c r="F11" s="39"/>
      <c r="G11" s="91" t="s">
        <v>6972</v>
      </c>
      <c r="H11" s="31"/>
      <c r="I11" s="39"/>
      <c r="J11" s="37">
        <v>313</v>
      </c>
      <c r="K11" s="35"/>
      <c r="L11" s="65">
        <v>6563353</v>
      </c>
      <c r="M11" s="35" t="s">
        <v>2410</v>
      </c>
      <c r="N11" s="6" t="b">
        <v>0</v>
      </c>
      <c r="O11" s="6" t="b">
        <v>0</v>
      </c>
      <c r="P11" s="6" t="b">
        <v>0</v>
      </c>
      <c r="Q11" s="97" t="b">
        <v>0</v>
      </c>
      <c r="R11" s="6" t="b">
        <v>1</v>
      </c>
      <c r="S11" s="97" t="s">
        <v>6978</v>
      </c>
    </row>
    <row r="12" spans="1:19">
      <c r="A12" s="38" t="s">
        <v>742</v>
      </c>
      <c r="B12" s="32" t="s">
        <v>17</v>
      </c>
      <c r="C12" s="31" t="s">
        <v>743</v>
      </c>
      <c r="D12" s="31"/>
      <c r="E12" s="81"/>
      <c r="F12" s="39"/>
      <c r="G12" s="91" t="s">
        <v>6972</v>
      </c>
      <c r="H12" s="31"/>
      <c r="I12" s="39"/>
      <c r="J12" s="37" t="s">
        <v>6984</v>
      </c>
      <c r="K12" s="35"/>
      <c r="L12" s="31">
        <v>14103618</v>
      </c>
      <c r="M12" s="35" t="s">
        <v>744</v>
      </c>
      <c r="N12" s="6" t="b">
        <v>0</v>
      </c>
      <c r="O12" s="6" t="b">
        <v>0</v>
      </c>
      <c r="P12" s="6" t="b">
        <v>0</v>
      </c>
      <c r="Q12" s="6" t="b">
        <v>0</v>
      </c>
      <c r="R12" s="6" t="b">
        <v>0</v>
      </c>
      <c r="S12" s="6" t="s">
        <v>6973</v>
      </c>
    </row>
    <row r="13" spans="1:19">
      <c r="A13" s="38" t="s">
        <v>748</v>
      </c>
      <c r="B13" s="32" t="s">
        <v>17</v>
      </c>
      <c r="C13" s="31" t="s">
        <v>749</v>
      </c>
      <c r="D13" s="31"/>
      <c r="E13" s="81"/>
      <c r="F13" s="39"/>
      <c r="G13" s="91" t="s">
        <v>6972</v>
      </c>
      <c r="H13" s="31"/>
      <c r="I13" s="39"/>
      <c r="J13" s="37" t="s">
        <v>6984</v>
      </c>
      <c r="K13" s="35"/>
      <c r="L13" s="31">
        <v>20548623</v>
      </c>
      <c r="M13" s="35" t="s">
        <v>750</v>
      </c>
      <c r="N13" s="6" t="b">
        <v>0</v>
      </c>
      <c r="O13" s="6" t="b">
        <v>0</v>
      </c>
      <c r="P13" s="6" t="b">
        <v>0</v>
      </c>
      <c r="Q13" s="6" t="b">
        <v>0</v>
      </c>
      <c r="R13" s="6" t="b">
        <v>0</v>
      </c>
      <c r="S13" s="6" t="s">
        <v>6973</v>
      </c>
    </row>
    <row r="14" spans="1:19">
      <c r="A14" s="64" t="s">
        <v>298</v>
      </c>
      <c r="B14" s="32" t="s">
        <v>17</v>
      </c>
      <c r="C14" s="63" t="s">
        <v>299</v>
      </c>
      <c r="D14" s="63"/>
      <c r="E14" s="81"/>
      <c r="F14" s="39"/>
      <c r="G14" s="91" t="s">
        <v>6972</v>
      </c>
      <c r="H14" s="31"/>
      <c r="I14" s="39"/>
      <c r="J14" s="37">
        <v>313</v>
      </c>
      <c r="K14" s="35"/>
      <c r="L14" s="65">
        <v>21615474</v>
      </c>
      <c r="M14" s="32" t="s">
        <v>300</v>
      </c>
      <c r="N14" s="6" t="b">
        <v>0</v>
      </c>
      <c r="O14" s="6" t="b">
        <v>0</v>
      </c>
      <c r="P14" s="6" t="b">
        <v>0</v>
      </c>
      <c r="Q14" s="6" t="b">
        <v>0</v>
      </c>
      <c r="R14" s="6" t="b">
        <v>0</v>
      </c>
      <c r="S14" s="6" t="s">
        <v>6976</v>
      </c>
    </row>
    <row r="15" spans="1:19">
      <c r="A15" s="38" t="s">
        <v>1639</v>
      </c>
      <c r="B15" s="32" t="s">
        <v>6985</v>
      </c>
      <c r="C15" s="63" t="s">
        <v>1640</v>
      </c>
      <c r="D15" s="63"/>
      <c r="E15" s="81"/>
      <c r="F15" s="39"/>
      <c r="G15" s="91" t="s">
        <v>6972</v>
      </c>
      <c r="H15" s="31"/>
      <c r="I15" s="39"/>
      <c r="J15" s="37">
        <v>313</v>
      </c>
      <c r="K15" s="35"/>
      <c r="L15" s="65">
        <v>27619905</v>
      </c>
      <c r="M15" s="35" t="s">
        <v>1641</v>
      </c>
      <c r="N15" s="6" t="b">
        <v>0</v>
      </c>
      <c r="O15" s="6" t="b">
        <v>0</v>
      </c>
      <c r="P15" s="6" t="b">
        <v>0</v>
      </c>
      <c r="Q15" s="97" t="b">
        <v>0</v>
      </c>
      <c r="R15" s="6" t="b">
        <v>1</v>
      </c>
      <c r="S15" s="97" t="s">
        <v>6978</v>
      </c>
    </row>
    <row r="16" spans="1:19">
      <c r="A16" s="105" t="s">
        <v>6986</v>
      </c>
      <c r="B16" s="106" t="s">
        <v>5186</v>
      </c>
      <c r="C16" s="31" t="s">
        <v>5187</v>
      </c>
      <c r="D16" s="31"/>
      <c r="E16" s="81"/>
      <c r="F16" s="39"/>
      <c r="G16" s="91" t="s">
        <v>6972</v>
      </c>
      <c r="H16" s="31"/>
      <c r="I16" s="39"/>
      <c r="J16" s="37">
        <v>313</v>
      </c>
      <c r="K16" s="35"/>
      <c r="L16" s="31">
        <v>27905459</v>
      </c>
      <c r="M16" s="35" t="s">
        <v>5188</v>
      </c>
      <c r="N16" s="6" t="b">
        <v>0</v>
      </c>
      <c r="O16" s="6" t="b">
        <v>0</v>
      </c>
      <c r="P16" s="6" t="b">
        <v>0</v>
      </c>
      <c r="Q16" s="97" t="b">
        <v>0</v>
      </c>
      <c r="R16" s="6" t="b">
        <v>1</v>
      </c>
      <c r="S16" s="100" t="s">
        <v>6987</v>
      </c>
    </row>
    <row r="17" spans="1:19">
      <c r="A17" s="38" t="s">
        <v>2035</v>
      </c>
      <c r="B17" s="32" t="s">
        <v>17</v>
      </c>
      <c r="C17" s="31" t="s">
        <v>2036</v>
      </c>
      <c r="D17" s="31"/>
      <c r="E17" s="81"/>
      <c r="F17" s="39"/>
      <c r="G17" s="91" t="s">
        <v>6972</v>
      </c>
      <c r="H17" s="31"/>
      <c r="I17" s="39"/>
      <c r="J17" s="37" t="s">
        <v>6984</v>
      </c>
      <c r="K17" s="35"/>
      <c r="L17" s="31">
        <v>28553120</v>
      </c>
      <c r="M17" s="35" t="s">
        <v>2037</v>
      </c>
      <c r="N17" s="6" t="b">
        <v>0</v>
      </c>
      <c r="O17" s="6" t="b">
        <v>0</v>
      </c>
      <c r="P17" s="6" t="b">
        <v>0</v>
      </c>
      <c r="Q17" s="6" t="b">
        <v>0</v>
      </c>
      <c r="R17" s="6" t="b">
        <v>0</v>
      </c>
      <c r="S17" s="6" t="s">
        <v>6973</v>
      </c>
    </row>
    <row r="18" spans="1:19">
      <c r="A18" s="38" t="s">
        <v>4588</v>
      </c>
      <c r="B18" s="32" t="s">
        <v>6988</v>
      </c>
      <c r="C18" s="31" t="s">
        <v>4589</v>
      </c>
      <c r="D18" s="31"/>
      <c r="E18" s="81"/>
      <c r="F18" s="39"/>
      <c r="G18" s="91" t="s">
        <v>6972</v>
      </c>
      <c r="H18" s="31"/>
      <c r="I18" s="39"/>
      <c r="J18" s="37">
        <v>313</v>
      </c>
      <c r="K18" s="35"/>
      <c r="L18" s="35">
        <v>38006745</v>
      </c>
      <c r="M18" s="35" t="s">
        <v>4590</v>
      </c>
      <c r="N18" s="6" t="b">
        <v>0</v>
      </c>
      <c r="O18" s="6" t="b">
        <v>0</v>
      </c>
      <c r="P18" s="6" t="b">
        <v>0</v>
      </c>
      <c r="Q18" s="97" t="b">
        <v>0</v>
      </c>
      <c r="R18" s="6" t="b">
        <v>1</v>
      </c>
      <c r="S18" s="97" t="s">
        <v>6978</v>
      </c>
    </row>
    <row r="19" spans="1:19">
      <c r="A19" s="38" t="s">
        <v>4600</v>
      </c>
      <c r="B19" s="32" t="s">
        <v>6989</v>
      </c>
      <c r="C19" s="31" t="s">
        <v>4601</v>
      </c>
      <c r="D19" s="31"/>
      <c r="E19" s="81"/>
      <c r="F19" s="39"/>
      <c r="G19" s="91" t="s">
        <v>6972</v>
      </c>
      <c r="H19" s="31"/>
      <c r="I19" s="39"/>
      <c r="J19" s="37">
        <v>313</v>
      </c>
      <c r="K19" s="35"/>
      <c r="L19" s="35">
        <v>52166822</v>
      </c>
      <c r="M19" s="35" t="s">
        <v>4602</v>
      </c>
      <c r="N19" s="6" t="b">
        <v>0</v>
      </c>
      <c r="O19" s="6" t="b">
        <v>0</v>
      </c>
      <c r="P19" s="6" t="b">
        <v>0</v>
      </c>
      <c r="Q19" s="97" t="b">
        <v>0</v>
      </c>
      <c r="R19" s="6" t="b">
        <v>1</v>
      </c>
      <c r="S19" s="97" t="s">
        <v>6978</v>
      </c>
    </row>
    <row r="20" spans="1:19">
      <c r="A20" s="38" t="s">
        <v>2781</v>
      </c>
      <c r="B20" s="32" t="s">
        <v>6990</v>
      </c>
      <c r="C20" s="31" t="s">
        <v>2782</v>
      </c>
      <c r="D20" s="31"/>
      <c r="E20" s="81"/>
      <c r="F20" s="39"/>
      <c r="G20" s="91" t="s">
        <v>6972</v>
      </c>
      <c r="H20" s="31"/>
      <c r="I20" s="39"/>
      <c r="J20" s="37">
        <v>313</v>
      </c>
      <c r="K20" s="35"/>
      <c r="L20" s="31">
        <v>55910106</v>
      </c>
      <c r="M20" s="35" t="s">
        <v>2783</v>
      </c>
      <c r="N20" s="6" t="b">
        <v>0</v>
      </c>
      <c r="O20" s="6" t="b">
        <v>0</v>
      </c>
      <c r="P20" s="6" t="b">
        <v>0</v>
      </c>
      <c r="Q20" s="97" t="b">
        <v>0</v>
      </c>
      <c r="R20" s="6" t="b">
        <v>1</v>
      </c>
      <c r="S20" s="97" t="s">
        <v>6978</v>
      </c>
    </row>
    <row r="21" spans="1:19">
      <c r="A21" s="38" t="s">
        <v>2411</v>
      </c>
      <c r="B21" s="32" t="s">
        <v>6991</v>
      </c>
      <c r="C21" s="63" t="s">
        <v>2412</v>
      </c>
      <c r="D21" s="63"/>
      <c r="E21" s="81"/>
      <c r="F21" s="39"/>
      <c r="G21" s="91" t="s">
        <v>6972</v>
      </c>
      <c r="H21" s="31"/>
      <c r="I21" s="39"/>
      <c r="J21" s="37">
        <v>313</v>
      </c>
      <c r="K21" s="35"/>
      <c r="L21" s="65">
        <v>56773423</v>
      </c>
      <c r="M21" s="35" t="s">
        <v>2413</v>
      </c>
      <c r="N21" s="6" t="b">
        <v>0</v>
      </c>
      <c r="O21" s="6" t="b">
        <v>0</v>
      </c>
      <c r="P21" s="6" t="b">
        <v>0</v>
      </c>
      <c r="Q21" s="97" t="b">
        <v>0</v>
      </c>
      <c r="R21" s="6" t="b">
        <v>1</v>
      </c>
      <c r="S21" s="97" t="s">
        <v>6978</v>
      </c>
    </row>
    <row r="22" spans="1:19">
      <c r="A22" s="38" t="s">
        <v>3939</v>
      </c>
      <c r="B22" s="32" t="s">
        <v>6992</v>
      </c>
      <c r="C22" s="63" t="s">
        <v>3940</v>
      </c>
      <c r="D22" s="63"/>
      <c r="E22" s="81"/>
      <c r="F22" s="39"/>
      <c r="G22" s="91" t="s">
        <v>6972</v>
      </c>
      <c r="H22" s="31"/>
      <c r="I22" s="39"/>
      <c r="J22" s="37">
        <v>313</v>
      </c>
      <c r="K22" s="35"/>
      <c r="L22" s="65">
        <v>61660126</v>
      </c>
      <c r="M22" s="35" t="s">
        <v>3941</v>
      </c>
      <c r="N22" s="6" t="b">
        <v>0</v>
      </c>
      <c r="O22" s="6" t="b">
        <v>0</v>
      </c>
      <c r="P22" s="6" t="b">
        <v>0</v>
      </c>
      <c r="Q22" s="97" t="b">
        <v>0</v>
      </c>
      <c r="R22" s="6" t="b">
        <v>1</v>
      </c>
      <c r="S22" s="97" t="s">
        <v>6978</v>
      </c>
    </row>
    <row r="23" spans="1:19">
      <c r="A23" s="38" t="s">
        <v>4674</v>
      </c>
      <c r="B23" s="32" t="s">
        <v>4674</v>
      </c>
      <c r="C23" s="63" t="s">
        <v>4675</v>
      </c>
      <c r="D23" s="63"/>
      <c r="E23" s="81"/>
      <c r="F23" s="39"/>
      <c r="G23" s="91" t="s">
        <v>6972</v>
      </c>
      <c r="H23" s="31"/>
      <c r="I23" s="39"/>
      <c r="J23" s="37">
        <v>313</v>
      </c>
      <c r="K23" s="35"/>
      <c r="L23" s="35">
        <v>65104452</v>
      </c>
      <c r="M23" s="35" t="s">
        <v>4676</v>
      </c>
      <c r="N23" s="6" t="b">
        <v>0</v>
      </c>
      <c r="O23" s="6" t="b">
        <v>0</v>
      </c>
      <c r="P23" s="6" t="b">
        <v>0</v>
      </c>
      <c r="Q23" s="97" t="b">
        <v>0</v>
      </c>
      <c r="R23" s="6" t="b">
        <v>1</v>
      </c>
      <c r="S23" s="97" t="s">
        <v>6978</v>
      </c>
    </row>
    <row r="24" spans="1:19">
      <c r="A24" s="38" t="s">
        <v>4438</v>
      </c>
      <c r="B24" s="32" t="s">
        <v>6993</v>
      </c>
      <c r="C24" s="31" t="s">
        <v>4439</v>
      </c>
      <c r="D24" s="31"/>
      <c r="E24" s="81"/>
      <c r="F24" s="39"/>
      <c r="G24" s="91" t="s">
        <v>6972</v>
      </c>
      <c r="H24" s="31"/>
      <c r="I24" s="39"/>
      <c r="J24" s="37">
        <v>313</v>
      </c>
      <c r="K24" s="35"/>
      <c r="L24" s="31">
        <v>65545804</v>
      </c>
      <c r="M24" s="35" t="s">
        <v>4440</v>
      </c>
      <c r="N24" s="6" t="b">
        <v>0</v>
      </c>
      <c r="O24" s="6" t="b">
        <v>0</v>
      </c>
      <c r="P24" s="6" t="b">
        <v>0</v>
      </c>
      <c r="Q24" s="97" t="b">
        <v>0</v>
      </c>
      <c r="R24" s="6" t="b">
        <v>1</v>
      </c>
      <c r="S24" s="97" t="s">
        <v>6978</v>
      </c>
    </row>
    <row r="25" spans="1:19">
      <c r="A25" s="38" t="s">
        <v>4662</v>
      </c>
      <c r="B25" s="32" t="s">
        <v>6994</v>
      </c>
      <c r="C25" s="63" t="s">
        <v>4663</v>
      </c>
      <c r="D25" s="63"/>
      <c r="E25" s="81"/>
      <c r="F25" s="39"/>
      <c r="G25" s="91" t="s">
        <v>6972</v>
      </c>
      <c r="H25" s="31"/>
      <c r="I25" s="39"/>
      <c r="J25" s="37">
        <v>313</v>
      </c>
      <c r="K25" s="35"/>
      <c r="L25" s="35">
        <v>65605596</v>
      </c>
      <c r="M25" s="35" t="s">
        <v>4664</v>
      </c>
      <c r="N25" s="6" t="b">
        <v>0</v>
      </c>
      <c r="O25" s="6" t="b">
        <v>0</v>
      </c>
      <c r="P25" s="6" t="b">
        <v>0</v>
      </c>
      <c r="Q25" s="97" t="b">
        <v>0</v>
      </c>
      <c r="R25" s="6" t="b">
        <v>1</v>
      </c>
      <c r="S25" s="97" t="s">
        <v>6978</v>
      </c>
    </row>
    <row r="26" spans="1:19">
      <c r="A26" s="38" t="s">
        <v>2778</v>
      </c>
      <c r="B26" s="32" t="s">
        <v>6995</v>
      </c>
      <c r="C26" s="31" t="s">
        <v>2779</v>
      </c>
      <c r="D26" s="31"/>
      <c r="E26" s="81"/>
      <c r="F26" s="39"/>
      <c r="G26" s="91" t="s">
        <v>6972</v>
      </c>
      <c r="H26" s="31"/>
      <c r="I26" s="39"/>
      <c r="J26" s="37">
        <v>313</v>
      </c>
      <c r="K26" s="35"/>
      <c r="L26" s="31">
        <v>67584525</v>
      </c>
      <c r="M26" s="35" t="s">
        <v>2780</v>
      </c>
      <c r="N26" s="6" t="b">
        <v>0</v>
      </c>
      <c r="O26" s="6" t="b">
        <v>0</v>
      </c>
      <c r="P26" s="6" t="b">
        <v>0</v>
      </c>
      <c r="Q26" s="97" t="b">
        <v>0</v>
      </c>
      <c r="R26" s="6" t="b">
        <v>1</v>
      </c>
      <c r="S26" s="97" t="s">
        <v>6978</v>
      </c>
    </row>
    <row r="27" spans="1:19">
      <c r="A27" s="38" t="s">
        <v>2775</v>
      </c>
      <c r="B27" s="32" t="s">
        <v>6996</v>
      </c>
      <c r="C27" s="31" t="s">
        <v>2776</v>
      </c>
      <c r="D27" s="31"/>
      <c r="E27" s="81"/>
      <c r="F27" s="39"/>
      <c r="G27" s="91" t="s">
        <v>6972</v>
      </c>
      <c r="H27" s="31"/>
      <c r="I27" s="39"/>
      <c r="J27" s="37">
        <v>313</v>
      </c>
      <c r="K27" s="35"/>
      <c r="L27" s="31">
        <v>67584536</v>
      </c>
      <c r="M27" s="35" t="s">
        <v>2777</v>
      </c>
      <c r="N27" s="6" t="b">
        <v>0</v>
      </c>
      <c r="O27" s="6" t="b">
        <v>0</v>
      </c>
      <c r="P27" s="6" t="b">
        <v>0</v>
      </c>
      <c r="Q27" s="97" t="b">
        <v>0</v>
      </c>
      <c r="R27" s="6" t="b">
        <v>1</v>
      </c>
      <c r="S27" s="97" t="s">
        <v>6978</v>
      </c>
    </row>
    <row r="28" spans="1:19">
      <c r="A28" s="38" t="s">
        <v>4597</v>
      </c>
      <c r="B28" s="32" t="s">
        <v>6997</v>
      </c>
      <c r="C28" s="31" t="s">
        <v>4598</v>
      </c>
      <c r="D28" s="31"/>
      <c r="E28" s="81"/>
      <c r="F28" s="39"/>
      <c r="G28" s="91" t="s">
        <v>6972</v>
      </c>
      <c r="H28" s="31"/>
      <c r="I28" s="39"/>
      <c r="J28" s="37">
        <v>313</v>
      </c>
      <c r="K28" s="35"/>
      <c r="L28" s="35">
        <v>67584581</v>
      </c>
      <c r="M28" s="35" t="s">
        <v>4599</v>
      </c>
      <c r="N28" s="6" t="b">
        <v>0</v>
      </c>
      <c r="O28" s="6" t="b">
        <v>0</v>
      </c>
      <c r="P28" s="6" t="b">
        <v>0</v>
      </c>
      <c r="Q28" s="97" t="b">
        <v>0</v>
      </c>
      <c r="R28" s="6" t="b">
        <v>1</v>
      </c>
      <c r="S28" s="97" t="s">
        <v>6978</v>
      </c>
    </row>
    <row r="29" spans="1:19">
      <c r="A29" s="38" t="s">
        <v>2772</v>
      </c>
      <c r="B29" s="32" t="s">
        <v>6998</v>
      </c>
      <c r="C29" s="31" t="s">
        <v>2773</v>
      </c>
      <c r="D29" s="31"/>
      <c r="E29" s="81"/>
      <c r="F29" s="39"/>
      <c r="G29" s="91" t="s">
        <v>6972</v>
      </c>
      <c r="H29" s="31"/>
      <c r="I29" s="39"/>
      <c r="J29" s="37">
        <v>313</v>
      </c>
      <c r="K29" s="35"/>
      <c r="L29" s="31">
        <v>67584627</v>
      </c>
      <c r="M29" s="35" t="s">
        <v>2774</v>
      </c>
      <c r="N29" s="6" t="b">
        <v>0</v>
      </c>
      <c r="O29" s="6" t="b">
        <v>0</v>
      </c>
      <c r="P29" s="6" t="b">
        <v>0</v>
      </c>
      <c r="Q29" s="97" t="b">
        <v>0</v>
      </c>
      <c r="R29" s="6" t="b">
        <v>1</v>
      </c>
      <c r="S29" s="97" t="s">
        <v>6978</v>
      </c>
    </row>
    <row r="30" spans="1:19">
      <c r="A30" s="38" t="s">
        <v>3936</v>
      </c>
      <c r="B30" s="32" t="s">
        <v>6999</v>
      </c>
      <c r="C30" s="63" t="s">
        <v>3937</v>
      </c>
      <c r="D30" s="63"/>
      <c r="E30" s="81"/>
      <c r="F30" s="39"/>
      <c r="G30" s="91" t="s">
        <v>6972</v>
      </c>
      <c r="H30" s="31"/>
      <c r="I30" s="39"/>
      <c r="J30" s="37">
        <v>313</v>
      </c>
      <c r="K30" s="35"/>
      <c r="L30" s="65">
        <v>67969691</v>
      </c>
      <c r="M30" s="35" t="s">
        <v>3938</v>
      </c>
      <c r="N30" s="6" t="b">
        <v>0</v>
      </c>
      <c r="O30" s="6" t="b">
        <v>0</v>
      </c>
      <c r="P30" s="6" t="b">
        <v>0</v>
      </c>
      <c r="Q30" s="97" t="b">
        <v>0</v>
      </c>
      <c r="R30" s="6" t="b">
        <v>1</v>
      </c>
      <c r="S30" s="97" t="s">
        <v>6978</v>
      </c>
    </row>
    <row r="31" spans="1:19">
      <c r="A31" s="38" t="s">
        <v>4692</v>
      </c>
      <c r="B31" s="32" t="s">
        <v>7000</v>
      </c>
      <c r="C31" s="63" t="s">
        <v>4693</v>
      </c>
      <c r="D31" s="63"/>
      <c r="E31" s="81"/>
      <c r="F31" s="39"/>
      <c r="G31" s="91" t="s">
        <v>6972</v>
      </c>
      <c r="H31" s="31"/>
      <c r="I31" s="39"/>
      <c r="J31" s="37">
        <v>313</v>
      </c>
      <c r="K31" s="35"/>
      <c r="L31" s="35">
        <v>68084628</v>
      </c>
      <c r="M31" s="35" t="s">
        <v>4694</v>
      </c>
      <c r="N31" s="6" t="b">
        <v>0</v>
      </c>
      <c r="O31" s="6" t="b">
        <v>0</v>
      </c>
      <c r="P31" s="6" t="b">
        <v>0</v>
      </c>
      <c r="Q31" s="97" t="b">
        <v>0</v>
      </c>
      <c r="R31" s="6" t="b">
        <v>1</v>
      </c>
      <c r="S31" s="97" t="s">
        <v>6978</v>
      </c>
    </row>
    <row r="32" spans="1:19">
      <c r="A32" s="38" t="s">
        <v>4641</v>
      </c>
      <c r="B32" s="32" t="s">
        <v>7001</v>
      </c>
      <c r="C32" s="63" t="s">
        <v>4642</v>
      </c>
      <c r="D32" s="63"/>
      <c r="E32" s="81"/>
      <c r="F32" s="39"/>
      <c r="G32" s="91" t="s">
        <v>6972</v>
      </c>
      <c r="H32" s="31"/>
      <c r="I32" s="39"/>
      <c r="J32" s="37">
        <v>313</v>
      </c>
      <c r="K32" s="35"/>
      <c r="L32" s="35">
        <v>68227963</v>
      </c>
      <c r="M32" s="35" t="s">
        <v>4643</v>
      </c>
      <c r="N32" s="6" t="b">
        <v>0</v>
      </c>
      <c r="O32" s="6" t="b">
        <v>0</v>
      </c>
      <c r="P32" s="6" t="b">
        <v>0</v>
      </c>
      <c r="Q32" s="97" t="b">
        <v>0</v>
      </c>
      <c r="R32" s="6" t="b">
        <v>1</v>
      </c>
      <c r="S32" s="97" t="s">
        <v>6978</v>
      </c>
    </row>
    <row r="33" spans="1:19">
      <c r="A33" s="38" t="s">
        <v>4668</v>
      </c>
      <c r="B33" s="32" t="s">
        <v>7002</v>
      </c>
      <c r="C33" s="63" t="s">
        <v>4669</v>
      </c>
      <c r="D33" s="63"/>
      <c r="E33" s="81"/>
      <c r="F33" s="39"/>
      <c r="G33" s="91" t="s">
        <v>6972</v>
      </c>
      <c r="H33" s="31"/>
      <c r="I33" s="39"/>
      <c r="J33" s="37">
        <v>313</v>
      </c>
      <c r="K33" s="35"/>
      <c r="L33" s="35">
        <v>68239430</v>
      </c>
      <c r="M33" s="35" t="s">
        <v>4670</v>
      </c>
      <c r="N33" s="6" t="b">
        <v>0</v>
      </c>
      <c r="O33" s="6" t="b">
        <v>0</v>
      </c>
      <c r="P33" s="6" t="b">
        <v>0</v>
      </c>
      <c r="Q33" s="97" t="b">
        <v>0</v>
      </c>
      <c r="R33" s="6" t="b">
        <v>1</v>
      </c>
      <c r="S33" s="97" t="s">
        <v>6978</v>
      </c>
    </row>
    <row r="34" spans="1:19">
      <c r="A34" s="38" t="s">
        <v>4644</v>
      </c>
      <c r="B34" s="32" t="s">
        <v>7003</v>
      </c>
      <c r="C34" s="63" t="s">
        <v>4645</v>
      </c>
      <c r="D34" s="63"/>
      <c r="E34" s="81"/>
      <c r="F34" s="39"/>
      <c r="G34" s="91" t="s">
        <v>6972</v>
      </c>
      <c r="H34" s="31"/>
      <c r="I34" s="39"/>
      <c r="J34" s="37">
        <v>313</v>
      </c>
      <c r="K34" s="35"/>
      <c r="L34" s="35">
        <v>68298624</v>
      </c>
      <c r="M34" s="35" t="s">
        <v>4646</v>
      </c>
      <c r="N34" s="6" t="b">
        <v>0</v>
      </c>
      <c r="O34" s="6" t="b">
        <v>0</v>
      </c>
      <c r="P34" s="6" t="b">
        <v>0</v>
      </c>
      <c r="Q34" s="97" t="b">
        <v>0</v>
      </c>
      <c r="R34" s="6" t="b">
        <v>1</v>
      </c>
      <c r="S34" s="97" t="s">
        <v>6978</v>
      </c>
    </row>
    <row r="35" spans="1:19">
      <c r="A35" s="38" t="s">
        <v>766</v>
      </c>
      <c r="B35" s="32" t="s">
        <v>17</v>
      </c>
      <c r="C35" s="31" t="s">
        <v>767</v>
      </c>
      <c r="D35" s="31"/>
      <c r="E35" s="81"/>
      <c r="F35" s="39"/>
      <c r="G35" s="91" t="s">
        <v>6972</v>
      </c>
      <c r="H35" s="31"/>
      <c r="I35" s="39"/>
      <c r="J35" s="37" t="s">
        <v>6984</v>
      </c>
      <c r="K35" s="35"/>
      <c r="L35" s="31">
        <v>68515480</v>
      </c>
      <c r="M35" s="35" t="s">
        <v>768</v>
      </c>
      <c r="N35" s="6" t="b">
        <v>0</v>
      </c>
      <c r="O35" s="6" t="b">
        <v>0</v>
      </c>
      <c r="P35" s="6" t="b">
        <v>0</v>
      </c>
      <c r="Q35" s="6" t="b">
        <v>0</v>
      </c>
      <c r="R35" s="6" t="b">
        <v>0</v>
      </c>
      <c r="S35" s="6" t="s">
        <v>6973</v>
      </c>
    </row>
    <row r="36" spans="1:19">
      <c r="A36" s="38" t="s">
        <v>554</v>
      </c>
      <c r="B36" s="32" t="s">
        <v>7004</v>
      </c>
      <c r="C36" s="31" t="s">
        <v>555</v>
      </c>
      <c r="D36" s="31"/>
      <c r="E36" s="81"/>
      <c r="F36" s="39"/>
      <c r="G36" s="91" t="s">
        <v>6972</v>
      </c>
      <c r="H36" s="31"/>
      <c r="I36" s="39"/>
      <c r="J36" s="37">
        <v>313</v>
      </c>
      <c r="K36" s="35"/>
      <c r="L36" s="31">
        <v>68515628</v>
      </c>
      <c r="M36" s="35" t="s">
        <v>556</v>
      </c>
      <c r="N36" s="6" t="b">
        <v>0</v>
      </c>
      <c r="O36" s="6" t="b">
        <v>0</v>
      </c>
      <c r="P36" s="6" t="b">
        <v>0</v>
      </c>
      <c r="Q36" s="97" t="b">
        <v>0</v>
      </c>
      <c r="R36" s="6" t="b">
        <v>1</v>
      </c>
      <c r="S36" s="97" t="s">
        <v>6978</v>
      </c>
    </row>
    <row r="37" spans="1:19">
      <c r="A37" s="38" t="s">
        <v>4075</v>
      </c>
      <c r="B37" s="32" t="s">
        <v>7005</v>
      </c>
      <c r="C37" s="31" t="s">
        <v>4076</v>
      </c>
      <c r="D37" s="31"/>
      <c r="E37" s="81"/>
      <c r="F37" s="39"/>
      <c r="G37" s="91" t="s">
        <v>6972</v>
      </c>
      <c r="H37" s="31"/>
      <c r="I37" s="39"/>
      <c r="J37" s="37">
        <v>313</v>
      </c>
      <c r="K37" s="35"/>
      <c r="L37" s="31">
        <v>68555748</v>
      </c>
      <c r="M37" s="35" t="s">
        <v>4077</v>
      </c>
      <c r="N37" s="6" t="b">
        <v>0</v>
      </c>
      <c r="O37" s="6" t="b">
        <v>0</v>
      </c>
      <c r="P37" s="6" t="b">
        <v>0</v>
      </c>
      <c r="Q37" s="97" t="b">
        <v>0</v>
      </c>
      <c r="R37" s="6" t="b">
        <v>1</v>
      </c>
      <c r="S37" s="97" t="s">
        <v>6978</v>
      </c>
    </row>
    <row r="38" spans="1:19">
      <c r="A38" s="38" t="s">
        <v>2990</v>
      </c>
      <c r="B38" s="32" t="s">
        <v>7006</v>
      </c>
      <c r="C38" s="63" t="s">
        <v>2991</v>
      </c>
      <c r="D38" s="63"/>
      <c r="E38" s="81"/>
      <c r="F38" s="39"/>
      <c r="G38" s="91" t="s">
        <v>6972</v>
      </c>
      <c r="H38" s="31"/>
      <c r="I38" s="39"/>
      <c r="J38" s="37">
        <v>313</v>
      </c>
      <c r="K38" s="35"/>
      <c r="L38" s="63">
        <v>68555759</v>
      </c>
      <c r="M38" s="35" t="s">
        <v>2992</v>
      </c>
      <c r="N38" s="6" t="b">
        <v>0</v>
      </c>
      <c r="O38" s="6" t="b">
        <v>0</v>
      </c>
      <c r="P38" s="6" t="b">
        <v>0</v>
      </c>
      <c r="Q38" s="97" t="b">
        <v>0</v>
      </c>
      <c r="R38" s="6" t="b">
        <v>1</v>
      </c>
      <c r="S38" s="97" t="s">
        <v>6978</v>
      </c>
    </row>
    <row r="39" spans="1:19">
      <c r="A39" s="38" t="s">
        <v>4594</v>
      </c>
      <c r="B39" s="32" t="s">
        <v>7007</v>
      </c>
      <c r="C39" s="31" t="s">
        <v>4595</v>
      </c>
      <c r="D39" s="31"/>
      <c r="E39" s="81"/>
      <c r="F39" s="39"/>
      <c r="G39" s="91" t="s">
        <v>6972</v>
      </c>
      <c r="H39" s="31"/>
      <c r="I39" s="39"/>
      <c r="J39" s="37">
        <v>313</v>
      </c>
      <c r="K39" s="35"/>
      <c r="L39" s="35">
        <v>68555817</v>
      </c>
      <c r="M39" s="35" t="s">
        <v>4596</v>
      </c>
      <c r="N39" s="6" t="b">
        <v>0</v>
      </c>
      <c r="O39" s="6" t="b">
        <v>0</v>
      </c>
      <c r="P39" s="6" t="b">
        <v>0</v>
      </c>
      <c r="Q39" s="97" t="b">
        <v>0</v>
      </c>
      <c r="R39" s="6" t="b">
        <v>1</v>
      </c>
      <c r="S39" s="97" t="s">
        <v>6978</v>
      </c>
    </row>
    <row r="40" spans="1:19">
      <c r="A40" s="38" t="s">
        <v>4665</v>
      </c>
      <c r="B40" s="32" t="s">
        <v>7008</v>
      </c>
      <c r="C40" s="63" t="s">
        <v>4666</v>
      </c>
      <c r="D40" s="63"/>
      <c r="E40" s="81"/>
      <c r="F40" s="39"/>
      <c r="G40" s="91" t="s">
        <v>6972</v>
      </c>
      <c r="H40" s="31"/>
      <c r="I40" s="39"/>
      <c r="J40" s="37">
        <v>313</v>
      </c>
      <c r="K40" s="35"/>
      <c r="L40" s="35">
        <v>68555919</v>
      </c>
      <c r="M40" s="35" t="s">
        <v>4667</v>
      </c>
      <c r="N40" s="6" t="b">
        <v>0</v>
      </c>
      <c r="O40" s="6" t="b">
        <v>0</v>
      </c>
      <c r="P40" s="6" t="b">
        <v>0</v>
      </c>
      <c r="Q40" s="97" t="b">
        <v>0</v>
      </c>
      <c r="R40" s="6" t="b">
        <v>1</v>
      </c>
      <c r="S40" s="97" t="s">
        <v>6978</v>
      </c>
    </row>
    <row r="41" spans="1:19">
      <c r="A41" s="38" t="s">
        <v>4653</v>
      </c>
      <c r="B41" s="32" t="s">
        <v>7009</v>
      </c>
      <c r="C41" s="63" t="s">
        <v>4654</v>
      </c>
      <c r="D41" s="63"/>
      <c r="E41" s="81"/>
      <c r="F41" s="39"/>
      <c r="G41" s="91" t="s">
        <v>6972</v>
      </c>
      <c r="H41" s="31"/>
      <c r="I41" s="39"/>
      <c r="J41" s="37">
        <v>313</v>
      </c>
      <c r="K41" s="35"/>
      <c r="L41" s="35">
        <v>68867607</v>
      </c>
      <c r="M41" s="35" t="s">
        <v>4655</v>
      </c>
      <c r="N41" s="6" t="b">
        <v>0</v>
      </c>
      <c r="O41" s="6" t="b">
        <v>0</v>
      </c>
      <c r="P41" s="6" t="b">
        <v>0</v>
      </c>
      <c r="Q41" s="97" t="b">
        <v>0</v>
      </c>
      <c r="R41" s="6" t="b">
        <v>1</v>
      </c>
      <c r="S41" s="97" t="s">
        <v>6978</v>
      </c>
    </row>
    <row r="42" spans="1:19">
      <c r="A42" s="38" t="s">
        <v>4606</v>
      </c>
      <c r="B42" s="32" t="s">
        <v>7010</v>
      </c>
      <c r="C42" s="31" t="s">
        <v>4607</v>
      </c>
      <c r="D42" s="31"/>
      <c r="E42" s="81"/>
      <c r="F42" s="39"/>
      <c r="G42" s="91" t="s">
        <v>6972</v>
      </c>
      <c r="H42" s="31"/>
      <c r="I42" s="39"/>
      <c r="J42" s="37">
        <v>313</v>
      </c>
      <c r="K42" s="35"/>
      <c r="L42" s="35">
        <v>68957551</v>
      </c>
      <c r="M42" s="35" t="s">
        <v>4608</v>
      </c>
      <c r="N42" s="6" t="b">
        <v>0</v>
      </c>
      <c r="O42" s="6" t="b">
        <v>0</v>
      </c>
      <c r="P42" s="6" t="b">
        <v>0</v>
      </c>
      <c r="Q42" s="97" t="b">
        <v>0</v>
      </c>
      <c r="R42" s="6" t="b">
        <v>1</v>
      </c>
      <c r="S42" s="97" t="s">
        <v>6978</v>
      </c>
    </row>
    <row r="43" spans="1:19">
      <c r="A43" s="38" t="s">
        <v>4609</v>
      </c>
      <c r="B43" s="32" t="s">
        <v>7011</v>
      </c>
      <c r="C43" s="31" t="s">
        <v>4610</v>
      </c>
      <c r="D43" s="31"/>
      <c r="E43" s="81"/>
      <c r="F43" s="39"/>
      <c r="G43" s="91" t="s">
        <v>6972</v>
      </c>
      <c r="H43" s="31"/>
      <c r="I43" s="39"/>
      <c r="J43" s="37">
        <v>313</v>
      </c>
      <c r="K43" s="35"/>
      <c r="L43" s="35">
        <v>68957573</v>
      </c>
      <c r="M43" s="35" t="s">
        <v>4611</v>
      </c>
      <c r="N43" s="6" t="b">
        <v>0</v>
      </c>
      <c r="O43" s="6" t="b">
        <v>0</v>
      </c>
      <c r="P43" s="6" t="b">
        <v>0</v>
      </c>
      <c r="Q43" s="97" t="b">
        <v>0</v>
      </c>
      <c r="R43" s="6" t="b">
        <v>1</v>
      </c>
      <c r="S43" s="97" t="s">
        <v>6978</v>
      </c>
    </row>
    <row r="44" spans="1:19">
      <c r="A44" s="38" t="s">
        <v>4603</v>
      </c>
      <c r="B44" s="32" t="s">
        <v>7012</v>
      </c>
      <c r="C44" s="31" t="s">
        <v>4604</v>
      </c>
      <c r="D44" s="31"/>
      <c r="E44" s="81"/>
      <c r="F44" s="39"/>
      <c r="G44" s="91" t="s">
        <v>6972</v>
      </c>
      <c r="H44" s="31"/>
      <c r="I44" s="39"/>
      <c r="J44" s="37">
        <v>313</v>
      </c>
      <c r="K44" s="35"/>
      <c r="L44" s="35">
        <v>68957584</v>
      </c>
      <c r="M44" s="35" t="s">
        <v>4605</v>
      </c>
      <c r="N44" s="6" t="b">
        <v>0</v>
      </c>
      <c r="O44" s="6" t="b">
        <v>0</v>
      </c>
      <c r="P44" s="6" t="b">
        <v>0</v>
      </c>
      <c r="Q44" s="97" t="b">
        <v>0</v>
      </c>
      <c r="R44" s="6" t="b">
        <v>1</v>
      </c>
      <c r="S44" s="97" t="s">
        <v>6978</v>
      </c>
    </row>
    <row r="45" spans="1:19">
      <c r="A45" s="38" t="s">
        <v>2872</v>
      </c>
      <c r="B45" s="32" t="s">
        <v>7013</v>
      </c>
      <c r="C45" s="63" t="s">
        <v>2873</v>
      </c>
      <c r="D45" s="63"/>
      <c r="E45" s="81"/>
      <c r="F45" s="39"/>
      <c r="G45" s="91" t="s">
        <v>6972</v>
      </c>
      <c r="H45" s="31"/>
      <c r="I45" s="39"/>
      <c r="J45" s="37">
        <v>313</v>
      </c>
      <c r="K45" s="35"/>
      <c r="L45" s="65">
        <v>68957620</v>
      </c>
      <c r="M45" s="35" t="s">
        <v>2874</v>
      </c>
      <c r="N45" s="6" t="b">
        <v>0</v>
      </c>
      <c r="O45" s="6" t="b">
        <v>0</v>
      </c>
      <c r="P45" s="6" t="b">
        <v>0</v>
      </c>
      <c r="Q45" s="97" t="b">
        <v>0</v>
      </c>
      <c r="R45" s="6" t="b">
        <v>1</v>
      </c>
      <c r="S45" s="97" t="s">
        <v>6978</v>
      </c>
    </row>
    <row r="46" spans="1:19">
      <c r="A46" s="38" t="s">
        <v>769</v>
      </c>
      <c r="B46" s="32" t="s">
        <v>17</v>
      </c>
      <c r="C46" s="31" t="s">
        <v>770</v>
      </c>
      <c r="D46" s="31"/>
      <c r="E46" s="81"/>
      <c r="F46" s="39"/>
      <c r="G46" s="91" t="s">
        <v>6972</v>
      </c>
      <c r="H46" s="31"/>
      <c r="I46" s="39"/>
      <c r="J46" s="37" t="s">
        <v>6984</v>
      </c>
      <c r="K46" s="35"/>
      <c r="L46" s="31">
        <v>71549785</v>
      </c>
      <c r="M46" s="35" t="s">
        <v>771</v>
      </c>
      <c r="N46" s="6" t="b">
        <v>0</v>
      </c>
      <c r="O46" s="6" t="b">
        <v>0</v>
      </c>
      <c r="P46" s="6" t="b">
        <v>0</v>
      </c>
      <c r="Q46" s="6" t="b">
        <v>0</v>
      </c>
      <c r="R46" s="6" t="b">
        <v>0</v>
      </c>
      <c r="S46" s="6" t="s">
        <v>6973</v>
      </c>
    </row>
    <row r="47" spans="1:19">
      <c r="A47" s="101" t="s">
        <v>6953</v>
      </c>
      <c r="B47" s="32" t="s">
        <v>17</v>
      </c>
      <c r="C47" s="68" t="s">
        <v>3415</v>
      </c>
      <c r="D47" s="68"/>
      <c r="E47" s="84"/>
      <c r="F47" s="32"/>
      <c r="G47" s="91" t="s">
        <v>6972</v>
      </c>
      <c r="H47" s="32"/>
      <c r="I47" s="32"/>
      <c r="J47" s="37">
        <v>313</v>
      </c>
      <c r="K47" s="32"/>
      <c r="L47" s="67">
        <v>82113653</v>
      </c>
      <c r="M47" s="32" t="s">
        <v>3416</v>
      </c>
      <c r="N47" s="6" t="b">
        <v>0</v>
      </c>
      <c r="O47" s="6" t="b">
        <v>0</v>
      </c>
      <c r="P47" s="6" t="b">
        <v>0</v>
      </c>
      <c r="Q47" s="6" t="b">
        <v>0</v>
      </c>
      <c r="R47" s="6" t="b">
        <v>0</v>
      </c>
      <c r="S47" s="100" t="s">
        <v>7014</v>
      </c>
    </row>
    <row r="48" spans="1:19">
      <c r="A48" s="38" t="s">
        <v>3247</v>
      </c>
      <c r="B48" s="32" t="s">
        <v>17</v>
      </c>
      <c r="C48" s="31" t="s">
        <v>3248</v>
      </c>
      <c r="D48" s="31"/>
      <c r="E48" s="81"/>
      <c r="F48" s="39"/>
      <c r="G48" s="91" t="s">
        <v>6972</v>
      </c>
      <c r="H48" s="31"/>
      <c r="I48" s="39"/>
      <c r="J48" s="37">
        <v>313</v>
      </c>
      <c r="K48" s="35"/>
      <c r="L48" s="31">
        <v>90076656</v>
      </c>
      <c r="M48" s="35" t="s">
        <v>3249</v>
      </c>
      <c r="N48" s="6" t="b">
        <v>0</v>
      </c>
      <c r="O48" s="6" t="b">
        <v>0</v>
      </c>
      <c r="P48" s="6" t="b">
        <v>0</v>
      </c>
      <c r="Q48" s="6" t="b">
        <v>0</v>
      </c>
      <c r="R48" s="6" t="b">
        <v>0</v>
      </c>
      <c r="S48" s="6" t="s">
        <v>6976</v>
      </c>
    </row>
    <row r="49" spans="1:19">
      <c r="A49" s="38" t="s">
        <v>728</v>
      </c>
      <c r="B49" s="32" t="s">
        <v>17</v>
      </c>
      <c r="C49" s="31" t="s">
        <v>729</v>
      </c>
      <c r="D49" s="31"/>
      <c r="E49" s="81"/>
      <c r="F49" s="39"/>
      <c r="G49" s="91" t="s">
        <v>6972</v>
      </c>
      <c r="H49" s="31"/>
      <c r="I49" s="39"/>
      <c r="J49" s="37" t="s">
        <v>6984</v>
      </c>
      <c r="K49" s="35"/>
      <c r="L49" s="31">
        <v>111983109</v>
      </c>
      <c r="M49" s="35" t="s">
        <v>731</v>
      </c>
      <c r="N49" s="6" t="b">
        <v>0</v>
      </c>
      <c r="O49" s="6" t="b">
        <v>0</v>
      </c>
      <c r="P49" s="6" t="b">
        <v>0</v>
      </c>
      <c r="Q49" s="6" t="b">
        <v>0</v>
      </c>
      <c r="R49" s="6" t="b">
        <v>0</v>
      </c>
      <c r="S49" s="6" t="s">
        <v>6973</v>
      </c>
    </row>
    <row r="50" spans="1:19">
      <c r="A50" s="38" t="s">
        <v>4888</v>
      </c>
      <c r="B50" s="32" t="s">
        <v>7015</v>
      </c>
      <c r="C50" s="31" t="s">
        <v>4889</v>
      </c>
      <c r="D50" s="31"/>
      <c r="E50" s="81"/>
      <c r="F50" s="39"/>
      <c r="G50" s="91" t="s">
        <v>6972</v>
      </c>
      <c r="H50" s="31"/>
      <c r="I50" s="39"/>
      <c r="J50" s="37">
        <v>313</v>
      </c>
      <c r="K50" s="35"/>
      <c r="L50" s="31">
        <v>125476713</v>
      </c>
      <c r="M50" s="35" t="s">
        <v>4890</v>
      </c>
      <c r="N50" s="6" t="b">
        <v>0</v>
      </c>
      <c r="O50" s="6" t="b">
        <v>0</v>
      </c>
      <c r="P50" s="6" t="b">
        <v>0</v>
      </c>
      <c r="Q50" s="97" t="b">
        <v>0</v>
      </c>
      <c r="R50" s="6" t="b">
        <v>1</v>
      </c>
      <c r="S50" s="97" t="s">
        <v>6978</v>
      </c>
    </row>
    <row r="51" spans="1:19">
      <c r="A51" s="38" t="s">
        <v>2985</v>
      </c>
      <c r="B51" s="32" t="s">
        <v>7016</v>
      </c>
      <c r="C51" s="31" t="s">
        <v>2986</v>
      </c>
      <c r="D51" s="31"/>
      <c r="E51" s="81"/>
      <c r="F51" s="39"/>
      <c r="G51" s="91" t="s">
        <v>6972</v>
      </c>
      <c r="H51" s="31"/>
      <c r="I51" s="39"/>
      <c r="J51" s="37">
        <v>313</v>
      </c>
      <c r="K51" s="35"/>
      <c r="L51" s="31">
        <v>135228603</v>
      </c>
      <c r="M51" s="35" t="s">
        <v>2987</v>
      </c>
      <c r="N51" s="6" t="b">
        <v>0</v>
      </c>
      <c r="O51" s="6" t="b">
        <v>0</v>
      </c>
      <c r="P51" s="6" t="b">
        <v>0</v>
      </c>
      <c r="Q51" s="97" t="b">
        <v>0</v>
      </c>
      <c r="R51" s="6" t="b">
        <v>1</v>
      </c>
      <c r="S51" s="97" t="s">
        <v>6978</v>
      </c>
    </row>
    <row r="52" spans="1:19">
      <c r="A52" s="38" t="s">
        <v>4686</v>
      </c>
      <c r="B52" s="32" t="s">
        <v>4686</v>
      </c>
      <c r="C52" s="63" t="s">
        <v>4687</v>
      </c>
      <c r="D52" s="63"/>
      <c r="E52" s="81"/>
      <c r="F52" s="39"/>
      <c r="G52" s="91" t="s">
        <v>6972</v>
      </c>
      <c r="H52" s="31"/>
      <c r="I52" s="39"/>
      <c r="J52" s="37">
        <v>313</v>
      </c>
      <c r="K52" s="35"/>
      <c r="L52" s="35">
        <v>142636882</v>
      </c>
      <c r="M52" s="35" t="s">
        <v>4688</v>
      </c>
      <c r="N52" s="6" t="b">
        <v>0</v>
      </c>
      <c r="O52" s="6" t="b">
        <v>0</v>
      </c>
      <c r="P52" s="6" t="b">
        <v>0</v>
      </c>
      <c r="Q52" s="97" t="b">
        <v>0</v>
      </c>
      <c r="R52" s="6" t="b">
        <v>1</v>
      </c>
      <c r="S52" s="97" t="s">
        <v>6978</v>
      </c>
    </row>
    <row r="53" spans="1:19">
      <c r="A53" s="38" t="s">
        <v>4656</v>
      </c>
      <c r="B53" s="32" t="s">
        <v>7017</v>
      </c>
      <c r="C53" s="63" t="s">
        <v>4657</v>
      </c>
      <c r="D53" s="63"/>
      <c r="E53" s="81"/>
      <c r="F53" s="39"/>
      <c r="G53" s="91" t="s">
        <v>6972</v>
      </c>
      <c r="H53" s="31"/>
      <c r="I53" s="39"/>
      <c r="J53" s="37">
        <v>313</v>
      </c>
      <c r="K53" s="35"/>
      <c r="L53" s="35">
        <v>150135572</v>
      </c>
      <c r="M53" s="35" t="s">
        <v>4658</v>
      </c>
      <c r="N53" s="6" t="b">
        <v>0</v>
      </c>
      <c r="O53" s="6" t="b">
        <v>0</v>
      </c>
      <c r="P53" s="6" t="b">
        <v>0</v>
      </c>
      <c r="Q53" s="97" t="b">
        <v>0</v>
      </c>
      <c r="R53" s="6" t="b">
        <v>1</v>
      </c>
      <c r="S53" s="97" t="s">
        <v>6978</v>
      </c>
    </row>
    <row r="54" spans="1:19">
      <c r="A54" s="38" t="s">
        <v>3933</v>
      </c>
      <c r="B54" s="32" t="s">
        <v>7018</v>
      </c>
      <c r="C54" s="63" t="s">
        <v>3934</v>
      </c>
      <c r="D54" s="63"/>
      <c r="E54" s="81"/>
      <c r="F54" s="39"/>
      <c r="G54" s="91" t="s">
        <v>6972</v>
      </c>
      <c r="H54" s="31"/>
      <c r="I54" s="39"/>
      <c r="J54" s="37">
        <v>313</v>
      </c>
      <c r="K54" s="35"/>
      <c r="L54" s="65">
        <v>178094694</v>
      </c>
      <c r="M54" s="35" t="s">
        <v>3935</v>
      </c>
      <c r="N54" s="6" t="b">
        <v>0</v>
      </c>
      <c r="O54" s="6" t="b">
        <v>0</v>
      </c>
      <c r="P54" s="6" t="b">
        <v>0</v>
      </c>
      <c r="Q54" s="97" t="b">
        <v>0</v>
      </c>
      <c r="R54" s="6" t="b">
        <v>1</v>
      </c>
      <c r="S54" s="97" t="s">
        <v>6978</v>
      </c>
    </row>
    <row r="55" spans="1:19">
      <c r="A55" s="38" t="s">
        <v>4585</v>
      </c>
      <c r="B55" s="32" t="s">
        <v>4585</v>
      </c>
      <c r="C55" s="31" t="s">
        <v>4586</v>
      </c>
      <c r="D55" s="31"/>
      <c r="E55" s="81"/>
      <c r="F55" s="39"/>
      <c r="G55" s="91" t="s">
        <v>6972</v>
      </c>
      <c r="H55" s="31"/>
      <c r="I55" s="39"/>
      <c r="J55" s="37">
        <v>313</v>
      </c>
      <c r="K55" s="35"/>
      <c r="L55" s="31">
        <v>1078142105</v>
      </c>
      <c r="M55" s="35" t="s">
        <v>4587</v>
      </c>
      <c r="N55" s="6" t="b">
        <v>0</v>
      </c>
      <c r="O55" s="6" t="b">
        <v>0</v>
      </c>
      <c r="P55" s="6" t="b">
        <v>0</v>
      </c>
      <c r="Q55" s="97" t="b">
        <v>0</v>
      </c>
      <c r="R55" s="6" t="b">
        <v>1</v>
      </c>
      <c r="S55" s="97" t="s">
        <v>6978</v>
      </c>
    </row>
    <row r="56" spans="1:19">
      <c r="A56" s="38" t="s">
        <v>4576</v>
      </c>
      <c r="B56" s="32" t="s">
        <v>7019</v>
      </c>
      <c r="C56" s="31" t="s">
        <v>4577</v>
      </c>
      <c r="D56" s="31"/>
      <c r="E56" s="81"/>
      <c r="F56" s="39"/>
      <c r="G56" s="91" t="s">
        <v>6972</v>
      </c>
      <c r="H56" s="31"/>
      <c r="I56" s="39"/>
      <c r="J56" s="37">
        <v>313</v>
      </c>
      <c r="K56" s="35"/>
      <c r="L56" s="35">
        <v>1078715613</v>
      </c>
      <c r="M56" s="35" t="s">
        <v>4578</v>
      </c>
      <c r="N56" s="6" t="b">
        <v>0</v>
      </c>
      <c r="O56" s="6" t="b">
        <v>0</v>
      </c>
      <c r="P56" s="6" t="b">
        <v>0</v>
      </c>
      <c r="Q56" s="97" t="b">
        <v>0</v>
      </c>
      <c r="R56" s="6" t="b">
        <v>1</v>
      </c>
      <c r="S56" s="97" t="s">
        <v>6978</v>
      </c>
    </row>
    <row r="57" spans="1:19">
      <c r="A57" s="38" t="s">
        <v>147</v>
      </c>
      <c r="B57" s="32" t="s">
        <v>7020</v>
      </c>
      <c r="C57" s="31" t="s">
        <v>148</v>
      </c>
      <c r="D57" s="31"/>
      <c r="E57" s="81"/>
      <c r="F57" s="39"/>
      <c r="G57" s="91" t="s">
        <v>6972</v>
      </c>
      <c r="H57" s="31"/>
      <c r="I57" s="39"/>
      <c r="J57" s="37">
        <v>313</v>
      </c>
      <c r="K57" s="35"/>
      <c r="L57" s="31">
        <v>2728655421</v>
      </c>
      <c r="M57" s="35" t="s">
        <v>149</v>
      </c>
      <c r="N57" s="6" t="b">
        <v>0</v>
      </c>
      <c r="O57" s="6" t="b">
        <v>0</v>
      </c>
      <c r="P57" s="6" t="b">
        <v>0</v>
      </c>
      <c r="Q57" s="97" t="b">
        <v>0</v>
      </c>
      <c r="R57" s="6" t="b">
        <v>1</v>
      </c>
      <c r="S57" s="97" t="s">
        <v>6978</v>
      </c>
    </row>
    <row r="58" spans="1:19">
      <c r="A58" s="85" t="s">
        <v>680</v>
      </c>
      <c r="B58" s="32" t="s">
        <v>17</v>
      </c>
      <c r="C58" s="87" t="s">
        <v>681</v>
      </c>
      <c r="D58" s="87"/>
      <c r="E58" s="90"/>
      <c r="F58" s="88"/>
      <c r="G58" s="93" t="s">
        <v>6972</v>
      </c>
      <c r="H58" s="87"/>
      <c r="I58" s="88"/>
      <c r="J58" s="89">
        <v>313</v>
      </c>
      <c r="K58" s="86"/>
      <c r="L58" s="86">
        <v>2816091537</v>
      </c>
      <c r="M58" s="86" t="s">
        <v>682</v>
      </c>
      <c r="N58" s="6" t="b">
        <v>0</v>
      </c>
      <c r="O58" s="6" t="b">
        <v>0</v>
      </c>
      <c r="P58" s="6" t="b">
        <v>0</v>
      </c>
      <c r="Q58" s="6" t="b">
        <v>0</v>
      </c>
      <c r="R58" s="6" t="b">
        <v>0</v>
      </c>
      <c r="S58" s="6" t="s">
        <v>6976</v>
      </c>
    </row>
  </sheetData>
  <conditionalFormatting sqref="A20">
    <cfRule type="duplicateValues" dxfId="1" priority="2"/>
  </conditionalFormatting>
  <conditionalFormatting sqref="A42 L42 C42:D42">
    <cfRule type="duplicateValues" dxfId="0" priority="1"/>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81CF7A-2094-426E-A613-FDD7CDDAC56A}">
  <dimension ref="A1:B101"/>
  <sheetViews>
    <sheetView workbookViewId="0">
      <selection activeCell="B1" sqref="B1"/>
    </sheetView>
  </sheetViews>
  <sheetFormatPr defaultColWidth="9.28515625" defaultRowHeight="13.15"/>
  <cols>
    <col min="1" max="1" width="16" style="120" customWidth="1"/>
    <col min="2" max="2" width="64.28515625" style="120" customWidth="1"/>
    <col min="3" max="16384" width="9.28515625" style="120"/>
  </cols>
  <sheetData>
    <row r="1" spans="1:2" ht="12.75">
      <c r="A1" s="120" t="s">
        <v>6950</v>
      </c>
    </row>
    <row r="3" spans="1:2">
      <c r="A3" s="122" t="s">
        <v>6961</v>
      </c>
      <c r="B3" s="122" t="s">
        <v>7021</v>
      </c>
    </row>
    <row r="4" spans="1:2">
      <c r="A4" s="74" t="s">
        <v>4143</v>
      </c>
      <c r="B4" s="121" t="s">
        <v>4142</v>
      </c>
    </row>
    <row r="5" spans="1:2">
      <c r="A5" s="74" t="s">
        <v>4908</v>
      </c>
      <c r="B5" s="121" t="s">
        <v>4907</v>
      </c>
    </row>
    <row r="6" spans="1:2">
      <c r="A6" s="74" t="s">
        <v>5011</v>
      </c>
      <c r="B6" s="121" t="s">
        <v>5010</v>
      </c>
    </row>
    <row r="7" spans="1:2">
      <c r="A7" s="74" t="s">
        <v>4138</v>
      </c>
      <c r="B7" s="121" t="s">
        <v>7022</v>
      </c>
    </row>
    <row r="8" spans="1:2">
      <c r="A8" s="74" t="s">
        <v>4512</v>
      </c>
      <c r="B8" s="121" t="s">
        <v>4511</v>
      </c>
    </row>
    <row r="9" spans="1:2">
      <c r="A9" s="74" t="s">
        <v>4509</v>
      </c>
      <c r="B9" s="121" t="s">
        <v>4508</v>
      </c>
    </row>
    <row r="10" spans="1:2">
      <c r="A10" s="74" t="s">
        <v>302</v>
      </c>
      <c r="B10" s="121" t="s">
        <v>301</v>
      </c>
    </row>
    <row r="11" spans="1:2">
      <c r="A11" s="74" t="s">
        <v>7023</v>
      </c>
      <c r="B11" s="121" t="s">
        <v>7024</v>
      </c>
    </row>
    <row r="12" spans="1:2">
      <c r="A12" s="74" t="s">
        <v>7025</v>
      </c>
      <c r="B12" s="121" t="s">
        <v>7026</v>
      </c>
    </row>
    <row r="13" spans="1:2">
      <c r="A13" s="74" t="s">
        <v>7027</v>
      </c>
      <c r="B13" s="121" t="s">
        <v>7028</v>
      </c>
    </row>
    <row r="14" spans="1:2">
      <c r="A14" s="74" t="s">
        <v>7029</v>
      </c>
      <c r="B14" s="121" t="s">
        <v>7030</v>
      </c>
    </row>
    <row r="15" spans="1:2">
      <c r="A15" s="74" t="s">
        <v>7031</v>
      </c>
      <c r="B15" s="121" t="s">
        <v>7032</v>
      </c>
    </row>
    <row r="16" spans="1:2">
      <c r="A16" s="74" t="s">
        <v>7033</v>
      </c>
      <c r="B16" s="121" t="s">
        <v>7034</v>
      </c>
    </row>
    <row r="17" spans="1:2">
      <c r="A17" s="74" t="s">
        <v>7035</v>
      </c>
      <c r="B17" s="121" t="s">
        <v>7036</v>
      </c>
    </row>
    <row r="18" spans="1:2">
      <c r="A18" s="74" t="s">
        <v>7037</v>
      </c>
      <c r="B18" s="121" t="s">
        <v>7038</v>
      </c>
    </row>
    <row r="19" spans="1:2">
      <c r="A19" s="74" t="s">
        <v>3943</v>
      </c>
      <c r="B19" s="121" t="s">
        <v>7039</v>
      </c>
    </row>
    <row r="20" spans="1:2">
      <c r="A20" s="74" t="s">
        <v>3260</v>
      </c>
      <c r="B20" s="121" t="s">
        <v>7040</v>
      </c>
    </row>
    <row r="21" spans="1:2">
      <c r="A21" s="74" t="s">
        <v>7041</v>
      </c>
      <c r="B21" s="121" t="s">
        <v>7042</v>
      </c>
    </row>
    <row r="22" spans="1:2">
      <c r="A22" s="74" t="s">
        <v>7043</v>
      </c>
      <c r="B22" s="121" t="s">
        <v>7044</v>
      </c>
    </row>
    <row r="23" spans="1:2">
      <c r="A23" s="74" t="s">
        <v>7045</v>
      </c>
      <c r="B23" s="121" t="s">
        <v>7046</v>
      </c>
    </row>
    <row r="24" spans="1:2">
      <c r="A24" s="74" t="s">
        <v>7047</v>
      </c>
      <c r="B24" s="121" t="s">
        <v>7048</v>
      </c>
    </row>
    <row r="25" spans="1:2">
      <c r="A25" s="74" t="s">
        <v>7049</v>
      </c>
      <c r="B25" s="121" t="s">
        <v>7050</v>
      </c>
    </row>
    <row r="26" spans="1:2">
      <c r="A26" s="74" t="s">
        <v>7051</v>
      </c>
      <c r="B26" s="121" t="s">
        <v>7052</v>
      </c>
    </row>
    <row r="27" spans="1:2">
      <c r="A27" s="74" t="s">
        <v>7053</v>
      </c>
      <c r="B27" s="121" t="s">
        <v>7054</v>
      </c>
    </row>
    <row r="28" spans="1:2">
      <c r="A28" s="74" t="s">
        <v>7055</v>
      </c>
      <c r="B28" s="121" t="s">
        <v>7056</v>
      </c>
    </row>
    <row r="29" spans="1:2">
      <c r="A29" s="74" t="s">
        <v>2412</v>
      </c>
      <c r="B29" s="121" t="s">
        <v>7057</v>
      </c>
    </row>
    <row r="30" spans="1:2">
      <c r="A30" s="74" t="s">
        <v>7058</v>
      </c>
      <c r="B30" s="121" t="s">
        <v>7059</v>
      </c>
    </row>
    <row r="31" spans="1:2">
      <c r="A31" s="74" t="s">
        <v>7060</v>
      </c>
      <c r="B31" s="121" t="s">
        <v>7061</v>
      </c>
    </row>
    <row r="32" spans="1:2">
      <c r="A32" s="74" t="s">
        <v>1327</v>
      </c>
      <c r="B32" s="121" t="s">
        <v>7062</v>
      </c>
    </row>
    <row r="33" spans="1:2">
      <c r="A33" s="74" t="s">
        <v>3952</v>
      </c>
      <c r="B33" s="121" t="s">
        <v>7063</v>
      </c>
    </row>
    <row r="34" spans="1:2">
      <c r="A34" s="74" t="s">
        <v>7064</v>
      </c>
      <c r="B34" s="121" t="s">
        <v>7065</v>
      </c>
    </row>
    <row r="35" spans="1:2">
      <c r="A35" s="74" t="s">
        <v>7066</v>
      </c>
      <c r="B35" s="121" t="s">
        <v>7067</v>
      </c>
    </row>
    <row r="36" spans="1:2">
      <c r="A36" s="74" t="s">
        <v>7068</v>
      </c>
      <c r="B36" s="121" t="s">
        <v>7069</v>
      </c>
    </row>
    <row r="37" spans="1:2">
      <c r="A37" s="74" t="s">
        <v>7070</v>
      </c>
      <c r="B37" s="121" t="s">
        <v>7071</v>
      </c>
    </row>
    <row r="38" spans="1:2">
      <c r="A38" s="74" t="s">
        <v>7072</v>
      </c>
      <c r="B38" s="121" t="s">
        <v>7073</v>
      </c>
    </row>
    <row r="39" spans="1:2">
      <c r="A39" s="74" t="s">
        <v>7074</v>
      </c>
      <c r="B39" s="121" t="s">
        <v>7075</v>
      </c>
    </row>
    <row r="40" spans="1:2">
      <c r="A40" s="74" t="s">
        <v>7076</v>
      </c>
      <c r="B40" s="121" t="s">
        <v>7077</v>
      </c>
    </row>
    <row r="41" spans="1:2">
      <c r="A41" s="74" t="s">
        <v>7078</v>
      </c>
      <c r="B41" s="121" t="s">
        <v>7079</v>
      </c>
    </row>
    <row r="42" spans="1:2">
      <c r="A42" s="74" t="s">
        <v>7080</v>
      </c>
      <c r="B42" s="121" t="s">
        <v>7081</v>
      </c>
    </row>
    <row r="43" spans="1:2">
      <c r="A43" s="74" t="s">
        <v>7082</v>
      </c>
      <c r="B43" s="121" t="s">
        <v>7083</v>
      </c>
    </row>
    <row r="44" spans="1:2" ht="26.45">
      <c r="A44" s="74" t="s">
        <v>7084</v>
      </c>
      <c r="B44" s="121" t="s">
        <v>7085</v>
      </c>
    </row>
    <row r="45" spans="1:2">
      <c r="A45" s="74" t="s">
        <v>7086</v>
      </c>
      <c r="B45" s="121" t="s">
        <v>7087</v>
      </c>
    </row>
    <row r="46" spans="1:2">
      <c r="A46" s="74" t="s">
        <v>7088</v>
      </c>
      <c r="B46" s="121" t="s">
        <v>7089</v>
      </c>
    </row>
    <row r="47" spans="1:2">
      <c r="A47" s="74" t="s">
        <v>7090</v>
      </c>
      <c r="B47" s="121" t="s">
        <v>7091</v>
      </c>
    </row>
    <row r="48" spans="1:2">
      <c r="A48" s="74" t="s">
        <v>7092</v>
      </c>
      <c r="B48" s="121" t="s">
        <v>7093</v>
      </c>
    </row>
    <row r="49" spans="1:2">
      <c r="A49" s="74" t="s">
        <v>7094</v>
      </c>
      <c r="B49" s="121" t="s">
        <v>7095</v>
      </c>
    </row>
    <row r="50" spans="1:2">
      <c r="A50" s="74" t="s">
        <v>7096</v>
      </c>
      <c r="B50" s="121" t="s">
        <v>7097</v>
      </c>
    </row>
    <row r="51" spans="1:2">
      <c r="A51" s="74" t="s">
        <v>7098</v>
      </c>
      <c r="B51" s="121" t="s">
        <v>7099</v>
      </c>
    </row>
    <row r="52" spans="1:2">
      <c r="A52" s="74" t="s">
        <v>7100</v>
      </c>
      <c r="B52" s="121" t="s">
        <v>7101</v>
      </c>
    </row>
    <row r="53" spans="1:2">
      <c r="A53" s="74" t="s">
        <v>7102</v>
      </c>
      <c r="B53" s="121" t="s">
        <v>7103</v>
      </c>
    </row>
    <row r="54" spans="1:2">
      <c r="A54" s="74" t="s">
        <v>7104</v>
      </c>
      <c r="B54" s="121" t="s">
        <v>7105</v>
      </c>
    </row>
    <row r="55" spans="1:2">
      <c r="A55" s="74" t="s">
        <v>7106</v>
      </c>
      <c r="B55" s="121" t="s">
        <v>7107</v>
      </c>
    </row>
    <row r="56" spans="1:2">
      <c r="A56" s="74" t="s">
        <v>7108</v>
      </c>
      <c r="B56" s="121" t="s">
        <v>7109</v>
      </c>
    </row>
    <row r="57" spans="1:2">
      <c r="A57" s="74" t="s">
        <v>7110</v>
      </c>
      <c r="B57" s="121" t="s">
        <v>7111</v>
      </c>
    </row>
    <row r="58" spans="1:2">
      <c r="A58" s="74" t="s">
        <v>7112</v>
      </c>
      <c r="B58" s="121" t="s">
        <v>7113</v>
      </c>
    </row>
    <row r="59" spans="1:2">
      <c r="A59" s="74" t="s">
        <v>7114</v>
      </c>
      <c r="B59" s="121" t="s">
        <v>7115</v>
      </c>
    </row>
    <row r="60" spans="1:2">
      <c r="A60" s="74" t="s">
        <v>7116</v>
      </c>
      <c r="B60" s="121" t="s">
        <v>7117</v>
      </c>
    </row>
    <row r="61" spans="1:2">
      <c r="A61" s="74" t="s">
        <v>7118</v>
      </c>
      <c r="B61" s="121" t="s">
        <v>7119</v>
      </c>
    </row>
    <row r="62" spans="1:2">
      <c r="A62" s="74" t="s">
        <v>7120</v>
      </c>
      <c r="B62" s="121" t="s">
        <v>7121</v>
      </c>
    </row>
    <row r="63" spans="1:2">
      <c r="A63" s="74" t="s">
        <v>7122</v>
      </c>
      <c r="B63" s="121" t="s">
        <v>7123</v>
      </c>
    </row>
    <row r="64" spans="1:2">
      <c r="A64" s="74" t="s">
        <v>7124</v>
      </c>
      <c r="B64" s="121" t="s">
        <v>7125</v>
      </c>
    </row>
    <row r="65" spans="1:2">
      <c r="A65" s="74" t="s">
        <v>7126</v>
      </c>
      <c r="B65" s="121" t="s">
        <v>7127</v>
      </c>
    </row>
    <row r="66" spans="1:2">
      <c r="A66" s="74" t="s">
        <v>7128</v>
      </c>
      <c r="B66" s="121" t="s">
        <v>7129</v>
      </c>
    </row>
    <row r="67" spans="1:2">
      <c r="A67" s="74" t="s">
        <v>7130</v>
      </c>
      <c r="B67" s="121" t="s">
        <v>7131</v>
      </c>
    </row>
    <row r="68" spans="1:2">
      <c r="A68" s="74" t="s">
        <v>7132</v>
      </c>
      <c r="B68" s="121" t="s">
        <v>7133</v>
      </c>
    </row>
    <row r="69" spans="1:2">
      <c r="A69" s="74" t="s">
        <v>7134</v>
      </c>
      <c r="B69" s="121" t="s">
        <v>7135</v>
      </c>
    </row>
    <row r="70" spans="1:2">
      <c r="A70" s="74" t="s">
        <v>7136</v>
      </c>
      <c r="B70" s="121" t="s">
        <v>7137</v>
      </c>
    </row>
    <row r="71" spans="1:2">
      <c r="A71" s="74" t="s">
        <v>7138</v>
      </c>
      <c r="B71" s="121" t="s">
        <v>7139</v>
      </c>
    </row>
    <row r="72" spans="1:2">
      <c r="A72" s="74" t="s">
        <v>7140</v>
      </c>
      <c r="B72" s="121" t="s">
        <v>7141</v>
      </c>
    </row>
    <row r="73" spans="1:2">
      <c r="A73" s="74" t="s">
        <v>7142</v>
      </c>
      <c r="B73" s="121" t="s">
        <v>7143</v>
      </c>
    </row>
    <row r="74" spans="1:2">
      <c r="A74" s="74" t="s">
        <v>7144</v>
      </c>
      <c r="B74" s="121" t="s">
        <v>7145</v>
      </c>
    </row>
    <row r="75" spans="1:2">
      <c r="A75" s="74" t="s">
        <v>7146</v>
      </c>
      <c r="B75" s="121" t="s">
        <v>7147</v>
      </c>
    </row>
    <row r="76" spans="1:2">
      <c r="A76" s="74" t="s">
        <v>7148</v>
      </c>
      <c r="B76" s="121" t="s">
        <v>7149</v>
      </c>
    </row>
    <row r="77" spans="1:2">
      <c r="A77" s="74" t="s">
        <v>7150</v>
      </c>
      <c r="B77" s="121" t="s">
        <v>7151</v>
      </c>
    </row>
    <row r="78" spans="1:2">
      <c r="A78" s="74" t="s">
        <v>7152</v>
      </c>
      <c r="B78" s="121" t="s">
        <v>7153</v>
      </c>
    </row>
    <row r="79" spans="1:2">
      <c r="A79" s="74" t="s">
        <v>7154</v>
      </c>
      <c r="B79" s="121" t="s">
        <v>7155</v>
      </c>
    </row>
    <row r="80" spans="1:2">
      <c r="A80" s="74" t="s">
        <v>7156</v>
      </c>
      <c r="B80" s="121" t="s">
        <v>7157</v>
      </c>
    </row>
    <row r="81" spans="1:2">
      <c r="A81" s="74" t="s">
        <v>7158</v>
      </c>
      <c r="B81" s="121" t="s">
        <v>7159</v>
      </c>
    </row>
    <row r="82" spans="1:2">
      <c r="A82" s="74" t="s">
        <v>7160</v>
      </c>
      <c r="B82" s="121" t="s">
        <v>7161</v>
      </c>
    </row>
    <row r="83" spans="1:2">
      <c r="A83" s="74" t="s">
        <v>7162</v>
      </c>
      <c r="B83" s="121" t="s">
        <v>7163</v>
      </c>
    </row>
    <row r="84" spans="1:2">
      <c r="A84" s="74" t="s">
        <v>7164</v>
      </c>
      <c r="B84" s="121" t="s">
        <v>7165</v>
      </c>
    </row>
    <row r="85" spans="1:2">
      <c r="A85" s="74" t="s">
        <v>7166</v>
      </c>
      <c r="B85" s="121" t="s">
        <v>7167</v>
      </c>
    </row>
    <row r="86" spans="1:2">
      <c r="A86" s="74" t="s">
        <v>7168</v>
      </c>
      <c r="B86" s="121" t="s">
        <v>7169</v>
      </c>
    </row>
    <row r="87" spans="1:2">
      <c r="A87" s="74" t="s">
        <v>7170</v>
      </c>
      <c r="B87" s="121" t="s">
        <v>7171</v>
      </c>
    </row>
    <row r="88" spans="1:2">
      <c r="A88" s="74" t="s">
        <v>7172</v>
      </c>
      <c r="B88" s="121" t="s">
        <v>7173</v>
      </c>
    </row>
    <row r="89" spans="1:2">
      <c r="A89" s="74" t="s">
        <v>7174</v>
      </c>
      <c r="B89" s="121" t="s">
        <v>7175</v>
      </c>
    </row>
    <row r="90" spans="1:2">
      <c r="A90" s="74" t="s">
        <v>7176</v>
      </c>
      <c r="B90" s="121" t="s">
        <v>7177</v>
      </c>
    </row>
    <row r="91" spans="1:2">
      <c r="A91" s="74" t="s">
        <v>7178</v>
      </c>
      <c r="B91" s="121" t="s">
        <v>7179</v>
      </c>
    </row>
    <row r="92" spans="1:2">
      <c r="A92" s="74" t="s">
        <v>7180</v>
      </c>
      <c r="B92" s="121" t="s">
        <v>7181</v>
      </c>
    </row>
    <row r="93" spans="1:2">
      <c r="A93" s="74" t="s">
        <v>7182</v>
      </c>
      <c r="B93" s="121" t="s">
        <v>7183</v>
      </c>
    </row>
    <row r="94" spans="1:2">
      <c r="A94" s="74" t="s">
        <v>7184</v>
      </c>
      <c r="B94" s="121" t="s">
        <v>7185</v>
      </c>
    </row>
    <row r="95" spans="1:2">
      <c r="A95" s="74" t="s">
        <v>7186</v>
      </c>
      <c r="B95" s="121" t="s">
        <v>7187</v>
      </c>
    </row>
    <row r="96" spans="1:2">
      <c r="A96" s="74" t="s">
        <v>7188</v>
      </c>
      <c r="B96" s="121" t="s">
        <v>7189</v>
      </c>
    </row>
    <row r="97" spans="1:2">
      <c r="A97" s="74" t="s">
        <v>7190</v>
      </c>
      <c r="B97" s="121" t="s">
        <v>7191</v>
      </c>
    </row>
    <row r="98" spans="1:2">
      <c r="A98" s="74" t="s">
        <v>7192</v>
      </c>
      <c r="B98" s="121" t="s">
        <v>7193</v>
      </c>
    </row>
    <row r="99" spans="1:2">
      <c r="A99" s="74" t="s">
        <v>7194</v>
      </c>
      <c r="B99" s="121" t="s">
        <v>7195</v>
      </c>
    </row>
    <row r="100" spans="1:2">
      <c r="A100" s="74" t="s">
        <v>7196</v>
      </c>
      <c r="B100" s="121" t="s">
        <v>7197</v>
      </c>
    </row>
    <row r="101" spans="1:2">
      <c r="A101" s="74" t="s">
        <v>7198</v>
      </c>
      <c r="B101" s="121" t="s">
        <v>7199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Source xmlns="http://schemas.microsoft.com/sharepoint/v3/fields" xsi:nil="true"/>
    <Language xmlns="http://schemas.microsoft.com/sharepoint/v3">English</Language>
    <_ip_UnifiedCompliancePolicyUIAction xmlns="http://schemas.microsoft.com/sharepoint/v3" xsi:nil="true"/>
    <j747ac98061d40f0aa7bd47e1db5675d xmlns="4ffa91fb-a0ff-4ac5-b2db-65c790d184a4">
      <Terms xmlns="http://schemas.microsoft.com/office/infopath/2007/PartnerControls"/>
    </j747ac98061d40f0aa7bd47e1db5675d>
    <External_x0020_Contributor xmlns="4ffa91fb-a0ff-4ac5-b2db-65c790d184a4" xsi:nil="true"/>
    <TaxKeywordTaxHTField xmlns="4ffa91fb-a0ff-4ac5-b2db-65c790d184a4">
      <Terms xmlns="http://schemas.microsoft.com/office/infopath/2007/PartnerControls"/>
    </TaxKeywordTaxHTField>
    <Record xmlns="4ffa91fb-a0ff-4ac5-b2db-65c790d184a4">Shared</Record>
    <_ip_UnifiedCompliancePolicyProperties xmlns="http://schemas.microsoft.com/sharepoint/v3" xsi:nil="true"/>
    <Rights xmlns="4ffa91fb-a0ff-4ac5-b2db-65c790d184a4" xsi:nil="true"/>
    <Document_x0020_Creation_x0020_Date xmlns="4ffa91fb-a0ff-4ac5-b2db-65c790d184a4">2024-11-05T21:39:01+00:00</Document_x0020_Creation_x0020_Date>
    <EPA_x0020_Office xmlns="4ffa91fb-a0ff-4ac5-b2db-65c790d184a4" xsi:nil="true"/>
    <CategoryDescription xmlns="http://schemas.microsoft.com/sharepoint.v3" xsi:nil="true"/>
    <Identifier xmlns="4ffa91fb-a0ff-4ac5-b2db-65c790d184a4" xsi:nil="true"/>
    <_Coverage xmlns="http://schemas.microsoft.com/sharepoint/v3/fields" xsi:nil="true"/>
    <Creator xmlns="4ffa91fb-a0ff-4ac5-b2db-65c790d184a4">
      <UserInfo>
        <DisplayName/>
        <AccountId xsi:nil="true"/>
        <AccountType/>
      </UserInfo>
    </Creator>
    <EPA_x0020_Related_x0020_Documents xmlns="4ffa91fb-a0ff-4ac5-b2db-65c790d184a4" xsi:nil="true"/>
    <EPA_x0020_Contributor xmlns="4ffa91fb-a0ff-4ac5-b2db-65c790d184a4">
      <UserInfo>
        <DisplayName/>
        <AccountId xsi:nil="true"/>
        <AccountType/>
      </UserInfo>
    </EPA_x0020_Contributor>
    <TaxCatchAll xmlns="4ffa91fb-a0ff-4ac5-b2db-65c790d184a4" xsi:nil="true"/>
    <lcf76f155ced4ddcb4097134ff3c332f xmlns="fc30a4c0-66b0-4141-bbcd-7181d157387c">
      <Terms xmlns="http://schemas.microsoft.com/office/infopath/2007/PartnerControls"/>
    </lcf76f155ced4ddcb4097134ff3c332f>
    <SharedWithUsers xmlns="b3ef8c14-d382-4942-99c9-3382e4de0619">
      <UserInfo>
        <DisplayName/>
        <AccountId xsi:nil="true"/>
        <AccountType/>
      </UserInfo>
    </SharedWithUsers>
  </documentManagement>
</p:properties>
</file>

<file path=customXml/item3.xml>��< ? x m l   v e r s i o n = " 1 . 0 "   e n c o d i n g = " U T F - 1 6 "   s t a n d a l o n e = " n o " ? > < D a t a M a s h u p   x m l n s = " h t t p : / / s c h e m a s . m i c r o s o f t . c o m / D a t a M a s h u p " > A A A A A P I G A A B Q S w M E F A A G A A g A A A A h A C r d q k D S A A A A N w E A A B M A C A J b Q 2 9 u d G V u d F 9 U e X B l c 1 0 u e G 1 s I K I E A i i g A A I 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A G y P v U 7 E M B C E e y T e w d r + s o E C I Z T k C n 5 K u O J 4 g J W z y V n Y a 8 t e U O 7 t c S 5 U Q L k / M 9 9 M t 1 + C N 1 + c i 4 v S w 0 3 T g m G x c X Q y 9 / B + f N n d g y l K M p K P w j 2 c u c B + u L 7 q j u f E x V S 1 l B 5 O q u k B s d g T B y p N T C z 1 M s U c S O u Y Z 0 x k P 2 h m v G 3 b O 7 R R l E V 3 u n r A 0 D 3 x R J 9 e z f N S 1 1 u S A O Z x + 1 p B P S g v i s m T E 8 B / B Z X 3 S 0 I p e W d J a z N c r 1 X 3 V p t m N 7 I 5 U N Z X C t U Y K 2 Z y M x 6 2 g M 1 f n w v 6 x w A v t Y d v A A A A / / 8 D A F B L A w Q U A A I A C A A A A C E A 9 b I 1 z K w A A A D 3 A A A A E g A A A E N v b m Z p Z y 9 Q Y W N r Y W d l L n h t b I S P s Q 6 C M B i E d x P f g X S n L S U u 5 K c M r p K Y E I 1 r A w 0 0 Q m t o s b y b g 4 / k K w h R 1 M 3 x 7 r 7 k 7 h 6 3 O 2 R j 1 w Z X 2 V t l d I o i T F F g n d C V a I 2 W K d I G Z X y 9 g r 0 o z 6 K W w U R r m 4 y 2 S l H j 3 C U h x H u P f Y x N X x N G a U R O + a 4 o G 9 k J 9 I H V f z h U e q 4 t J e J w f K 3 h D E d x h D e U Y Q p k M S F X + g u w a f C c / p i w H V o 3 9 J J L H R 4 K I I s E 8 v 7 A n w A A A P / / A w B Q S w M E F A A C A A g A A A A h A J X b H Y c C A g A A 0 g w A A B M A A A B G b 3 J t d W x h c y 9 T Z W N 0 a W 9 u M S 5 t 7 J Z R a 9 s w E M f f A / 0 O Q n 2 J R y z P s d 1 C R w Z p 2 t H A G K M O 2 8 M Y Q 3 H U O i B L R j r P D a X f f Z K d r f G S d D M u e + j i B 0 u + k / 9 3 k n 5 n S 7 M E l l K g u G 7 9 N 7 2 e T q l i C 3 S M Z 3 T O G f I x G i H O 4 K i H z B X L Q i X M W D 6 z O T l X s t R M T a Q A J k D 3 c Q q Q 6 z P P K 8 u S s O R G k V v 5 3 U s K p Y z b g y V w 5 o a v v S S l O T D l T j 1 d z H 8 + X H g 5 V e D 6 / o m n 6 1 x s n 4 T Y G d S R j / H l H S i a g M m t z u y d k h m 6 g o z b D G 1 L K n u / z n G A 7 u / x R P I i E z 4 e I H w x / U T A + t 1 S 0 T x n 6 k x A 6 i b p k i / 6 o Y P e o t n 4 / P 2 l a V / Z / r W 5 b Q z w H f x g B N d 6 w 8 5 6 w 4 Z e 0 F k v a O i F n f X C h l 7 U W S 8 y e k b w y 7 U s Y 8 b N / k o 1 a q u I v z 6 i 8 N F s v b Q k X D G 6 Y E p b A q r N J 2 v P 2 t 5 / i h q T z 3 r 0 m P M 4 o Z w q P Q J V s I 1 A k 5 S K W / v u K m e P Q W a K C n 0 j V V a v j 3 X a U F t Z D S o E s 8 w U m K A Z M x H B D E X A 7 q B e 3 n G M P k h i 7 F M B J y G x Q p U j X g k p V p n e e m O q Z V Y p 7 1 b 6 5 j e 1 H p y j 3 l L s n M x 2 p Q / / g 0 q P n r n S o 7 + p 9 F b k R y + H / H 1 0 7 y u J V r T 6 y K 7 t v y X 2 1 F q r / n i D 3 V M S P B u 7 L d F s + Y / 5 0 y 9 k C 9 T 9 H L b C 4 w k S G 9 P / 7 Z v 2 a 5 6 7 7 E E n d A L n c K w 5 H G s O x 5 q X d 6 z 5 A Q A A / / 8 D A F B L A Q I t A B Q A B g A I A A A A I Q A q 3 a p A 0 g A A A D c B A A A T A A A A A A A A A A A A A A A A A A A A A A B b Q 2 9 u d G V u d F 9 U e X B l c 1 0 u e G 1 s U E s B A i 0 A F A A C A A g A A A A h A P W y N c y s A A A A 9 w A A A B I A A A A A A A A A A A A A A A A A C w M A A E N v b m Z p Z y 9 Q Y W N r Y W d l L n h t b F B L A Q I t A B Q A A g A I A A A A I Q C V 2 x 2 H A g I A A N I M A A A T A A A A A A A A A A A A A A A A A O c D A A B G b 3 J t d W x h c y 9 T Z W N 0 a W 9 u M S 5 t U E s F B g A A A A A D A A M A w g A A A B o G A A A A A B E B A A D v u 7 8 8 P 3 h t b C B 2 Z X J z a W 9 u P S I x L j A i I H N 0 Y W 5 k Y W x v b m U 9 I m 5 v I j 8 + D Q o 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5 7 J g A A A A A A A F k m A A D v u 7 8 8 P 3 h t b C B 2 Z X J z a W 9 u P S I x L j A i I H N 0 Y W 5 k Y W x v b m U 9 I m 5 v I j 8 + D Q o 8 T G 9 j Y W x Q Y W N r Y W d l T W V 0 Y W R h d G F G a W x l I H h t b G 5 z O n h z Z D 0 i a H R 0 c D o v L 3 d 3 d y 5 3 M y 5 v c m c v M j A w M S 9 Y T U x T Y 2 h l b W E i I H h t b G 5 z O n h z a T 0 i a H R 0 c D o v L 3 d 3 d y 5 3 M y 5 v c m c v M j A w M S 9 Y T U x T Y 2 h l b W E t a W 5 z d G F u Y 2 U i P j x J d G V t c z 4 8 S X R l b T 4 8 S X R l b U x v Y 2 F 0 a W 9 u P j x J d G V t V H l w Z T 5 G b 3 J t d W x h P C 9 J d G V t V H l w Z T 4 8 S X R l b V B h d G g + U 2 V j d G l v b j E v V G F i b G U l M j A x 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S I v P j x F b n R y e S B U e X B l P S J G a W x s T G F z d F V w Z G F 0 Z W Q i I F Z h b H V l P S J k M j A y N C 0 w O C 0 w M l Q x N D o 0 N j o z N i 4 w N j g 1 O D E 1 W i I v P j x F b n R y e S B U e X B l P S J G a W x s Q 2 9 s d W 1 u V H l w Z X M i I F Z h b H V l P S J z Q m d N R 0 J n T T 0 i L z 4 8 R W 5 0 c n k g V H l w Z T 0 i R m l s b E N v b H V t b k 5 h b W V z I i B W Y W x 1 Z T 0 i c 1 s m c X V v d D t D b 2 1 t b 2 4 g b m F t Z S Z x d W 9 0 O y w m c X V v d D t D Q V M g T m 8 u J n F 1 b 3 Q 7 L C Z x d W 9 0 O 1 N 5 b m 9 u e W 1 z J n F 1 b 3 Q 7 L C Z x d W 9 0 O 0 l z b 2 1 l c n M m c X V v d D s s J n F 1 b 3 Q 7 Q 0 F T I E 5 v L l 8 x J n F 1 b 3 Q 7 X S I v P j x F b n R y e S B U e X B l P S J G a W x s Z W R D b 2 1 w b G V 0 Z V J l c 3 V s d F R v V 2 9 y a 3 N o Z W V 0 I i B W Y W x 1 Z T 0 i b D E i L z 4 8 R W 5 0 c n k g V H l w Z T 0 i R m l s b F N 0 Y X R 1 c y I g V m F s d W U 9 I n N D b 2 1 w b G V 0 Z S I v P j x F b n R y e S B U e X B l P S J G a W x s V G F y Z 2 V 0 T m F t Z U N 1 c 3 R v b W l 6 Z W Q i I F Z h b H V l P S J s M S I v P j x F b n R y e S B U e X B l P S J G a W x s V G 9 E Y X R h T W 9 k Z W x F b m F i b G V k I i B W Y W x 1 Z T 0 i b D A i L z 4 8 R W 5 0 c n k g V H l w Z T 0 i S X N Q c m l 2 Y X R l I i B W Y W x 1 Z T 0 i b D A i L z 4 8 R W 5 0 c n k g V H l w Z T 0 i U X V l c n l J R C I g V m F s d W U 9 I n N k N T F j Z W N l Y i 1 j N z V h L T Q 2 Y T Q t Y j Y w N y 0 2 O W I 1 M 2 M w N T B k Y T Q i L z 4 8 R W 5 0 c n k g V H l w Z T 0 i U m V s Y X R p b 2 5 z a G l w S W 5 m b 0 N v b n R h a W 5 l c i I g V m F s d W U 9 I n N 7 J n F 1 b 3 Q 7 Y 2 9 s d W 1 u Q 2 9 1 b n Q m c X V v d D s 6 N S w m c X V v d D t r Z X l D b 2 x 1 b W 5 O Y W 1 l c y Z x d W 9 0 O z p b X S w m c X V v d D t x d W V y e V J l b G F 0 a W 9 u c 2 h p c H M m c X V v d D s 6 W 1 0 s J n F 1 b 3 Q 7 Y 2 9 s d W 1 u S W R l b n R p d G l l c y Z x d W 9 0 O z p b J n F 1 b 3 Q 7 U 2 V j d G l v b j E v V G F i b G U g M S 9 B d X R v U m V t b 3 Z l Z E N v b H V t b n M x L n t D b 2 1 t b 2 4 g b m F t Z S w w f S Z x d W 9 0 O y w m c X V v d D t T Z W N 0 a W 9 u M S 9 U Y W J s Z S A x L 0 F 1 d G 9 S Z W 1 v d m V k Q 2 9 s d W 1 u c z E u e 0 N B U y B O b y 4 s M X 0 m c X V v d D s s J n F 1 b 3 Q 7 U 2 V j d G l v b j E v V G F i b G U g M S 9 B d X R v U m V t b 3 Z l Z E N v b H V t b n M x L n t T e W 5 v b n l t c y w y f S Z x d W 9 0 O y w m c X V v d D t T Z W N 0 a W 9 u M S 9 U Y W J s Z S A x L 0 F 1 d G 9 S Z W 1 v d m V k Q 2 9 s d W 1 u c z E u e 0 l z b 2 1 l c n M s M 3 0 m c X V v d D s s J n F 1 b 3 Q 7 U 2 V j d G l v b j E v V G F i b G U g M S 9 B d X R v U m V t b 3 Z l Z E N v b H V t b n M x L n t D Q V M g T m 8 u X z E s N H 0 m c X V v d D t d L C Z x d W 9 0 O 0 N v b H V t b k N v d W 5 0 J n F 1 b 3 Q 7 O j U s J n F 1 b 3 Q 7 S 2 V 5 Q 2 9 s d W 1 u T m F t Z X M m c X V v d D s 6 W 1 0 s J n F 1 b 3 Q 7 Q 2 9 s d W 1 u S W R l b n R p d G l l c y Z x d W 9 0 O z p b J n F 1 b 3 Q 7 U 2 V j d G l v b j E v V G F i b G U g M S 9 B d X R v U m V t b 3 Z l Z E N v b H V t b n M x L n t D b 2 1 t b 2 4 g b m F t Z S w w f S Z x d W 9 0 O y w m c X V v d D t T Z W N 0 a W 9 u M S 9 U Y W J s Z S A x L 0 F 1 d G 9 S Z W 1 v d m V k Q 2 9 s d W 1 u c z E u e 0 N B U y B O b y 4 s M X 0 m c X V v d D s s J n F 1 b 3 Q 7 U 2 V j d G l v b j E v V G F i b G U g M S 9 B d X R v U m V t b 3 Z l Z E N v b H V t b n M x L n t T e W 5 v b n l t c y w y f S Z x d W 9 0 O y w m c X V v d D t T Z W N 0 a W 9 u M S 9 U Y W J s Z S A x L 0 F 1 d G 9 S Z W 1 v d m V k Q 2 9 s d W 1 u c z E u e 0 l z b 2 1 l c n M s M 3 0 m c X V v d D s s J n F 1 b 3 Q 7 U 2 V j d G l v b j E v V G F i b G U g M S 9 B d X R v U m V t b 3 Z l Z E N v b H V t b n M x L n t D Q V M g T m 8 u X z E s N H 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1 R h Y m x l J T I w M j w v S X R l b V B h d G g + P C 9 J d G V t T G 9 j Y X R p b 2 4 + P F N 0 Y W J s Z U V u d H J p Z X M + P E V u d H J 5 I F R 5 c G U 9 I k F k Z G V k V G 9 E Y X R h T W 9 k Z W w i I F Z h b H V l P S J s M C I v P j x F b n R y e S B U e X B l P S J C d W Z m Z X J O Z X h 0 U m V m c m V z a C I g V m F s d W U 9 I m w x I i 8 + P E V u d H J 5 I F R 5 c G U 9 I k Z p b G x D b 3 V u d C I g V m F s d W U 9 I m w z M z E i L z 4 8 R W 5 0 c n k g V H l w Z T 0 i R m l s b E V u Y W J s Z W Q i I F Z h b H V l P S J s M C I v P j x F b n R y e S B U e X B l P S J G a W x s R X J y b 3 J D b 2 R l I i B W Y W x 1 Z T 0 i c 1 V u a 2 5 v d 2 4 i L z 4 8 R W 5 0 c n k g V H l w Z T 0 i R m l s b E V y c m 9 y Q 2 9 1 b n Q i I F Z h b H V l P S J s M C I v P j x F b n R y e S B U e X B l P S J G a W x s T G F z d F V w Z G F 0 Z W Q i I F Z h b H V l P S J k M j A y N C 0 w O C 0 w M l Q x N D o 0 N z o 1 M S 4 x O T A 4 M T E 0 W i I v P j x F b n R y e S B U e X B l P S J G a W x s Q 2 9 s d W 1 u V H l w Z X M i I F Z h b H V l P S J z Q X d Z P S I v P j x F b n R y e S B U e X B l P S J G a W x s Q 2 9 s d W 1 u T m F t Z X M i I F Z h b H V l P S J z W y Z x d W 9 0 O 0 N B U y B O b y 4 m c X V v d D s s J n F 1 b 3 Q 7 Q 2 9 t b W 9 u I G 5 h b W U m c X V v d D t d I i 8 + P E V u d H J 5 I F R 5 c G U 9 I k Z p b G x l Z E N v b X B s Z X R l U m V z d W x 0 V G 9 X b 3 J r c 2 h l Z X Q i I F Z h b H V l P S J s M S I v P j x F b n R y e S B U e X B l P S J G a W x s U 3 R h d H V z I i B W Y W x 1 Z T 0 i c 0 N v b X B s Z X R l I i 8 + P E V u d H J 5 I F R 5 c G U 9 I k Z p b G x U b 0 R h d G F N b 2 R l b E V u Y W J s Z W Q i I F Z h b H V l P S J s M C I v P j x F b n R y e S B U e X B l P S J J c 1 B y a X Z h d G U i I F Z h b H V l P S J s M C I v P j x F b n R y e S B U e X B l P S J R d W V y e U l E I i B W Y W x 1 Z T 0 i c 2 Q 3 N G M 1 Y W V i L T J j Z m I t N D U 5 Z i 1 i Y 2 Z k L W M z M 2 M x Y T E 3 N m V m M S I v P j x F b n R y e S B U e X B l P S J S Z W x h d G l v b n N o a X B J b m Z v Q 2 9 u d G F p b m V y I i B W Y W x 1 Z T 0 i c 3 s m c X V v d D t j b 2 x 1 b W 5 D b 3 V u d C Z x d W 9 0 O z o y L C Z x d W 9 0 O 2 t l e U N v b H V t b k 5 h b W V z J n F 1 b 3 Q 7 O l t d L C Z x d W 9 0 O 3 F 1 Z X J 5 U m V s Y X R p b 2 5 z a G l w c y Z x d W 9 0 O z p b X S w m c X V v d D t j b 2 x 1 b W 5 J Z G V u d G l 0 a W V z J n F 1 b 3 Q 7 O l s m c X V v d D t T Z W N 0 a W 9 u M S 9 U Y W J s Z S A y L 0 F 1 d G 9 S Z W 1 v d m V k Q 2 9 s d W 1 u c z E u e 0 N B U y B O b y 4 s M H 0 m c X V v d D s s J n F 1 b 3 Q 7 U 2 V j d G l v b j E v V G F i b G U g M i 9 B d X R v U m V t b 3 Z l Z E N v b H V t b n M x L n t D b 2 1 t b 2 4 g b m F t Z S w x f S Z x d W 9 0 O 1 0 s J n F 1 b 3 Q 7 Q 2 9 s d W 1 u Q 2 9 1 b n Q m c X V v d D s 6 M i w m c X V v d D t L Z X l D b 2 x 1 b W 5 O Y W 1 l c y Z x d W 9 0 O z p b X S w m c X V v d D t D b 2 x 1 b W 5 J Z G V u d G l 0 a W V z J n F 1 b 3 Q 7 O l s m c X V v d D t T Z W N 0 a W 9 u M S 9 U Y W J s Z S A y L 0 F 1 d G 9 S Z W 1 v d m V k Q 2 9 s d W 1 u c z E u e 0 N B U y B O b y 4 s M H 0 m c X V v d D s s J n F 1 b 3 Q 7 U 2 V j d G l v b j E v V G F i b G U g M i 9 B d X R v U m V t b 3 Z l Z E N v b H V t b n M x L n t D b 2 1 t b 2 4 g b m F t Z S w x 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V G F i b G U l M j A x J T I w K D I p P C 9 J d G V t U G F 0 a D 4 8 L 0 l 0 Z W 1 M b 2 N h d G l v b j 4 8 U 3 R h Y m x l R W 5 0 c m l l c z 4 8 R W 5 0 c n k g V H l w Z T 0 i Q W R k Z W R U b 0 R h d G F N b 2 R l b C I g V m F s d W U 9 I m w w I i 8 + P E V u d H J 5 I F R 5 c G U 9 I k J 1 Z m Z l c k 5 l e H R S Z W Z y Z X N o I i B W Y W x 1 Z T 0 i b D E i L z 4 8 R W 5 0 c n k g V H l w Z T 0 i R m l s b E V u Y W J s Z W Q i I F Z h b H V l P S J s M C I v P j x F b n R y e S B U e X B l P S J G a W x s R X J y b 3 J D b 2 R l I i B W Y W x 1 Z T 0 i c 1 V u a 2 5 v d 2 4 i L z 4 8 R W 5 0 c n k g V H l w Z T 0 i R m l s b E V y c m 9 y Q 2 9 1 b n Q i I F Z h b H V l P S J s M C I v P j x F b n R y e S B U e X B l P S J G a W x s T G F z d F V w Z G F 0 Z W Q i I F Z h b H V l P S J k M j A y N C 0 w O C 0 w M l Q x N T o w M D o 1 N i 4 3 N D c 5 O T Y 2 W i I v P j x F b n R y e S B U e X B l P S J G a W x s Q 2 9 s d W 1 u V H l w Z X M i I F Z h b H V l P S J z Q m d Z R y I v P j x F b n R y e S B U e X B l P S J G a W x s Q 2 9 s d W 1 u T m F t Z X M i I F Z h b H V l P S J z W y Z x d W 9 0 O 0 N v b H V t b j E m c X V v d D s s J n F 1 b 3 Q 7 Q 2 9 s d W 1 u M i Z x d W 9 0 O y w m c X V v d D t D b 2 x 1 b W 4 z J n F 1 b 3 Q 7 X S I v P j x F b n R y e S B U e X B l P S J G a W x s Z W R D b 2 1 w b G V 0 Z V J l c 3 V s d F R v V 2 9 y a 3 N o Z W V 0 I i B W Y W x 1 Z T 0 i b D E i L z 4 8 R W 5 0 c n k g V H l w Z T 0 i R m l s b F N 0 Y X R 1 c y I g V m F s d W U 9 I n N D b 2 1 w b G V 0 Z S I v P j x F b n R y e S B U e X B l P S J G a W x s V G F y Z 2 V 0 T m F t Z U N 1 c 3 R v b W l 6 Z W Q i I F Z h b H V l P S J s M S I v P j x F b n R y e S B U e X B l P S J G a W x s V G 9 E Y X R h T W 9 k Z W x F b m F i b G V k I i B W Y W x 1 Z T 0 i b D A i L z 4 8 R W 5 0 c n k g V H l w Z T 0 i S X N Q c m l 2 Y X R l I i B W Y W x 1 Z T 0 i b D A i L z 4 8 R W 5 0 c n k g V H l w Z T 0 i U X V l c n l J R C I g V m F s d W U 9 I n M 0 O W Q w O W Z j Y i 0 1 N z h j L T Q w Z j M t Y T d k N i 1 h M D h m N G F h M j U 3 N z M i L z 4 8 R W 5 0 c n k g V H l w Z T 0 i U m V s Y X R p b 2 5 z a G l w S W 5 m b 0 N v b n R h a W 5 l c i I g V m F s d W U 9 I n N 7 J n F 1 b 3 Q 7 Y 2 9 s d W 1 u Q 2 9 1 b n Q m c X V v d D s 6 M y w m c X V v d D t r Z X l D b 2 x 1 b W 5 O Y W 1 l c y Z x d W 9 0 O z p b X S w m c X V v d D t x d W V y e V J l b G F 0 a W 9 u c 2 h p c H M m c X V v d D s 6 W 1 0 s J n F 1 b 3 Q 7 Y 2 9 s d W 1 u S W R l b n R p d G l l c y Z x d W 9 0 O z p b J n F 1 b 3 Q 7 U 2 V j d G l v b j E v V G F i b G U g M S A o M i k v Q X V 0 b 1 J l b W 9 2 Z W R D b 2 x 1 b W 5 z M S 5 7 Q 2 9 s d W 1 u M S w w f S Z x d W 9 0 O y w m c X V v d D t T Z W N 0 a W 9 u M S 9 U Y W J s Z S A x I C g y K S 9 B d X R v U m V t b 3 Z l Z E N v b H V t b n M x L n t D b 2 x 1 b W 4 y L D F 9 J n F 1 b 3 Q 7 L C Z x d W 9 0 O 1 N l Y 3 R p b 2 4 x L 1 R h Y m x l I D E g K D I p L 0 F 1 d G 9 S Z W 1 v d m V k Q 2 9 s d W 1 u c z E u e 0 N v b H V t b j M s M n 0 m c X V v d D t d L C Z x d W 9 0 O 0 N v b H V t b k N v d W 5 0 J n F 1 b 3 Q 7 O j M s J n F 1 b 3 Q 7 S 2 V 5 Q 2 9 s d W 1 u T m F t Z X M m c X V v d D s 6 W 1 0 s J n F 1 b 3 Q 7 Q 2 9 s d W 1 u S W R l b n R p d G l l c y Z x d W 9 0 O z p b J n F 1 b 3 Q 7 U 2 V j d G l v b j E v V G F i b G U g M S A o M i k v Q X V 0 b 1 J l b W 9 2 Z W R D b 2 x 1 b W 5 z M S 5 7 Q 2 9 s d W 1 u M S w w f S Z x d W 9 0 O y w m c X V v d D t T Z W N 0 a W 9 u M S 9 U Y W J s Z S A x I C g y K S 9 B d X R v U m V t b 3 Z l Z E N v b H V t b n M x L n t D b 2 x 1 b W 4 y L D F 9 J n F 1 b 3 Q 7 L C Z x d W 9 0 O 1 N l Y 3 R p b 2 4 x L 1 R h Y m x l I D E g K D I p L 0 F 1 d G 9 S Z W 1 v d m V k Q 2 9 s d W 1 u c z E u e 0 N v b H V t b j M s M n 0 m c X V v d D t d L C Z x d W 9 0 O 1 J l b G F 0 a W 9 u c 2 h p c E l u Z m 8 m c X V v d D s 6 W 1 1 9 I i 8 + P E V u d H J 5 I F R 5 c G U 9 I l J l c 3 V s d F R 5 c G U i I F Z h b H V l P S J z V G F i b G U i L z 4 8 R W 5 0 c n k g V H l w Z T 0 i R m l s b E 9 i a m V j d F R 5 c G U i I F Z h b H V l P S J z Q 2 9 u b m V j d G l v b k 9 u b H k i L z 4 8 R W 5 0 c n k g V H l w Z T 0 i T m F t Z V V w Z G F 0 Z W R B Z n R l c k Z p b G w i I F Z h b H V l P S J s M C I v P j w v U 3 R h Y m x l R W 5 0 c m l l c z 4 8 L 0 l 0 Z W 0 + P E l 0 Z W 0 + P E l 0 Z W 1 M b 2 N h d G l v b j 4 8 S X R l b V R 5 c G U + R m 9 y b X V s Y T w v S X R l b V R 5 c G U + P E l 0 Z W 1 Q Y X R o P l N l Y 3 R p b 2 4 x L 1 R h Y m x l J T I w M S U y M C g z K T w v S X R l b V B h d G g + P C 9 J d G V t T G 9 j Y X R p b 2 4 + P F N 0 Y W J s Z U V u d H J p Z X M + P E V u d H J 5 I F R 5 c G U 9 I k F k Z G V k V G 9 E Y X R h T W 9 k Z W w i I F Z h b H V l P S J s M C I v P j x F b n R y e S B U e X B l P S J C d W Z m Z X J O Z X h 0 U m V m c m V z a C I g V m F s d W U 9 I m w x I i 8 + P E V u d H J 5 I F R 5 c G U 9 I k Z p b G x F b m F i b G V k I i B W Y W x 1 Z T 0 i b D A i L z 4 8 R W 5 0 c n k g V H l w Z T 0 i R m l s b E V y c m 9 y Q 2 9 k Z S I g V m F s d W U 9 I n N V b m t u b 3 d u I i 8 + P E V u d H J 5 I F R 5 c G U 9 I k Z p b G x F c n J v c k N v d W 5 0 I i B W Y W x 1 Z T 0 i b D E i L z 4 8 R W 5 0 c n k g V H l w Z T 0 i R m l s b E x h c 3 R V c G R h d G V k I i B W Y W x 1 Z T 0 i Z D I w M j Q t M D g t M D J U M T U 6 M j Q 6 M j A u M z U z M j k w M l o i L z 4 8 R W 5 0 c n k g V H l w Z T 0 i R m l s b E N v b H V t b l R 5 c G V z I i B W Y W x 1 Z T 0 i c 0 J n T U d C Z 0 0 9 I i 8 + P E V u d H J 5 I F R 5 c G U 9 I k Z p b G x D b 2 x 1 b W 5 O Y W 1 l c y I g V m F s d W U 9 I n N b J n F 1 b 3 Q 7 Q 2 9 t b W 9 u I G 5 h b W U m c X V v d D s s J n F 1 b 3 Q 7 Q 0 F T I E 5 v L i Z x d W 9 0 O y w m c X V v d D t T e W 5 v b n l t c y Z x d W 9 0 O y w m c X V v d D t J c 2 9 t Z X J z J n F 1 b 3 Q 7 L C Z x d W 9 0 O 0 N B U y B O b y 5 f M S Z x d W 9 0 O 1 0 i L z 4 8 R W 5 0 c n k g V H l w Z T 0 i R m l s b G V k Q 2 9 t c G x l d G V S Z X N 1 b H R U b 1 d v c m t z a G V l d C I g V m F s d W U 9 I m w x I i 8 + P E V u d H J 5 I F R 5 c G U 9 I k Z p b G x T d G F 0 d X M i I F Z h b H V l P S J z Q 2 9 t c G x l d G U i L z 4 8 R W 5 0 c n k g V H l w Z T 0 i R m l s b F R v R G F 0 Y U 1 v Z G V s R W 5 h Y m x l Z C I g V m F s d W U 9 I m w w I i 8 + P E V u d H J 5 I F R 5 c G U 9 I k l z U H J p d m F 0 Z S I g V m F s d W U 9 I m w w I i 8 + P E V u d H J 5 I F R 5 c G U 9 I l F 1 Z X J 5 S U Q i I F Z h b H V l P S J z Y z B k M 2 I 1 Z W Y t N W M w M y 0 0 O G Q 0 L T k y Y z M t Y m M 5 N G R k O G J m Y T F h I i 8 + P E V u d H J 5 I F R 5 c G U 9 I l J l b G F 0 a W 9 u c 2 h p c E l u Z m 9 D b 2 5 0 Y W l u Z X I i I F Z h b H V l P S J z e y Z x d W 9 0 O 2 N v b H V t b k N v d W 5 0 J n F 1 b 3 Q 7 O j U s J n F 1 b 3 Q 7 a 2 V 5 Q 2 9 s d W 1 u T m F t Z X M m c X V v d D s 6 W 1 0 s J n F 1 b 3 Q 7 c X V l c n l S Z W x h d G l v b n N o a X B z J n F 1 b 3 Q 7 O l t d L C Z x d W 9 0 O 2 N v b H V t b k l k Z W 5 0 a X R p Z X M m c X V v d D s 6 W y Z x d W 9 0 O 1 N l Y 3 R p b 2 4 x L 1 R h Y m x l I D E g K D M p L 0 F 1 d G 9 S Z W 1 v d m V k Q 2 9 s d W 1 u c z E u e 0 N v b W 1 v b i B u Y W 1 l L D B 9 J n F 1 b 3 Q 7 L C Z x d W 9 0 O 1 N l Y 3 R p b 2 4 x L 1 R h Y m x l I D E g K D M p L 0 F 1 d G 9 S Z W 1 v d m V k Q 2 9 s d W 1 u c z E u e 0 N B U y B O b y 4 s M X 0 m c X V v d D s s J n F 1 b 3 Q 7 U 2 V j d G l v b j E v V G F i b G U g M S A o M y k v Q X V 0 b 1 J l b W 9 2 Z W R D b 2 x 1 b W 5 z M S 5 7 U 3 l u b 2 5 5 b X M s M n 0 m c X V v d D s s J n F 1 b 3 Q 7 U 2 V j d G l v b j E v V G F i b G U g M S A o M y k v Q X V 0 b 1 J l b W 9 2 Z W R D b 2 x 1 b W 5 z M S 5 7 S X N v b W V y c y w z f S Z x d W 9 0 O y w m c X V v d D t T Z W N 0 a W 9 u M S 9 U Y W J s Z S A x I C g z K S 9 B d X R v U m V t b 3 Z l Z E N v b H V t b n M x L n t D Q V M g T m 8 u X z E s N H 0 m c X V v d D t d L C Z x d W 9 0 O 0 N v b H V t b k N v d W 5 0 J n F 1 b 3 Q 7 O j U s J n F 1 b 3 Q 7 S 2 V 5 Q 2 9 s d W 1 u T m F t Z X M m c X V v d D s 6 W 1 0 s J n F 1 b 3 Q 7 Q 2 9 s d W 1 u S W R l b n R p d G l l c y Z x d W 9 0 O z p b J n F 1 b 3 Q 7 U 2 V j d G l v b j E v V G F i b G U g M S A o M y k v Q X V 0 b 1 J l b W 9 2 Z W R D b 2 x 1 b W 5 z M S 5 7 Q 2 9 t b W 9 u I G 5 h b W U s M H 0 m c X V v d D s s J n F 1 b 3 Q 7 U 2 V j d G l v b j E v V G F i b G U g M S A o M y k v Q X V 0 b 1 J l b W 9 2 Z W R D b 2 x 1 b W 5 z M S 5 7 Q 0 F T I E 5 v L i w x f S Z x d W 9 0 O y w m c X V v d D t T Z W N 0 a W 9 u M S 9 U Y W J s Z S A x I C g z K S 9 B d X R v U m V t b 3 Z l Z E N v b H V t b n M x L n t T e W 5 v b n l t c y w y f S Z x d W 9 0 O y w m c X V v d D t T Z W N 0 a W 9 u M S 9 U Y W J s Z S A x I C g z K S 9 B d X R v U m V t b 3 Z l Z E N v b H V t b n M x L n t J c 2 9 t Z X J z L D N 9 J n F 1 b 3 Q 7 L C Z x d W 9 0 O 1 N l Y 3 R p b 2 4 x L 1 R h Y m x l I D E g K D M p L 0 F 1 d G 9 S Z W 1 v d m V k Q 2 9 s d W 1 u c z E u e 0 N B U y B O b y 5 f M S w 0 f S Z x d W 9 0 O 1 0 s J n F 1 b 3 Q 7 U m V s Y X R p b 2 5 z a G l w S W 5 m b y Z x d W 9 0 O z p b X X 0 i L z 4 8 R W 5 0 c n k g V H l w Z T 0 i U m V z d W x 0 V H l w Z S I g V m F s d W U 9 I n N U Y W J s Z S I v P j x F b n R y e S B U e X B l P S J G a W x s T 2 J q Z W N 0 V H l w Z S I g V m F s d W U 9 I n N D b 2 5 u Z W N 0 a W 9 u T 2 5 s e S I v P j x F b n R y e S B U e X B l P S J O Y W 1 l V X B k Y X R l Z E F m d G V y R m l s b C I g V m F s d W U 9 I m w w I i 8 + P C 9 T d G F i b G V F b n R y a W V z P j w v S X R l b T 4 8 S X R l b T 4 8 S X R l b U x v Y 2 F 0 a W 9 u P j x J d G V t V H l w Z T 5 G b 3 J t d W x h P C 9 J d G V t V H l w Z T 4 8 S X R l b V B h d G g + U 2 V j d G l v b j E v V G F i b G U l M j A x L 1 N v d X J j Z T w v S X R l b V B h d G g + P C 9 J d G V t T G 9 j Y X R p b 2 4 + P F N 0 Y W J s Z U V u d H J p Z X M v P j w v S X R l b T 4 8 S X R l b T 4 8 S X R l b U x v Y 2 F 0 a W 9 u P j x J d G V t V H l w Z T 5 G b 3 J t d W x h P C 9 J d G V t V H l w Z T 4 8 S X R l b V B h d G g + U 2 V j d G l v b j E v V G F i b G U l M j A x L 0 V 4 d H J h Y 3 R l Z C U y M F R h Y m x l J T I w R n J v b S U y M E h 0 b W w 8 L 0 l 0 Z W 1 Q Y X R o P j w v S X R l b U x v Y 2 F 0 a W 9 u P j x T d G F i b G V F b n R y a W V z L z 4 8 L 0 l 0 Z W 0 + P E l 0 Z W 0 + P E l 0 Z W 1 M b 2 N h d G l v b j 4 8 S X R l b V R 5 c G U + R m 9 y b X V s Y T w v S X R l b V R 5 c G U + P E l 0 Z W 1 Q Y X R o P l N l Y 3 R p b 2 4 x L 1 R h Y m x l J T I w M S 9 Q c m 9 t b 3 R l Z C U y M E h l Y W R l c n M 8 L 0 l 0 Z W 1 Q Y X R o P j w v S X R l b U x v Y 2 F 0 a W 9 u P j x T d G F i b G V F b n R y a W V z L z 4 8 L 0 l 0 Z W 0 + P E l 0 Z W 0 + P E l 0 Z W 1 M b 2 N h d G l v b j 4 8 S X R l b V R 5 c G U + R m 9 y b X V s Y T w v S X R l b V R 5 c G U + P E l 0 Z W 1 Q Y X R o P l N l Y 3 R p b 2 4 x L 1 R h Y m x l J T I w M S 9 D a G F u Z 2 V k J T I w V H l w Z T w v S X R l b V B h d G g + P C 9 J d G V t T G 9 j Y X R p b 2 4 + P F N 0 Y W J s Z U V u d H J p Z X M v P j w v S X R l b T 4 8 S X R l b T 4 8 S X R l b U x v Y 2 F 0 a W 9 u P j x J d G V t V H l w Z T 5 G b 3 J t d W x h P C 9 J d G V t V H l w Z T 4 8 S X R l b V B h d G g + U 2 V j d G l v b j E v V G F i b G U l M j A y L 1 N v d X J j Z T w v S X R l b V B h d G g + P C 9 J d G V t T G 9 j Y X R p b 2 4 + P F N 0 Y W J s Z U V u d H J p Z X M v P j w v S X R l b T 4 8 S X R l b T 4 8 S X R l b U x v Y 2 F 0 a W 9 u P j x J d G V t V H l w Z T 5 G b 3 J t d W x h P C 9 J d G V t V H l w Z T 4 8 S X R l b V B h d G g + U 2 V j d G l v b j E v V G F i b G U l M j A y L 0 V 4 d H J h Y 3 R l Z C U y M F R h Y m x l J T I w R n J v b S U y M E h 0 b W w 8 L 0 l 0 Z W 1 Q Y X R o P j w v S X R l b U x v Y 2 F 0 a W 9 u P j x T d G F i b G V F b n R y a W V z L z 4 8 L 0 l 0 Z W 0 + P E l 0 Z W 0 + P E l 0 Z W 1 M b 2 N h d G l v b j 4 8 S X R l b V R 5 c G U + R m 9 y b X V s Y T w v S X R l b V R 5 c G U + P E l 0 Z W 1 Q Y X R o P l N l Y 3 R p b 2 4 x L 1 R h Y m x l J T I w M i 9 Q c m 9 t b 3 R l Z C U y M E h l Y W R l c n M 8 L 0 l 0 Z W 1 Q Y X R o P j w v S X R l b U x v Y 2 F 0 a W 9 u P j x T d G F i b G V F b n R y a W V z L z 4 8 L 0 l 0 Z W 0 + P E l 0 Z W 0 + P E l 0 Z W 1 M b 2 N h d G l v b j 4 8 S X R l b V R 5 c G U + R m 9 y b X V s Y T w v S X R l b V R 5 c G U + P E l 0 Z W 1 Q Y X R o P l N l Y 3 R p b 2 4 x L 1 R h Y m x l J T I w M i 9 D a G F u Z 2 V k J T I w V H l w Z T w v S X R l b V B h d G g + P C 9 J d G V t T G 9 j Y X R p b 2 4 + P F N 0 Y W J s Z U V u d H J p Z X M v P j w v S X R l b T 4 8 S X R l b T 4 8 S X R l b U x v Y 2 F 0 a W 9 u P j x J d G V t V H l w Z T 5 G b 3 J t d W x h P C 9 J d G V t V H l w Z T 4 8 S X R l b V B h d G g + U 2 V j d G l v b j E v V G F i b G U l M j A x J T I w K D I p L 1 N v d X J j Z T w v S X R l b V B h d G g + P C 9 J d G V t T G 9 j Y X R p b 2 4 + P F N 0 Y W J s Z U V u d H J p Z X M v P j w v S X R l b T 4 8 S X R l b T 4 8 S X R l b U x v Y 2 F 0 a W 9 u P j x J d G V t V H l w Z T 5 G b 3 J t d W x h P C 9 J d G V t V H l w Z T 4 8 S X R l b V B h d G g + U 2 V j d G l v b j E v V G F i b G U l M j A x J T I w K D I p L 0 V 4 d H J h Y 3 R l Z C U y M F R h Y m x l J T I w R n J v b S U y M E h 0 b W w 8 L 0 l 0 Z W 1 Q Y X R o P j w v S X R l b U x v Y 2 F 0 a W 9 u P j x T d G F i b G V F b n R y a W V z L z 4 8 L 0 l 0 Z W 0 + P E l 0 Z W 0 + P E l 0 Z W 1 M b 2 N h d G l v b j 4 8 S X R l b V R 5 c G U + R m 9 y b X V s Y T w v S X R l b V R 5 c G U + P E l 0 Z W 1 Q Y X R o P l N l Y 3 R p b 2 4 x L 1 R h Y m x l J T I w M S U y M C g y K S 9 D a G F u Z 2 V k J T I w V H l w Z T w v S X R l b V B h d G g + P C 9 J d G V t T G 9 j Y X R p b 2 4 + P F N 0 Y W J s Z U V u d H J p Z X M v P j w v S X R l b T 4 8 S X R l b T 4 8 S X R l b U x v Y 2 F 0 a W 9 u P j x J d G V t V H l w Z T 5 G b 3 J t d W x h P C 9 J d G V t V H l w Z T 4 8 S X R l b V B h d G g + U 2 V j d G l v b j E v V G F i b G U l M j A x J T I w K D M p L 1 N v d X J j Z T w v S X R l b V B h d G g + P C 9 J d G V t T G 9 j Y X R p b 2 4 + P F N 0 Y W J s Z U V u d H J p Z X M v P j w v S X R l b T 4 8 S X R l b T 4 8 S X R l b U x v Y 2 F 0 a W 9 u P j x J d G V t V H l w Z T 5 G b 3 J t d W x h P C 9 J d G V t V H l w Z T 4 8 S X R l b V B h d G g + U 2 V j d G l v b j E v V G F i b G U l M j A x J T I w K D M p L 0 V 4 d H J h Y 3 R l Z C U y M F R h Y m x l J T I w R n J v b S U y M E h 0 b W w 8 L 0 l 0 Z W 1 Q Y X R o P j w v S X R l b U x v Y 2 F 0 a W 9 u P j x T d G F i b G V F b n R y a W V z L z 4 8 L 0 l 0 Z W 0 + P E l 0 Z W 0 + P E l 0 Z W 1 M b 2 N h d G l v b j 4 8 S X R l b V R 5 c G U + R m 9 y b X V s Y T w v S X R l b V R 5 c G U + P E l 0 Z W 1 Q Y X R o P l N l Y 3 R p b 2 4 x L 1 R h Y m x l J T I w M S U y M C g z K S 9 Q c m 9 t b 3 R l Z C U y M E h l Y W R l c n M 8 L 0 l 0 Z W 1 Q Y X R o P j w v S X R l b U x v Y 2 F 0 a W 9 u P j x T d G F i b G V F b n R y a W V z L z 4 8 L 0 l 0 Z W 0 + P E l 0 Z W 0 + P E l 0 Z W 1 M b 2 N h d G l v b j 4 8 S X R l b V R 5 c G U + R m 9 y b X V s Y T w v S X R l b V R 5 c G U + P E l 0 Z W 1 Q Y X R o P l N l Y 3 R p b 2 4 x L 1 R h Y m x l J T I w M S U y M C g z K S 9 D a G F u Z 2 V k J T I w V H l w Z T w v S X R l b V B h d G g + P C 9 J d G V t T G 9 j Y X R p b 2 4 + P F N 0 Y W J s Z U V u d H J p Z X M v P j w v S X R l b T 4 8 S X R l b T 4 8 S X R l b U x v Y 2 F 0 a W 9 u P j x J d G V t V H l w Z T 5 B b G x G b 3 J t d W x h c z w v S X R l b V R 5 c G U + P E l 0 Z W 1 Q Y X R o P j w v S X R l b V B h d G g + P C 9 J d G V t T G 9 j Y X R p b 2 4 + P F N 0 Y W J s Z U V u d H J p Z X M + P E V u d H J 5 I F R 5 c G U 9 I l F 1 Z X J 5 R 3 J v d X B z I i B W Y W x 1 Z T 0 i c 0 F B Q U F B Q T 0 9 I i 8 + P E V u d H J 5 I F R 5 c G U 9 I l J l b G F 0 a W 9 u c 2 h p c H M i I F Z h b H V l P S J z Q U F B Q U F B P T 0 i L z 4 8 L 1 N 0 Y W J s Z U V u d H J p Z X M + P C 9 J d G V t P j w v S X R l b X M + P C 9 M b 2 N h b F B h Y 2 t h Z 2 V N Z X R h Z G F 0 Y U Z p b G U + F g A A A F B L B Q Y A A A A A A A A A A A A A A A A A A A A A A A A m A Q A A A Q A A A N C M n d 8 B F d E R j H o A w E / C l + s B A A A A g b 7 6 g L e r K U a I B M g k / J G D W Q A A A A A C A A A A A A A Q Z g A A A A E A A C A A A A B 7 K l i b 6 Y b S t X J h V J g L s s q l F e p G A m T 2 w E 7 p x o l H L A h k Q w A A A A A O g A A A A A I A A C A A A A D m U i Q m p D e g T m y S l K u 8 b M t V r k V 1 A h d j 3 Y Y B a i K X W w H w s F A A A A B H r A I / e 2 7 i 8 k 3 l Y v k R Y o r 0 h P Z k C s 0 k c j e Z 2 a l T H t E n L 7 e 7 J G k 3 s 0 H / s e E h a V j e a p b d T U 5 E V k w d x F 8 C z H J j P T X v m V q u c 8 r M t 2 u b p V y m c 2 V 1 T 0 A A A A D f U c E 3 G s e D c f g z 1 n v b s t J I H 5 A M N + a N U l 8 j i j I s n b P O M U 0 Q Q B 6 W x c I 1 i j l q R V z 3 T 8 f E t 4 T 4 i x a M 3 e w C p N J i l q 3 / < / D a t a M a s h u p > 
</file>

<file path=customXml/item4.xml><?xml version="1.0" encoding="utf-8"?>
<ct:contentTypeSchema xmlns:ct="http://schemas.microsoft.com/office/2006/metadata/contentType" xmlns:ma="http://schemas.microsoft.com/office/2006/metadata/properties/metaAttributes" ct:_="" ma:_="" ma:contentTypeName="Document" ma:contentTypeID="0x0101003A3D7A658C931A409191BD1BEBD4DAE7" ma:contentTypeVersion="15" ma:contentTypeDescription="Create a new document." ma:contentTypeScope="" ma:versionID="c850f0f38ab22902a04d3f16332c6eb5">
  <xsd:schema xmlns:xsd="http://www.w3.org/2001/XMLSchema" xmlns:xs="http://www.w3.org/2001/XMLSchema" xmlns:p="http://schemas.microsoft.com/office/2006/metadata/properties" xmlns:ns1="http://schemas.microsoft.com/sharepoint/v3" xmlns:ns2="4ffa91fb-a0ff-4ac5-b2db-65c790d184a4" xmlns:ns3="http://schemas.microsoft.com/sharepoint.v3" xmlns:ns4="http://schemas.microsoft.com/sharepoint/v3/fields" xmlns:ns5="fc30a4c0-66b0-4141-bbcd-7181d157387c" xmlns:ns6="b3ef8c14-d382-4942-99c9-3382e4de0619" targetNamespace="http://schemas.microsoft.com/office/2006/metadata/properties" ma:root="true" ma:fieldsID="74528a62ff951e4a2e1081a651581ff8" ns1:_="" ns2:_="" ns3:_="" ns4:_="" ns5:_="" ns6:_="">
    <xsd:import namespace="http://schemas.microsoft.com/sharepoint/v3"/>
    <xsd:import namespace="4ffa91fb-a0ff-4ac5-b2db-65c790d184a4"/>
    <xsd:import namespace="http://schemas.microsoft.com/sharepoint.v3"/>
    <xsd:import namespace="http://schemas.microsoft.com/sharepoint/v3/fields"/>
    <xsd:import namespace="fc30a4c0-66b0-4141-bbcd-7181d157387c"/>
    <xsd:import namespace="b3ef8c14-d382-4942-99c9-3382e4de0619"/>
    <xsd:element name="properties">
      <xsd:complexType>
        <xsd:sequence>
          <xsd:element name="documentManagement">
            <xsd:complexType>
              <xsd:all>
                <xsd:element ref="ns2:Document_x0020_Creation_x0020_Date" minOccurs="0"/>
                <xsd:element ref="ns2:Creator" minOccurs="0"/>
                <xsd:element ref="ns2:EPA_x0020_Office" minOccurs="0"/>
                <xsd:element ref="ns2:Record" minOccurs="0"/>
                <xsd:element ref="ns3:CategoryDescription" minOccurs="0"/>
                <xsd:element ref="ns2:Identifier" minOccurs="0"/>
                <xsd:element ref="ns2:EPA_x0020_Contributor" minOccurs="0"/>
                <xsd:element ref="ns2:External_x0020_Contributor" minOccurs="0"/>
                <xsd:element ref="ns4:_Coverage" minOccurs="0"/>
                <xsd:element ref="ns2:EPA_x0020_Related_x0020_Documents" minOccurs="0"/>
                <xsd:element ref="ns4:_Source" minOccurs="0"/>
                <xsd:element ref="ns2:Rights" minOccurs="0"/>
                <xsd:element ref="ns1:Language" minOccurs="0"/>
                <xsd:element ref="ns2:j747ac98061d40f0aa7bd47e1db5675d" minOccurs="0"/>
                <xsd:element ref="ns2:TaxKeywordTaxHTField" minOccurs="0"/>
                <xsd:element ref="ns2:TaxCatchAllLabel" minOccurs="0"/>
                <xsd:element ref="ns2:TaxCatchAll" minOccurs="0"/>
                <xsd:element ref="ns5:MediaServiceMetadata" minOccurs="0"/>
                <xsd:element ref="ns5:MediaServiceFastMetadata" minOccurs="0"/>
                <xsd:element ref="ns6:SharedWithUsers" minOccurs="0"/>
                <xsd:element ref="ns6:SharedWithDetails" minOccurs="0"/>
                <xsd:element ref="ns5:lcf76f155ced4ddcb4097134ff3c332f" minOccurs="0"/>
                <xsd:element ref="ns5:MediaServiceOCR" minOccurs="0"/>
                <xsd:element ref="ns5:MediaServiceGenerationTime" minOccurs="0"/>
                <xsd:element ref="ns5:MediaServiceEventHashCode" minOccurs="0"/>
                <xsd:element ref="ns5:MediaServiceObjectDetectorVersions" minOccurs="0"/>
                <xsd:element ref="ns1:_ip_UnifiedCompliancePolicyProperties" minOccurs="0"/>
                <xsd:element ref="ns1:_ip_UnifiedCompliancePolicyUIAction" minOccurs="0"/>
                <xsd:element ref="ns5: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Language" ma:index="17" nillable="true" ma:displayName="Language" ma:default="English" ma:description="Select the document language from the drop down." ma:format="Dropdown"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element name="_ip_UnifiedCompliancePolicyProperties" ma:index="38" nillable="true" ma:displayName="Unified Compliance Policy Properties" ma:hidden="true" ma:internalName="_ip_UnifiedCompliancePolicyProperties">
      <xsd:simpleType>
        <xsd:restriction base="dms:Note"/>
      </xsd:simpleType>
    </xsd:element>
    <xsd:element name="_ip_UnifiedCompliancePolicyUIAction" ma:index="39"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a91fb-a0ff-4ac5-b2db-65c790d184a4" elementFormDefault="qualified">
    <xsd:import namespace="http://schemas.microsoft.com/office/2006/documentManagement/types"/>
    <xsd:import namespace="http://schemas.microsoft.com/office/infopath/2007/PartnerControls"/>
    <xsd:element name="Document_x0020_Creation_x0020_Date" ma:index="2" nillable="true" ma:displayName="Document Date" ma:default="[today]" ma:description="Enter the date this document was last modified. The upload date has been entered by default." ma:format="DateOnly" ma:internalName="Document_x0020_Creation_x0020_Date" ma:readOnly="false">
      <xsd:simpleType>
        <xsd:restriction base="dms:DateTime"/>
      </xsd:simpleType>
    </xsd:element>
    <xsd:element name="Creator" ma:index="3" nillable="true" ma:displayName="Creator" ma:description="Enter the person primarily responsible for the document. The name of the person uploading the document has been entered by default." ma:list="UserInfo" ma:SharePointGroup="0" ma:internalName="Cre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PA_x0020_Office" ma:index="4" nillable="true" ma:displayName="EPA Office" ma:description="Enter the EPA organization primarily responsible for the document. The office of the person uploading the document has been entered by default." ma:internalName="EPA_x0020_Office" ma:readOnly="false">
      <xsd:simpleType>
        <xsd:restriction base="dms:Text">
          <xsd:maxLength value="255"/>
        </xsd:restriction>
      </xsd:simpleType>
    </xsd:element>
    <xsd:element name="Record" ma:index="5" nillable="true" ma:displayName="Record" ma:default="Shared" ma:description="For documents that provide evidence of EPA decisions and actions, select &quot;Shared&quot; (open access) or &quot;Private&quot; (restricted access)." ma:format="Dropdown" ma:internalName="Record" ma:readOnly="false">
      <xsd:simpleType>
        <xsd:restriction base="dms:Choice">
          <xsd:enumeration value="None"/>
          <xsd:enumeration value="Shared"/>
          <xsd:enumeration value="Private"/>
        </xsd:restriction>
      </xsd:simpleType>
    </xsd:element>
    <xsd:element name="Identifier" ma:index="9" nillable="true" ma:displayName="Identifier" ma:description="Enter all EPA identification numbers applicable to this document, one on each line." ma:internalName="Identifier" ma:readOnly="false">
      <xsd:simpleType>
        <xsd:restriction base="dms:Note">
          <xsd:maxLength value="255"/>
        </xsd:restriction>
      </xsd:simpleType>
    </xsd:element>
    <xsd:element name="EPA_x0020_Contributor" ma:index="11" nillable="true" ma:displayName="EPA Contributor" ma:description="Enter an EPA person who contributed to the creation of the document but is not the primary author." ma:list="UserInfo" ma:SharePointGroup="0" ma:internalName="EPA_x0020_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External_x0020_Contributor" ma:index="12" nillable="true" ma:displayName="External Contributor" ma:description="Enter a non-EPA person who contributed to the creation of the document but is not the primary author." ma:internalName="External_x0020_Contributor" ma:readOnly="false">
      <xsd:simpleType>
        <xsd:restriction base="dms:Note">
          <xsd:maxLength value="255"/>
        </xsd:restriction>
      </xsd:simpleType>
    </xsd:element>
    <xsd:element name="EPA_x0020_Related_x0020_Documents" ma:index="14" nillable="true" ma:displayName="Other Related Documents" ma:description="Enter any related document." ma:internalName="EPA_x0020_Related_x0020_Documents" ma:readOnly="false">
      <xsd:simpleType>
        <xsd:restriction base="dms:Note">
          <xsd:maxLength value="255"/>
        </xsd:restriction>
      </xsd:simpleType>
    </xsd:element>
    <xsd:element name="Rights" ma:index="16" nillable="true" ma:displayName="Rights" ma:description="Enter information about intellectual property rights held over the document (e.g. copyright, patent, trademark)." ma:internalName="Rights" ma:readOnly="false">
      <xsd:simpleType>
        <xsd:restriction base="dms:Note">
          <xsd:maxLength value="255"/>
        </xsd:restriction>
      </xsd:simpleType>
    </xsd:element>
    <xsd:element name="j747ac98061d40f0aa7bd47e1db5675d" ma:index="19" nillable="true" ma:taxonomy="true" ma:internalName="j747ac98061d40f0aa7bd47e1db5675d" ma:taxonomyFieldName="Document_x0020_Type" ma:displayName="Document Type" ma:readOnly="false" ma:default="" ma:fieldId="{3747ac98-061d-40f0-aa7b-d47e1db5675d}" ma:sspId="29f62856-1543-49d4-a736-4569d363f533" ma:termSetId="e06cd6a9-a175-4da0-81cb-8dba7aa394ab" ma:anchorId="00000000-0000-0000-0000-000000000000" ma:open="false" ma:isKeyword="false">
      <xsd:complexType>
        <xsd:sequence>
          <xsd:element ref="pc:Terms" minOccurs="0" maxOccurs="1"/>
        </xsd:sequence>
      </xsd:complexType>
    </xsd:element>
    <xsd:element name="TaxKeywordTaxHTField" ma:index="21" nillable="true" ma:taxonomy="true" ma:internalName="TaxKeywordTaxHTField" ma:taxonomyFieldName="TaxKeyword" ma:displayName="Enterprise Keywords" ma:readOnly="false" ma:fieldId="{23f27201-bee3-471e-b2e7-b64fd8b7ca38}" ma:taxonomyMulti="true" ma:sspId="29f62856-1543-49d4-a736-4569d363f533" ma:termSetId="00000000-0000-0000-0000-000000000000" ma:anchorId="00000000-0000-0000-0000-000000000000" ma:open="true" ma:isKeyword="true">
      <xsd:complexType>
        <xsd:sequence>
          <xsd:element ref="pc:Terms" minOccurs="0" maxOccurs="1"/>
        </xsd:sequence>
      </xsd:complexType>
    </xsd:element>
    <xsd:element name="TaxCatchAllLabel" ma:index="23" nillable="true" ma:displayName="Taxonomy Catch All Column1" ma:hidden="true" ma:list="{e436b133-85f2-4bde-b3da-997ccb50d5df}" ma:internalName="TaxCatchAllLabel" ma:readOnly="true" ma:showField="CatchAllDataLabel" ma:web="b3ef8c14-d382-4942-99c9-3382e4de0619">
      <xsd:complexType>
        <xsd:complexContent>
          <xsd:extension base="dms:MultiChoiceLookup">
            <xsd:sequence>
              <xsd:element name="Value" type="dms:Lookup" maxOccurs="unbounded" minOccurs="0" nillable="true"/>
            </xsd:sequence>
          </xsd:extension>
        </xsd:complexContent>
      </xsd:complexType>
    </xsd:element>
    <xsd:element name="TaxCatchAll" ma:index="24" nillable="true" ma:displayName="Taxonomy Catch All Column" ma:hidden="true" ma:list="{e436b133-85f2-4bde-b3da-997ccb50d5df}" ma:internalName="TaxCatchAll" ma:showField="CatchAllData" ma:web="b3ef8c14-d382-4942-99c9-3382e4de0619">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tegoryDescription" ma:index="6" nillable="true" ma:displayName="Description" ma:description="Enter a brief description." ma:internalName="CategoryDescription"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Coverage" ma:index="13" nillable="true" ma:displayName="Coverage" ma:description="Enter the geographic location, jurisdiction, or time period for which the document is relevant." ma:internalName="_Coverage" ma:readOnly="false">
      <xsd:simpleType>
        <xsd:restriction base="dms:Text">
          <xsd:maxLength value="255"/>
        </xsd:restriction>
      </xsd:simpleType>
    </xsd:element>
    <xsd:element name="_Source" ma:index="15" nillable="true" ma:displayName="Source" ma:description="Enter a source from which the document is derived." ma:internalName="_Source"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c30a4c0-66b0-4141-bbcd-7181d157387c" elementFormDefault="qualified">
    <xsd:import namespace="http://schemas.microsoft.com/office/2006/documentManagement/types"/>
    <xsd:import namespace="http://schemas.microsoft.com/office/infopath/2007/PartnerControls"/>
    <xsd:element name="MediaServiceMetadata" ma:index="28" nillable="true" ma:displayName="MediaServiceMetadata" ma:hidden="true" ma:internalName="MediaServiceMetadata" ma:readOnly="true">
      <xsd:simpleType>
        <xsd:restriction base="dms:Note"/>
      </xsd:simpleType>
    </xsd:element>
    <xsd:element name="MediaServiceFastMetadata" ma:index="29" nillable="true" ma:displayName="MediaServiceFastMetadata" ma:hidden="true" ma:internalName="MediaServiceFastMetadata" ma:readOnly="true">
      <xsd:simpleType>
        <xsd:restriction base="dms:Note"/>
      </xsd:simpleType>
    </xsd:element>
    <xsd:element name="lcf76f155ced4ddcb4097134ff3c332f" ma:index="33" nillable="true" ma:taxonomy="true" ma:internalName="lcf76f155ced4ddcb4097134ff3c332f" ma:taxonomyFieldName="MediaServiceImageTags" ma:displayName="Image Tags" ma:readOnly="false" ma:fieldId="{5cf76f15-5ced-4ddc-b409-7134ff3c332f}" ma:taxonomyMulti="true" ma:sspId="29f62856-1543-49d4-a736-4569d363f533" ma:termSetId="09814cd3-568e-fe90-9814-8d621ff8fb84" ma:anchorId="fba54fb3-c3e1-fe81-a776-ca4b69148c4d" ma:open="true" ma:isKeyword="false">
      <xsd:complexType>
        <xsd:sequence>
          <xsd:element ref="pc:Terms" minOccurs="0" maxOccurs="1"/>
        </xsd:sequence>
      </xsd:complexType>
    </xsd:element>
    <xsd:element name="MediaServiceOCR" ma:index="34" nillable="true" ma:displayName="Extracted Text" ma:internalName="MediaServiceOCR" ma:readOnly="true">
      <xsd:simpleType>
        <xsd:restriction base="dms:Note">
          <xsd:maxLength value="255"/>
        </xsd:restriction>
      </xsd:simpleType>
    </xsd:element>
    <xsd:element name="MediaServiceGenerationTime" ma:index="35" nillable="true" ma:displayName="MediaServiceGenerationTime" ma:hidden="true" ma:internalName="MediaServiceGenerationTime" ma:readOnly="true">
      <xsd:simpleType>
        <xsd:restriction base="dms:Text"/>
      </xsd:simpleType>
    </xsd:element>
    <xsd:element name="MediaServiceEventHashCode" ma:index="36" nillable="true" ma:displayName="MediaServiceEventHashCode" ma:hidden="true" ma:internalName="MediaServiceEventHashCode" ma:readOnly="true">
      <xsd:simpleType>
        <xsd:restriction base="dms:Text"/>
      </xsd:simpleType>
    </xsd:element>
    <xsd:element name="MediaServiceObjectDetectorVersions" ma:index="37" nillable="true" ma:displayName="MediaServiceObjectDetectorVersions" ma:hidden="true" ma:indexed="true" ma:internalName="MediaServiceObjectDetectorVersions" ma:readOnly="true">
      <xsd:simpleType>
        <xsd:restriction base="dms:Text"/>
      </xsd:simpleType>
    </xsd:element>
    <xsd:element name="MediaServiceSearchProperties" ma:index="4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3ef8c14-d382-4942-99c9-3382e4de0619" elementFormDefault="qualified">
    <xsd:import namespace="http://schemas.microsoft.com/office/2006/documentManagement/types"/>
    <xsd:import namespace="http://schemas.microsoft.com/office/infopath/2007/PartnerControls"/>
    <xsd:element name="SharedWithUsers" ma:index="3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3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5"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SharedContentType xmlns="Microsoft.SharePoint.Taxonomy.ContentTypeSync" SourceId="29f62856-1543-49d4-a736-4569d363f533" ContentTypeId="0x0101" PreviousValue="false"/>
</file>

<file path=customXml/itemProps1.xml><?xml version="1.0" encoding="utf-8"?>
<ds:datastoreItem xmlns:ds="http://schemas.openxmlformats.org/officeDocument/2006/customXml" ds:itemID="{20436BC2-24D0-45F0-B4AD-3F9FE61D4CF7}"/>
</file>

<file path=customXml/itemProps2.xml><?xml version="1.0" encoding="utf-8"?>
<ds:datastoreItem xmlns:ds="http://schemas.openxmlformats.org/officeDocument/2006/customXml" ds:itemID="{D51019C5-2DDE-49C9-8BA7-E6299CD76C0E}"/>
</file>

<file path=customXml/itemProps3.xml><?xml version="1.0" encoding="utf-8"?>
<ds:datastoreItem xmlns:ds="http://schemas.openxmlformats.org/officeDocument/2006/customXml" ds:itemID="{50BDDBFE-C952-4D5E-A938-5EDD1C739F31}"/>
</file>

<file path=customXml/itemProps4.xml><?xml version="1.0" encoding="utf-8"?>
<ds:datastoreItem xmlns:ds="http://schemas.openxmlformats.org/officeDocument/2006/customXml" ds:itemID="{E0FD62E6-549E-4B22-A986-04359878A2B0}"/>
</file>

<file path=customXml/itemProps5.xml><?xml version="1.0" encoding="utf-8"?>
<ds:datastoreItem xmlns:ds="http://schemas.openxmlformats.org/officeDocument/2006/customXml" ds:itemID="{595A2F48-B08B-411D-A7F1-0BB29525CEF9}"/>
</file>

<file path=docProps/app.xml><?xml version="1.0" encoding="utf-8"?>
<Properties xmlns="http://schemas.openxmlformats.org/officeDocument/2006/extended-properties" xmlns:vt="http://schemas.openxmlformats.org/officeDocument/2006/docPropsVTypes">
  <Application>Microsoft Excel Online</Application>
  <Manager/>
  <Company>ICF Consulting, Inc.</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ICF Consulting, Inc.</dc:creator>
  <cp:keywords/>
  <dc:description/>
  <cp:lastModifiedBy>Claire Munaretto</cp:lastModifiedBy>
  <cp:revision/>
  <dcterms:created xsi:type="dcterms:W3CDTF">2001-02-19T17:58:40Z</dcterms:created>
  <dcterms:modified xsi:type="dcterms:W3CDTF">2024-11-05T21:04:02Z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84af2c38d1c64328a54abd8a7885a3d0</vt:lpwstr>
  </property>
  <property fmtid="{D5CDD505-2E9C-101B-9397-08002B2CF9AE}" pid="3" name="ContentTypeId">
    <vt:lpwstr>0x0101003A3D7A658C931A409191BD1BEBD4DAE7</vt:lpwstr>
  </property>
  <property fmtid="{D5CDD505-2E9C-101B-9397-08002B2CF9AE}" pid="4" name="TaxKeyword">
    <vt:lpwstr/>
  </property>
  <property fmtid="{D5CDD505-2E9C-101B-9397-08002B2CF9AE}" pid="5" name="e3f09c3df709400db2417a7161762d62">
    <vt:lpwstr/>
  </property>
  <property fmtid="{D5CDD505-2E9C-101B-9397-08002B2CF9AE}" pid="6" name="EPA_x0020_Subject">
    <vt:lpwstr/>
  </property>
  <property fmtid="{D5CDD505-2E9C-101B-9397-08002B2CF9AE}" pid="7" name="Document Type">
    <vt:lpwstr/>
  </property>
  <property fmtid="{D5CDD505-2E9C-101B-9397-08002B2CF9AE}" pid="8" name="EPA Subject">
    <vt:lpwstr/>
  </property>
  <property fmtid="{D5CDD505-2E9C-101B-9397-08002B2CF9AE}" pid="9" name="MediaServiceImageTags">
    <vt:lpwstr/>
  </property>
  <property fmtid="{D5CDD505-2E9C-101B-9397-08002B2CF9AE}" pid="10" name="Order">
    <vt:r8>3026700</vt:r8>
  </property>
  <property fmtid="{D5CDD505-2E9C-101B-9397-08002B2CF9AE}" pid="11" name="xd_Signature">
    <vt:bool>false</vt:bool>
  </property>
  <property fmtid="{D5CDD505-2E9C-101B-9397-08002B2CF9AE}" pid="12" name="xd_ProgID">
    <vt:lpwstr/>
  </property>
  <property fmtid="{D5CDD505-2E9C-101B-9397-08002B2CF9AE}" pid="13" name="_SourceUrl">
    <vt:lpwstr/>
  </property>
  <property fmtid="{D5CDD505-2E9C-101B-9397-08002B2CF9AE}" pid="14" name="_SharedFileIndex">
    <vt:lpwstr/>
  </property>
  <property fmtid="{D5CDD505-2E9C-101B-9397-08002B2CF9AE}" pid="15" name="ComplianceAssetId">
    <vt:lpwstr/>
  </property>
  <property fmtid="{D5CDD505-2E9C-101B-9397-08002B2CF9AE}" pid="16" name="TemplateUrl">
    <vt:lpwstr/>
  </property>
  <property fmtid="{D5CDD505-2E9C-101B-9397-08002B2CF9AE}" pid="17" name="_ExtendedDescription">
    <vt:lpwstr/>
  </property>
  <property fmtid="{D5CDD505-2E9C-101B-9397-08002B2CF9AE}" pid="18" name="TriggerFlowInfo">
    <vt:lpwstr/>
  </property>
</Properties>
</file>