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codeName="ThisWorkbook" showPivotChartFilter="1" defaultThemeVersion="124226"/>
  <mc:AlternateContent xmlns:mc="http://schemas.openxmlformats.org/markup-compatibility/2006">
    <mc:Choice Requires="x15">
      <x15ac:absPath xmlns:x15ac="http://schemas.microsoft.com/office/spreadsheetml/2010/11/ac" url="https://usepa-my.sharepoint.com/personal/schwenk_david_epa_gov/Documents/DESKTOP/"/>
    </mc:Choice>
  </mc:AlternateContent>
  <xr:revisionPtr revIDLastSave="42" documentId="11_5DA6CCD846587DC0EA42263500EABCEE9CBB9E98" xr6:coauthVersionLast="47" xr6:coauthVersionMax="47" xr10:uidLastSave="{77D55E06-6213-4A1B-A45C-7FFEB1169DF5}"/>
  <bookViews>
    <workbookView xWindow="-110" yWindow="-110" windowWidth="25820" windowHeight="13900" tabRatio="863" firstSheet="1" activeTab="6" xr2:uid="{00000000-000D-0000-FFFF-FFFF00000000}"/>
  </bookViews>
  <sheets>
    <sheet name="1. Instructions" sheetId="6" r:id="rId1"/>
    <sheet name="2. WQAR Template" sheetId="5" r:id="rId2"/>
    <sheet name="3. Atlas of Tribal Waters" sheetId="7" r:id="rId3"/>
    <sheet name="4. Watershed Restoration" sheetId="3" r:id="rId4"/>
    <sheet name="5. Narrative" sheetId="8" r:id="rId5"/>
    <sheet name="6. Definitions" sheetId="4" r:id="rId6"/>
    <sheet name="7. Report" sheetId="11" r:id="rId7"/>
    <sheet name="8. Table (Flat)" sheetId="10" r:id="rId8"/>
    <sheet name="----" sheetId="2" r:id="rId9"/>
  </sheets>
  <definedNames>
    <definedName name="_xlnm._FilterDatabase" localSheetId="8" hidden="1">'----'!$D$5:$D$9</definedName>
    <definedName name="BMP">'----'!$E$1:$E$11</definedName>
    <definedName name="BMP_Def">'6. Definitions'!$A$117:$J$135</definedName>
    <definedName name="Change">'----'!$H$1:$H$6</definedName>
    <definedName name="ChangeWater_Def">'6. Definitions'!$A$53:$J$61</definedName>
    <definedName name="CurrentWater_Def">'6. Definitions'!$A$64:$J$71</definedName>
    <definedName name="CurrentWQStatus">'----'!$J$1:$J$8</definedName>
    <definedName name="DataSpan">'----'!$I$1:$I$6</definedName>
    <definedName name="Distance_Def">'6. Definitions'!$A$3:$J$10</definedName>
    <definedName name="DistDef">'6. Definitions'!$A$3:$J$11</definedName>
    <definedName name="Frequency">'----'!$O$1:$O$16</definedName>
    <definedName name="Frequency_Name">'----'!$N$1:$N$16</definedName>
    <definedName name="Impairment_Def">'6. Definitions'!$A$74:$J$106</definedName>
    <definedName name="Impairment_Status">'----'!$L$1:$L$5</definedName>
    <definedName name="Impairments">'----'!$D$1:$D$23</definedName>
    <definedName name="ImpStatus_Def">'6. Definitions'!$A$109:$J$115</definedName>
    <definedName name="Method">'----'!$G$1:$G$3</definedName>
    <definedName name="Parameters">'----'!$F$1:$F$10</definedName>
    <definedName name="_xlnm.Print_Area" localSheetId="0">'1. Instructions'!$A$1:$C$52</definedName>
    <definedName name="_xlnm.Print_Area" localSheetId="1">'2. WQAR Template'!$B$1:$W$25</definedName>
    <definedName name="_xlnm.Print_Area" localSheetId="2">'3. Atlas of Tribal Waters'!$A$1:$E$9</definedName>
    <definedName name="_xlnm.Print_Area" localSheetId="3">'4. Watershed Restoration'!$A$1:$K$17</definedName>
    <definedName name="_xlnm.Print_Area" localSheetId="4">'5. Narrative'!$A$1:$N$68</definedName>
    <definedName name="_xlnm.Print_Area" localSheetId="5">'6. Definitions'!$A$1:$J$146</definedName>
    <definedName name="_xlnm.Print_Titles" localSheetId="1">'2. WQAR Template'!$2:$5</definedName>
    <definedName name="Project_Status">'----'!$K$1:$K$4</definedName>
    <definedName name="Status">'----'!$H$2:$H$4</definedName>
    <definedName name="Status1">'----'!$H:$H</definedName>
    <definedName name="StatusChange">'----'!$J$1:$J$8</definedName>
    <definedName name="TribalGoal_Def">'6. Definitions'!$A$14:$J$50</definedName>
    <definedName name="TrustStatus">'----'!$I$1:$I$3</definedName>
    <definedName name="Uses">'----'!$D$2:$D$10</definedName>
    <definedName name="Waterbody" localSheetId="1">'2. WQAR Template'!$B$6:$B$25</definedName>
    <definedName name="Waterbody_1">'2. WQAR Template'!$B$6:$B$25</definedName>
    <definedName name="WaterbodyType">'----'!$A$1:$A$15</definedName>
    <definedName name="WaterBodyUnits">'----'!$B$1:$B$8</definedName>
    <definedName name="WaterbodyUse">'----'!$M$2:$M$11</definedName>
    <definedName name="WaterUnits">'----'!$B:$B</definedName>
    <definedName name="WaterValues">'----'!$A$1:$A$15</definedName>
    <definedName name="YesNo">'----'!$C$1:$C$3</definedName>
    <definedName name="YesNoNA">'----'!$C$1:$C$4</definedName>
    <definedName name="YesNoWatershed">'----'!$G$1:$G$3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3" i="11" l="1"/>
  <c r="B54" i="11"/>
  <c r="B55" i="11"/>
  <c r="B56" i="11"/>
  <c r="B57" i="11"/>
  <c r="B58" i="11"/>
  <c r="B59" i="11"/>
  <c r="B60" i="11"/>
  <c r="B61" i="11"/>
  <c r="B52" i="11"/>
  <c r="B1" i="11"/>
  <c r="C8" i="11" l="1"/>
  <c r="C10" i="11" s="1"/>
  <c r="C9" i="11"/>
  <c r="C13" i="11"/>
  <c r="C15" i="11" s="1"/>
  <c r="C14" i="11"/>
  <c r="B18" i="11"/>
  <c r="B19" i="11"/>
  <c r="B20" i="11"/>
  <c r="B21" i="11"/>
  <c r="B22" i="11"/>
  <c r="B23" i="11"/>
  <c r="B24" i="11"/>
  <c r="B25" i="11"/>
  <c r="B26" i="11"/>
  <c r="B27" i="11"/>
  <c r="B28" i="11"/>
  <c r="B29" i="11"/>
  <c r="B30" i="11"/>
  <c r="B31" i="11"/>
  <c r="C6" i="10"/>
  <c r="D6" i="10"/>
  <c r="E6" i="10"/>
  <c r="F6" i="10"/>
  <c r="G6" i="10"/>
  <c r="H6" i="10"/>
  <c r="I6" i="10"/>
  <c r="J6" i="10"/>
  <c r="K6" i="10"/>
  <c r="L6" i="10"/>
  <c r="M6" i="10"/>
  <c r="N6" i="10"/>
  <c r="O6" i="10"/>
  <c r="P6" i="10"/>
  <c r="Q6" i="10"/>
  <c r="R6" i="10"/>
  <c r="S6" i="10"/>
  <c r="T6" i="10"/>
  <c r="U6" i="10"/>
  <c r="V6" i="10"/>
  <c r="W6" i="10"/>
  <c r="X6" i="10"/>
  <c r="Y6" i="10"/>
  <c r="Z6" i="10"/>
  <c r="AA6" i="10"/>
  <c r="AB6" i="10"/>
  <c r="AC6" i="10"/>
  <c r="AD6" i="10"/>
  <c r="AE6" i="10"/>
  <c r="AF6" i="10"/>
  <c r="AG6" i="10"/>
  <c r="AH6" i="10"/>
  <c r="AI6" i="10"/>
  <c r="AJ6" i="10"/>
  <c r="AK6" i="10"/>
  <c r="AL6" i="10"/>
  <c r="AM6" i="10"/>
  <c r="AN6" i="10"/>
  <c r="AO6" i="10"/>
  <c r="AP6" i="10"/>
  <c r="AQ6" i="10"/>
  <c r="AR6" i="10"/>
  <c r="AS6" i="10"/>
  <c r="AT6" i="10"/>
  <c r="AU6" i="10"/>
  <c r="AV6" i="10"/>
  <c r="AW6" i="10"/>
  <c r="AX6" i="10"/>
  <c r="AY6" i="10"/>
  <c r="C7" i="10"/>
  <c r="D7" i="10"/>
  <c r="E7" i="10"/>
  <c r="F7" i="10"/>
  <c r="G7" i="10"/>
  <c r="H7" i="10"/>
  <c r="I7" i="10"/>
  <c r="J7" i="10"/>
  <c r="K7" i="10"/>
  <c r="L7" i="10"/>
  <c r="M7" i="10"/>
  <c r="N7" i="10"/>
  <c r="O7" i="10"/>
  <c r="P7" i="10"/>
  <c r="Q7" i="10"/>
  <c r="R7" i="10"/>
  <c r="S7" i="10"/>
  <c r="T7" i="10"/>
  <c r="U7" i="10"/>
  <c r="V7" i="10"/>
  <c r="W7" i="10"/>
  <c r="X7" i="10"/>
  <c r="Y7" i="10"/>
  <c r="Z7" i="10"/>
  <c r="AA7" i="10"/>
  <c r="AB7" i="10"/>
  <c r="AC7" i="10"/>
  <c r="AD7" i="10"/>
  <c r="AE7" i="10"/>
  <c r="AF7" i="10"/>
  <c r="AG7" i="10"/>
  <c r="AH7" i="10"/>
  <c r="AI7" i="10"/>
  <c r="AJ7" i="10"/>
  <c r="AK7" i="10"/>
  <c r="AL7" i="10"/>
  <c r="AM7" i="10"/>
  <c r="AN7" i="10"/>
  <c r="AO7" i="10"/>
  <c r="AP7" i="10"/>
  <c r="AQ7" i="10"/>
  <c r="AR7" i="10"/>
  <c r="AS7" i="10"/>
  <c r="AT7" i="10"/>
  <c r="AU7" i="10"/>
  <c r="AV7" i="10"/>
  <c r="AW7" i="10"/>
  <c r="AX7" i="10"/>
  <c r="AY7" i="10"/>
  <c r="C8" i="10"/>
  <c r="D8" i="10"/>
  <c r="E8" i="10"/>
  <c r="F8" i="10"/>
  <c r="G8" i="10"/>
  <c r="H8" i="10"/>
  <c r="I8" i="10"/>
  <c r="J8" i="10"/>
  <c r="K8" i="10"/>
  <c r="L8" i="10"/>
  <c r="M8" i="10"/>
  <c r="N8" i="10"/>
  <c r="O8" i="10"/>
  <c r="P8" i="10"/>
  <c r="Q8" i="10"/>
  <c r="R8" i="10"/>
  <c r="S8" i="10"/>
  <c r="T8" i="10"/>
  <c r="U8" i="10"/>
  <c r="V8" i="10"/>
  <c r="W8" i="10"/>
  <c r="X8" i="10"/>
  <c r="Y8" i="10"/>
  <c r="Z8" i="10"/>
  <c r="AA8" i="10"/>
  <c r="AB8" i="10"/>
  <c r="AC8" i="10"/>
  <c r="AD8" i="10"/>
  <c r="AE8" i="10"/>
  <c r="AF8" i="10"/>
  <c r="AG8" i="10"/>
  <c r="AH8" i="10"/>
  <c r="AI8" i="10"/>
  <c r="AJ8" i="10"/>
  <c r="AK8" i="10"/>
  <c r="AL8" i="10"/>
  <c r="AM8" i="10"/>
  <c r="AN8" i="10"/>
  <c r="AO8" i="10"/>
  <c r="AP8" i="10"/>
  <c r="AQ8" i="10"/>
  <c r="AR8" i="10"/>
  <c r="AS8" i="10"/>
  <c r="AT8" i="10"/>
  <c r="AU8" i="10"/>
  <c r="AV8" i="10"/>
  <c r="AW8" i="10"/>
  <c r="AX8" i="10"/>
  <c r="AY8" i="10"/>
  <c r="C9" i="10"/>
  <c r="D9" i="10"/>
  <c r="E9" i="10"/>
  <c r="F9" i="10"/>
  <c r="G9" i="10"/>
  <c r="H9" i="10"/>
  <c r="I9" i="10"/>
  <c r="J9" i="10"/>
  <c r="K9" i="10"/>
  <c r="L9" i="10"/>
  <c r="M9" i="10"/>
  <c r="N9" i="10"/>
  <c r="O9" i="10"/>
  <c r="P9" i="10"/>
  <c r="Q9" i="10"/>
  <c r="R9" i="10"/>
  <c r="S9" i="10"/>
  <c r="T9" i="10"/>
  <c r="U9" i="10"/>
  <c r="V9" i="10"/>
  <c r="W9" i="10"/>
  <c r="X9" i="10"/>
  <c r="Y9" i="10"/>
  <c r="Z9" i="10"/>
  <c r="AA9" i="10"/>
  <c r="AB9" i="10"/>
  <c r="AC9" i="10"/>
  <c r="AD9" i="10"/>
  <c r="AE9" i="10"/>
  <c r="AF9" i="10"/>
  <c r="AG9" i="10"/>
  <c r="AH9" i="10"/>
  <c r="AI9" i="10"/>
  <c r="AJ9" i="10"/>
  <c r="AK9" i="10"/>
  <c r="AL9" i="10"/>
  <c r="AM9" i="10"/>
  <c r="AN9" i="10"/>
  <c r="AO9" i="10"/>
  <c r="AP9" i="10"/>
  <c r="AQ9" i="10"/>
  <c r="AR9" i="10"/>
  <c r="AS9" i="10"/>
  <c r="AT9" i="10"/>
  <c r="AU9" i="10"/>
  <c r="AV9" i="10"/>
  <c r="AW9" i="10"/>
  <c r="AX9" i="10"/>
  <c r="AY9" i="10"/>
  <c r="C10" i="10"/>
  <c r="D10" i="10"/>
  <c r="E10" i="10"/>
  <c r="F10" i="10"/>
  <c r="G10" i="10"/>
  <c r="H10" i="10"/>
  <c r="I10" i="10"/>
  <c r="J10" i="10"/>
  <c r="K10" i="10"/>
  <c r="L10" i="10"/>
  <c r="M10" i="10"/>
  <c r="N10" i="10"/>
  <c r="O10" i="10"/>
  <c r="P10" i="10"/>
  <c r="Q10" i="10"/>
  <c r="R10" i="10"/>
  <c r="S10" i="10"/>
  <c r="T10" i="10"/>
  <c r="U10" i="10"/>
  <c r="V10" i="10"/>
  <c r="W10" i="10"/>
  <c r="X10" i="10"/>
  <c r="Y10" i="10"/>
  <c r="Z10" i="10"/>
  <c r="AA10" i="10"/>
  <c r="AB10" i="10"/>
  <c r="AC10" i="10"/>
  <c r="AD10" i="10"/>
  <c r="AE10" i="10"/>
  <c r="AF10" i="10"/>
  <c r="AG10" i="10"/>
  <c r="AH10" i="10"/>
  <c r="AI10" i="10"/>
  <c r="AJ10" i="10"/>
  <c r="AK10" i="10"/>
  <c r="AL10" i="10"/>
  <c r="AM10" i="10"/>
  <c r="AN10" i="10"/>
  <c r="AO10" i="10"/>
  <c r="AP10" i="10"/>
  <c r="AQ10" i="10"/>
  <c r="AR10" i="10"/>
  <c r="AS10" i="10"/>
  <c r="AT10" i="10"/>
  <c r="AU10" i="10"/>
  <c r="AV10" i="10"/>
  <c r="AW10" i="10"/>
  <c r="AX10" i="10"/>
  <c r="AY10" i="10"/>
  <c r="C11" i="10"/>
  <c r="D11" i="10"/>
  <c r="E11" i="10"/>
  <c r="F11" i="10"/>
  <c r="G11" i="10"/>
  <c r="H11" i="10"/>
  <c r="I11" i="10"/>
  <c r="J11" i="10"/>
  <c r="K11" i="10"/>
  <c r="L11" i="10"/>
  <c r="M11" i="10"/>
  <c r="N11" i="10"/>
  <c r="O11" i="10"/>
  <c r="P11" i="10"/>
  <c r="Q11" i="10"/>
  <c r="R11" i="10"/>
  <c r="S11" i="10"/>
  <c r="T11" i="10"/>
  <c r="U11" i="10"/>
  <c r="V11" i="10"/>
  <c r="W11" i="10"/>
  <c r="X11" i="10"/>
  <c r="Y11" i="10"/>
  <c r="Z11" i="10"/>
  <c r="AA11" i="10"/>
  <c r="AB11" i="10"/>
  <c r="AC11" i="10"/>
  <c r="AD11" i="10"/>
  <c r="AE11" i="10"/>
  <c r="AF11" i="10"/>
  <c r="AG11" i="10"/>
  <c r="AH11" i="10"/>
  <c r="AI11" i="10"/>
  <c r="AJ11" i="10"/>
  <c r="AK11" i="10"/>
  <c r="AL11" i="10"/>
  <c r="AM11" i="10"/>
  <c r="AN11" i="10"/>
  <c r="AO11" i="10"/>
  <c r="AP11" i="10"/>
  <c r="AQ11" i="10"/>
  <c r="AR11" i="10"/>
  <c r="AS11" i="10"/>
  <c r="AT11" i="10"/>
  <c r="AU11" i="10"/>
  <c r="AV11" i="10"/>
  <c r="AW11" i="10"/>
  <c r="AX11" i="10"/>
  <c r="AY11" i="10"/>
  <c r="C12" i="10"/>
  <c r="D12" i="10"/>
  <c r="E12" i="10"/>
  <c r="F12" i="10"/>
  <c r="G12" i="10"/>
  <c r="H12" i="10"/>
  <c r="I12" i="10"/>
  <c r="J12" i="10"/>
  <c r="K12" i="10"/>
  <c r="L12" i="10"/>
  <c r="M12" i="10"/>
  <c r="N12" i="10"/>
  <c r="O12" i="10"/>
  <c r="P12" i="10"/>
  <c r="Q12" i="10"/>
  <c r="R12" i="10"/>
  <c r="S12" i="10"/>
  <c r="T12" i="10"/>
  <c r="U12" i="10"/>
  <c r="V12" i="10"/>
  <c r="W12" i="10"/>
  <c r="X12" i="10"/>
  <c r="Y12" i="10"/>
  <c r="Z12" i="10"/>
  <c r="AA12" i="10"/>
  <c r="AB12" i="10"/>
  <c r="AC12" i="10"/>
  <c r="AD12" i="10"/>
  <c r="AE12" i="10"/>
  <c r="AF12" i="10"/>
  <c r="AG12" i="10"/>
  <c r="AH12" i="10"/>
  <c r="AI12" i="10"/>
  <c r="AJ12" i="10"/>
  <c r="AK12" i="10"/>
  <c r="AL12" i="10"/>
  <c r="AM12" i="10"/>
  <c r="AN12" i="10"/>
  <c r="AO12" i="10"/>
  <c r="AP12" i="10"/>
  <c r="AQ12" i="10"/>
  <c r="AR12" i="10"/>
  <c r="AS12" i="10"/>
  <c r="AT12" i="10"/>
  <c r="AU12" i="10"/>
  <c r="AV12" i="10"/>
  <c r="AW12" i="10"/>
  <c r="AX12" i="10"/>
  <c r="AY12" i="10"/>
  <c r="C13" i="10"/>
  <c r="D13" i="10"/>
  <c r="E13" i="10"/>
  <c r="F13" i="10"/>
  <c r="G13" i="10"/>
  <c r="H13" i="10"/>
  <c r="I13" i="10"/>
  <c r="J13" i="10"/>
  <c r="K13" i="10"/>
  <c r="L13" i="10"/>
  <c r="M13" i="10"/>
  <c r="N13" i="10"/>
  <c r="O13" i="10"/>
  <c r="P13" i="10"/>
  <c r="Q13" i="10"/>
  <c r="R13" i="10"/>
  <c r="S13" i="10"/>
  <c r="T13" i="10"/>
  <c r="U13" i="10"/>
  <c r="V13" i="10"/>
  <c r="W13" i="10"/>
  <c r="X13" i="10"/>
  <c r="Y13" i="10"/>
  <c r="Z13" i="10"/>
  <c r="AA13" i="10"/>
  <c r="AB13" i="10"/>
  <c r="AC13" i="10"/>
  <c r="AD13" i="10"/>
  <c r="AE13" i="10"/>
  <c r="AF13" i="10"/>
  <c r="AG13" i="10"/>
  <c r="AH13" i="10"/>
  <c r="AI13" i="10"/>
  <c r="AJ13" i="10"/>
  <c r="AK13" i="10"/>
  <c r="AL13" i="10"/>
  <c r="AM13" i="10"/>
  <c r="AN13" i="10"/>
  <c r="AO13" i="10"/>
  <c r="AP13" i="10"/>
  <c r="AQ13" i="10"/>
  <c r="AR13" i="10"/>
  <c r="AS13" i="10"/>
  <c r="AT13" i="10"/>
  <c r="AU13" i="10"/>
  <c r="AV13" i="10"/>
  <c r="AW13" i="10"/>
  <c r="AX13" i="10"/>
  <c r="AY13" i="10"/>
  <c r="C14" i="10"/>
  <c r="D14" i="10"/>
  <c r="E14" i="10"/>
  <c r="F14" i="10"/>
  <c r="G14" i="10"/>
  <c r="H14" i="10"/>
  <c r="I14" i="10"/>
  <c r="J14" i="10"/>
  <c r="K14" i="10"/>
  <c r="L14" i="10"/>
  <c r="M14" i="10"/>
  <c r="N14" i="10"/>
  <c r="O14" i="10"/>
  <c r="P14" i="10"/>
  <c r="Q14" i="10"/>
  <c r="R14" i="10"/>
  <c r="S14" i="10"/>
  <c r="T14" i="10"/>
  <c r="U14" i="10"/>
  <c r="V14" i="10"/>
  <c r="W14" i="10"/>
  <c r="X14" i="10"/>
  <c r="Y14" i="10"/>
  <c r="Z14" i="10"/>
  <c r="AA14" i="10"/>
  <c r="AB14" i="10"/>
  <c r="AC14" i="10"/>
  <c r="AD14" i="10"/>
  <c r="AE14" i="10"/>
  <c r="AF14" i="10"/>
  <c r="AG14" i="10"/>
  <c r="AH14" i="10"/>
  <c r="AI14" i="10"/>
  <c r="AJ14" i="10"/>
  <c r="AK14" i="10"/>
  <c r="AL14" i="10"/>
  <c r="AM14" i="10"/>
  <c r="AN14" i="10"/>
  <c r="AO14" i="10"/>
  <c r="AP14" i="10"/>
  <c r="AQ14" i="10"/>
  <c r="AR14" i="10"/>
  <c r="AS14" i="10"/>
  <c r="AT14" i="10"/>
  <c r="AU14" i="10"/>
  <c r="AV14" i="10"/>
  <c r="AW14" i="10"/>
  <c r="AX14" i="10"/>
  <c r="AY14" i="10"/>
  <c r="C15" i="10"/>
  <c r="D15" i="10"/>
  <c r="E15" i="10"/>
  <c r="F15" i="10"/>
  <c r="G15" i="10"/>
  <c r="H15" i="10"/>
  <c r="I15" i="10"/>
  <c r="J15" i="10"/>
  <c r="K15" i="10"/>
  <c r="L15" i="10"/>
  <c r="M15" i="10"/>
  <c r="N15" i="10"/>
  <c r="O15" i="10"/>
  <c r="P15" i="10"/>
  <c r="Q15" i="10"/>
  <c r="R15" i="10"/>
  <c r="S15" i="10"/>
  <c r="T15" i="10"/>
  <c r="U15" i="10"/>
  <c r="V15" i="10"/>
  <c r="W15" i="10"/>
  <c r="X15" i="10"/>
  <c r="Y15" i="10"/>
  <c r="Z15" i="10"/>
  <c r="AA15" i="10"/>
  <c r="AB15" i="10"/>
  <c r="AC15" i="10"/>
  <c r="AD15" i="10"/>
  <c r="AE15" i="10"/>
  <c r="AF15" i="10"/>
  <c r="AG15" i="10"/>
  <c r="AH15" i="10"/>
  <c r="AI15" i="10"/>
  <c r="AJ15" i="10"/>
  <c r="AK15" i="10"/>
  <c r="AL15" i="10"/>
  <c r="AM15" i="10"/>
  <c r="AN15" i="10"/>
  <c r="AO15" i="10"/>
  <c r="AP15" i="10"/>
  <c r="AQ15" i="10"/>
  <c r="AR15" i="10"/>
  <c r="AS15" i="10"/>
  <c r="AT15" i="10"/>
  <c r="AU15" i="10"/>
  <c r="AV15" i="10"/>
  <c r="AW15" i="10"/>
  <c r="AX15" i="10"/>
  <c r="AY15" i="10"/>
  <c r="C16" i="10"/>
  <c r="D16" i="10"/>
  <c r="E16" i="10"/>
  <c r="F16" i="10"/>
  <c r="G16" i="10"/>
  <c r="H16" i="10"/>
  <c r="I16" i="10"/>
  <c r="J16" i="10"/>
  <c r="K16" i="10"/>
  <c r="L16" i="10"/>
  <c r="M16" i="10"/>
  <c r="N16" i="10"/>
  <c r="O16" i="10"/>
  <c r="P16" i="10"/>
  <c r="Q16" i="10"/>
  <c r="R16" i="10"/>
  <c r="S16" i="10"/>
  <c r="T16" i="10"/>
  <c r="U16" i="10"/>
  <c r="V16" i="10"/>
  <c r="W16" i="10"/>
  <c r="X16" i="10"/>
  <c r="Y16" i="10"/>
  <c r="Z16" i="10"/>
  <c r="AA16" i="10"/>
  <c r="AB16" i="10"/>
  <c r="AC16" i="10"/>
  <c r="AD16" i="10"/>
  <c r="AE16" i="10"/>
  <c r="AF16" i="10"/>
  <c r="AG16" i="10"/>
  <c r="AH16" i="10"/>
  <c r="AI16" i="10"/>
  <c r="AJ16" i="10"/>
  <c r="AK16" i="10"/>
  <c r="AL16" i="10"/>
  <c r="AM16" i="10"/>
  <c r="AN16" i="10"/>
  <c r="AO16" i="10"/>
  <c r="AP16" i="10"/>
  <c r="AQ16" i="10"/>
  <c r="AR16" i="10"/>
  <c r="AS16" i="10"/>
  <c r="AT16" i="10"/>
  <c r="AU16" i="10"/>
  <c r="AV16" i="10"/>
  <c r="AW16" i="10"/>
  <c r="AX16" i="10"/>
  <c r="AY16" i="10"/>
  <c r="C17" i="10"/>
  <c r="D17" i="10"/>
  <c r="E17" i="10"/>
  <c r="F17" i="10"/>
  <c r="G17" i="10"/>
  <c r="H17" i="10"/>
  <c r="I17" i="10"/>
  <c r="J17" i="10"/>
  <c r="K17" i="10"/>
  <c r="L17" i="10"/>
  <c r="M17" i="10"/>
  <c r="N17" i="10"/>
  <c r="O17" i="10"/>
  <c r="P17" i="10"/>
  <c r="Q17" i="10"/>
  <c r="R17" i="10"/>
  <c r="S17" i="10"/>
  <c r="T17" i="10"/>
  <c r="U17" i="10"/>
  <c r="V17" i="10"/>
  <c r="W17" i="10"/>
  <c r="X17" i="10"/>
  <c r="Y17" i="10"/>
  <c r="Z17" i="10"/>
  <c r="AA17" i="10"/>
  <c r="AB17" i="10"/>
  <c r="AC17" i="10"/>
  <c r="AD17" i="10"/>
  <c r="AE17" i="10"/>
  <c r="AF17" i="10"/>
  <c r="AG17" i="10"/>
  <c r="AH17" i="10"/>
  <c r="AI17" i="10"/>
  <c r="AJ17" i="10"/>
  <c r="AK17" i="10"/>
  <c r="AL17" i="10"/>
  <c r="AM17" i="10"/>
  <c r="AN17" i="10"/>
  <c r="AO17" i="10"/>
  <c r="AP17" i="10"/>
  <c r="AQ17" i="10"/>
  <c r="AR17" i="10"/>
  <c r="AS17" i="10"/>
  <c r="AT17" i="10"/>
  <c r="AU17" i="10"/>
  <c r="AV17" i="10"/>
  <c r="AW17" i="10"/>
  <c r="AX17" i="10"/>
  <c r="AY17" i="10"/>
  <c r="C18" i="10"/>
  <c r="D18" i="10"/>
  <c r="E18" i="10"/>
  <c r="F18" i="10"/>
  <c r="G18" i="10"/>
  <c r="H18" i="10"/>
  <c r="I18" i="10"/>
  <c r="J18" i="10"/>
  <c r="K18" i="10"/>
  <c r="L18" i="10"/>
  <c r="M18" i="10"/>
  <c r="N18" i="10"/>
  <c r="O18" i="10"/>
  <c r="P18" i="10"/>
  <c r="Q18" i="10"/>
  <c r="R18" i="10"/>
  <c r="S18" i="10"/>
  <c r="T18" i="10"/>
  <c r="U18" i="10"/>
  <c r="V18" i="10"/>
  <c r="W18" i="10"/>
  <c r="X18" i="10"/>
  <c r="Y18" i="10"/>
  <c r="Z18" i="10"/>
  <c r="AA18" i="10"/>
  <c r="AB18" i="10"/>
  <c r="AC18" i="10"/>
  <c r="AD18" i="10"/>
  <c r="AE18" i="10"/>
  <c r="AF18" i="10"/>
  <c r="AG18" i="10"/>
  <c r="AH18" i="10"/>
  <c r="AI18" i="10"/>
  <c r="AJ18" i="10"/>
  <c r="AK18" i="10"/>
  <c r="AL18" i="10"/>
  <c r="AM18" i="10"/>
  <c r="AN18" i="10"/>
  <c r="AO18" i="10"/>
  <c r="AP18" i="10"/>
  <c r="AQ18" i="10"/>
  <c r="AR18" i="10"/>
  <c r="AS18" i="10"/>
  <c r="AT18" i="10"/>
  <c r="AU18" i="10"/>
  <c r="AV18" i="10"/>
  <c r="AW18" i="10"/>
  <c r="AX18" i="10"/>
  <c r="AY18" i="10"/>
  <c r="C19" i="10"/>
  <c r="D19" i="10"/>
  <c r="E19" i="10"/>
  <c r="F19" i="10"/>
  <c r="G19" i="10"/>
  <c r="H19" i="10"/>
  <c r="I19" i="10"/>
  <c r="J19" i="10"/>
  <c r="K19" i="10"/>
  <c r="L19" i="10"/>
  <c r="M19" i="10"/>
  <c r="N19" i="10"/>
  <c r="O19" i="10"/>
  <c r="P19" i="10"/>
  <c r="Q19" i="10"/>
  <c r="R19" i="10"/>
  <c r="S19" i="10"/>
  <c r="T19" i="10"/>
  <c r="U19" i="10"/>
  <c r="V19" i="10"/>
  <c r="W19" i="10"/>
  <c r="X19" i="10"/>
  <c r="Y19" i="10"/>
  <c r="Z19" i="10"/>
  <c r="AA19" i="10"/>
  <c r="AB19" i="10"/>
  <c r="AC19" i="10"/>
  <c r="AD19" i="10"/>
  <c r="AE19" i="10"/>
  <c r="AF19" i="10"/>
  <c r="AG19" i="10"/>
  <c r="AH19" i="10"/>
  <c r="AI19" i="10"/>
  <c r="AJ19" i="10"/>
  <c r="AK19" i="10"/>
  <c r="AL19" i="10"/>
  <c r="AM19" i="10"/>
  <c r="AN19" i="10"/>
  <c r="AO19" i="10"/>
  <c r="AP19" i="10"/>
  <c r="AQ19" i="10"/>
  <c r="AR19" i="10"/>
  <c r="AS19" i="10"/>
  <c r="AT19" i="10"/>
  <c r="AU19" i="10"/>
  <c r="AV19" i="10"/>
  <c r="AW19" i="10"/>
  <c r="AX19" i="10"/>
  <c r="AY19" i="10"/>
  <c r="C20" i="10"/>
  <c r="D20" i="10"/>
  <c r="E20" i="10"/>
  <c r="F20" i="10"/>
  <c r="G20" i="10"/>
  <c r="H20" i="10"/>
  <c r="I20" i="10"/>
  <c r="J20" i="10"/>
  <c r="K20" i="10"/>
  <c r="L20" i="10"/>
  <c r="M20" i="10"/>
  <c r="N20" i="10"/>
  <c r="O20" i="10"/>
  <c r="P20" i="10"/>
  <c r="Q20" i="10"/>
  <c r="R20" i="10"/>
  <c r="S20" i="10"/>
  <c r="T20" i="10"/>
  <c r="U20" i="10"/>
  <c r="V20" i="10"/>
  <c r="W20" i="10"/>
  <c r="X20" i="10"/>
  <c r="Y20" i="10"/>
  <c r="Z20" i="10"/>
  <c r="AA20" i="10"/>
  <c r="AB20" i="10"/>
  <c r="AC20" i="10"/>
  <c r="AD20" i="10"/>
  <c r="AE20" i="10"/>
  <c r="AF20" i="10"/>
  <c r="AG20" i="10"/>
  <c r="AH20" i="10"/>
  <c r="AI20" i="10"/>
  <c r="AJ20" i="10"/>
  <c r="AK20" i="10"/>
  <c r="AL20" i="10"/>
  <c r="AM20" i="10"/>
  <c r="AN20" i="10"/>
  <c r="AO20" i="10"/>
  <c r="AP20" i="10"/>
  <c r="AQ20" i="10"/>
  <c r="AR20" i="10"/>
  <c r="AS20" i="10"/>
  <c r="AT20" i="10"/>
  <c r="AU20" i="10"/>
  <c r="AV20" i="10"/>
  <c r="AW20" i="10"/>
  <c r="AX20" i="10"/>
  <c r="AY20" i="10"/>
  <c r="C21" i="10"/>
  <c r="D21" i="10"/>
  <c r="E21" i="10"/>
  <c r="F21" i="10"/>
  <c r="G21" i="10"/>
  <c r="H21" i="10"/>
  <c r="I21" i="10"/>
  <c r="J21" i="10"/>
  <c r="K21" i="10"/>
  <c r="L21" i="10"/>
  <c r="M21" i="10"/>
  <c r="N21" i="10"/>
  <c r="O21" i="10"/>
  <c r="P21" i="10"/>
  <c r="Q21" i="10"/>
  <c r="R21" i="10"/>
  <c r="S21" i="10"/>
  <c r="T21" i="10"/>
  <c r="U21" i="10"/>
  <c r="V21" i="10"/>
  <c r="W21" i="10"/>
  <c r="X21" i="10"/>
  <c r="Y21" i="10"/>
  <c r="Z21" i="10"/>
  <c r="AA21" i="10"/>
  <c r="AB21" i="10"/>
  <c r="AC21" i="10"/>
  <c r="AD21" i="10"/>
  <c r="AE21" i="10"/>
  <c r="AF21" i="10"/>
  <c r="AG21" i="10"/>
  <c r="AH21" i="10"/>
  <c r="AI21" i="10"/>
  <c r="AJ21" i="10"/>
  <c r="AK21" i="10"/>
  <c r="AL21" i="10"/>
  <c r="AM21" i="10"/>
  <c r="AN21" i="10"/>
  <c r="AO21" i="10"/>
  <c r="AP21" i="10"/>
  <c r="AQ21" i="10"/>
  <c r="AR21" i="10"/>
  <c r="AS21" i="10"/>
  <c r="AT21" i="10"/>
  <c r="AU21" i="10"/>
  <c r="AV21" i="10"/>
  <c r="AW21" i="10"/>
  <c r="AX21" i="10"/>
  <c r="AY21" i="10"/>
  <c r="C22" i="10"/>
  <c r="D22" i="10"/>
  <c r="E22" i="10"/>
  <c r="F22" i="10"/>
  <c r="G22" i="10"/>
  <c r="H22" i="10"/>
  <c r="I22" i="10"/>
  <c r="J22" i="10"/>
  <c r="K22" i="10"/>
  <c r="L22" i="10"/>
  <c r="M22" i="10"/>
  <c r="N22" i="10"/>
  <c r="O22" i="10"/>
  <c r="P22" i="10"/>
  <c r="Q22" i="10"/>
  <c r="R22" i="10"/>
  <c r="S22" i="10"/>
  <c r="T22" i="10"/>
  <c r="U22" i="10"/>
  <c r="V22" i="10"/>
  <c r="W22" i="10"/>
  <c r="X22" i="10"/>
  <c r="Y22" i="10"/>
  <c r="Z22" i="10"/>
  <c r="AA22" i="10"/>
  <c r="AB22" i="10"/>
  <c r="AC22" i="10"/>
  <c r="AD22" i="10"/>
  <c r="AE22" i="10"/>
  <c r="AF22" i="10"/>
  <c r="AG22" i="10"/>
  <c r="AH22" i="10"/>
  <c r="AI22" i="10"/>
  <c r="AJ22" i="10"/>
  <c r="AK22" i="10"/>
  <c r="AL22" i="10"/>
  <c r="AM22" i="10"/>
  <c r="AN22" i="10"/>
  <c r="AO22" i="10"/>
  <c r="AP22" i="10"/>
  <c r="AQ22" i="10"/>
  <c r="AR22" i="10"/>
  <c r="AS22" i="10"/>
  <c r="AT22" i="10"/>
  <c r="AU22" i="10"/>
  <c r="AV22" i="10"/>
  <c r="AW22" i="10"/>
  <c r="AX22" i="10"/>
  <c r="AY22" i="10"/>
  <c r="C23" i="10"/>
  <c r="D23" i="10"/>
  <c r="E23" i="10"/>
  <c r="F23" i="10"/>
  <c r="G23" i="10"/>
  <c r="H23" i="10"/>
  <c r="I23" i="10"/>
  <c r="J23" i="10"/>
  <c r="K23" i="10"/>
  <c r="L23" i="10"/>
  <c r="M23" i="10"/>
  <c r="N23" i="10"/>
  <c r="O23" i="10"/>
  <c r="P23" i="10"/>
  <c r="Q23" i="10"/>
  <c r="R23" i="10"/>
  <c r="S23" i="10"/>
  <c r="T23" i="10"/>
  <c r="U23" i="10"/>
  <c r="V23" i="10"/>
  <c r="W23" i="10"/>
  <c r="X23" i="10"/>
  <c r="Y23" i="10"/>
  <c r="Z23" i="10"/>
  <c r="AA23" i="10"/>
  <c r="AB23" i="10"/>
  <c r="AC23" i="10"/>
  <c r="AD23" i="10"/>
  <c r="AE23" i="10"/>
  <c r="AF23" i="10"/>
  <c r="AG23" i="10"/>
  <c r="AH23" i="10"/>
  <c r="AI23" i="10"/>
  <c r="AJ23" i="10"/>
  <c r="AK23" i="10"/>
  <c r="AL23" i="10"/>
  <c r="AM23" i="10"/>
  <c r="AN23" i="10"/>
  <c r="AO23" i="10"/>
  <c r="AP23" i="10"/>
  <c r="AQ23" i="10"/>
  <c r="AR23" i="10"/>
  <c r="AS23" i="10"/>
  <c r="AT23" i="10"/>
  <c r="AU23" i="10"/>
  <c r="AV23" i="10"/>
  <c r="AW23" i="10"/>
  <c r="AX23" i="10"/>
  <c r="AY23" i="10"/>
  <c r="C24" i="10"/>
  <c r="D24" i="10"/>
  <c r="E24" i="10"/>
  <c r="F24" i="10"/>
  <c r="G24" i="10"/>
  <c r="H24" i="10"/>
  <c r="I24" i="10"/>
  <c r="J24" i="10"/>
  <c r="K24" i="10"/>
  <c r="L24" i="10"/>
  <c r="M24" i="10"/>
  <c r="N24" i="10"/>
  <c r="O24" i="10"/>
  <c r="P24" i="10"/>
  <c r="Q24" i="10"/>
  <c r="R24" i="10"/>
  <c r="S24" i="10"/>
  <c r="T24" i="10"/>
  <c r="U24" i="10"/>
  <c r="V24" i="10"/>
  <c r="W24" i="10"/>
  <c r="X24" i="10"/>
  <c r="Y24" i="10"/>
  <c r="Z24" i="10"/>
  <c r="AA24" i="10"/>
  <c r="AB24" i="10"/>
  <c r="AC24" i="10"/>
  <c r="AD24" i="10"/>
  <c r="AE24" i="10"/>
  <c r="AF24" i="10"/>
  <c r="AG24" i="10"/>
  <c r="AH24" i="10"/>
  <c r="AI24" i="10"/>
  <c r="AJ24" i="10"/>
  <c r="AK24" i="10"/>
  <c r="AL24" i="10"/>
  <c r="AM24" i="10"/>
  <c r="AN24" i="10"/>
  <c r="AO24" i="10"/>
  <c r="AP24" i="10"/>
  <c r="AQ24" i="10"/>
  <c r="AR24" i="10"/>
  <c r="AS24" i="10"/>
  <c r="AT24" i="10"/>
  <c r="AU24" i="10"/>
  <c r="AV24" i="10"/>
  <c r="AW24" i="10"/>
  <c r="AX24" i="10"/>
  <c r="AY24" i="10"/>
  <c r="C25" i="10"/>
  <c r="D25" i="10"/>
  <c r="E25" i="10"/>
  <c r="F25" i="10"/>
  <c r="G25" i="10"/>
  <c r="H25" i="10"/>
  <c r="I25" i="10"/>
  <c r="J25" i="10"/>
  <c r="K25" i="10"/>
  <c r="L25" i="10"/>
  <c r="M25" i="10"/>
  <c r="N25" i="10"/>
  <c r="O25" i="10"/>
  <c r="P25" i="10"/>
  <c r="Q25" i="10"/>
  <c r="R25" i="10"/>
  <c r="S25" i="10"/>
  <c r="T25" i="10"/>
  <c r="U25" i="10"/>
  <c r="V25" i="10"/>
  <c r="W25" i="10"/>
  <c r="X25" i="10"/>
  <c r="Y25" i="10"/>
  <c r="Z25" i="10"/>
  <c r="AA25" i="10"/>
  <c r="AB25" i="10"/>
  <c r="AC25" i="10"/>
  <c r="AD25" i="10"/>
  <c r="AE25" i="10"/>
  <c r="AF25" i="10"/>
  <c r="AG25" i="10"/>
  <c r="AH25" i="10"/>
  <c r="AI25" i="10"/>
  <c r="AJ25" i="10"/>
  <c r="AK25" i="10"/>
  <c r="AL25" i="10"/>
  <c r="AM25" i="10"/>
  <c r="AN25" i="10"/>
  <c r="AO25" i="10"/>
  <c r="AP25" i="10"/>
  <c r="AQ25" i="10"/>
  <c r="AR25" i="10"/>
  <c r="AS25" i="10"/>
  <c r="AT25" i="10"/>
  <c r="AU25" i="10"/>
  <c r="AV25" i="10"/>
  <c r="AW25" i="10"/>
  <c r="AX25" i="10"/>
  <c r="AY25" i="10"/>
  <c r="C26" i="10"/>
  <c r="D26" i="10"/>
  <c r="E26" i="10"/>
  <c r="F26" i="10"/>
  <c r="G26" i="10"/>
  <c r="H26" i="10"/>
  <c r="I26" i="10"/>
  <c r="J26" i="10"/>
  <c r="K26" i="10"/>
  <c r="L26" i="10"/>
  <c r="M26" i="10"/>
  <c r="N26" i="10"/>
  <c r="O26" i="10"/>
  <c r="P26" i="10"/>
  <c r="Q26" i="10"/>
  <c r="R26" i="10"/>
  <c r="S26" i="10"/>
  <c r="T26" i="10"/>
  <c r="U26" i="10"/>
  <c r="V26" i="10"/>
  <c r="W26" i="10"/>
  <c r="X26" i="10"/>
  <c r="Y26" i="10"/>
  <c r="Z26" i="10"/>
  <c r="AA26" i="10"/>
  <c r="AB26" i="10"/>
  <c r="AC26" i="10"/>
  <c r="AD26" i="10"/>
  <c r="AE26" i="10"/>
  <c r="AF26" i="10"/>
  <c r="AG26" i="10"/>
  <c r="AH26" i="10"/>
  <c r="AI26" i="10"/>
  <c r="AJ26" i="10"/>
  <c r="AK26" i="10"/>
  <c r="AL26" i="10"/>
  <c r="AM26" i="10"/>
  <c r="AN26" i="10"/>
  <c r="AO26" i="10"/>
  <c r="AP26" i="10"/>
  <c r="AQ26" i="10"/>
  <c r="AR26" i="10"/>
  <c r="AS26" i="10"/>
  <c r="AT26" i="10"/>
  <c r="AU26" i="10"/>
  <c r="AV26" i="10"/>
  <c r="AW26" i="10"/>
  <c r="AX26" i="10"/>
  <c r="AY26" i="10"/>
  <c r="C27" i="10"/>
  <c r="D27" i="10"/>
  <c r="E27" i="10"/>
  <c r="F27" i="10"/>
  <c r="G27" i="10"/>
  <c r="H27" i="10"/>
  <c r="I27" i="10"/>
  <c r="J27" i="10"/>
  <c r="K27" i="10"/>
  <c r="L27" i="10"/>
  <c r="M27" i="10"/>
  <c r="N27" i="10"/>
  <c r="O27" i="10"/>
  <c r="P27" i="10"/>
  <c r="Q27" i="10"/>
  <c r="R27" i="10"/>
  <c r="S27" i="10"/>
  <c r="T27" i="10"/>
  <c r="U27" i="10"/>
  <c r="V27" i="10"/>
  <c r="W27" i="10"/>
  <c r="X27" i="10"/>
  <c r="Y27" i="10"/>
  <c r="Z27" i="10"/>
  <c r="AA27" i="10"/>
  <c r="AB27" i="10"/>
  <c r="AC27" i="10"/>
  <c r="AD27" i="10"/>
  <c r="AE27" i="10"/>
  <c r="AF27" i="10"/>
  <c r="AG27" i="10"/>
  <c r="AH27" i="10"/>
  <c r="AI27" i="10"/>
  <c r="AJ27" i="10"/>
  <c r="AK27" i="10"/>
  <c r="AL27" i="10"/>
  <c r="AM27" i="10"/>
  <c r="AN27" i="10"/>
  <c r="AO27" i="10"/>
  <c r="AP27" i="10"/>
  <c r="AQ27" i="10"/>
  <c r="AR27" i="10"/>
  <c r="AS27" i="10"/>
  <c r="AT27" i="10"/>
  <c r="AU27" i="10"/>
  <c r="AV27" i="10"/>
  <c r="AW27" i="10"/>
  <c r="AX27" i="10"/>
  <c r="AY27" i="10"/>
  <c r="C28" i="10"/>
  <c r="D28" i="10"/>
  <c r="E28" i="10"/>
  <c r="F28" i="10"/>
  <c r="G28" i="10"/>
  <c r="H28" i="10"/>
  <c r="I28" i="10"/>
  <c r="J28" i="10"/>
  <c r="K28" i="10"/>
  <c r="L28" i="10"/>
  <c r="M28" i="10"/>
  <c r="N28" i="10"/>
  <c r="O28" i="10"/>
  <c r="P28" i="10"/>
  <c r="Q28" i="10"/>
  <c r="R28" i="10"/>
  <c r="S28" i="10"/>
  <c r="T28" i="10"/>
  <c r="U28" i="10"/>
  <c r="V28" i="10"/>
  <c r="W28" i="10"/>
  <c r="X28" i="10"/>
  <c r="Y28" i="10"/>
  <c r="Z28" i="10"/>
  <c r="AA28" i="10"/>
  <c r="AB28" i="10"/>
  <c r="AC28" i="10"/>
  <c r="AD28" i="10"/>
  <c r="AE28" i="10"/>
  <c r="AF28" i="10"/>
  <c r="AG28" i="10"/>
  <c r="AH28" i="10"/>
  <c r="AI28" i="10"/>
  <c r="AJ28" i="10"/>
  <c r="AK28" i="10"/>
  <c r="AL28" i="10"/>
  <c r="AM28" i="10"/>
  <c r="AN28" i="10"/>
  <c r="AO28" i="10"/>
  <c r="AP28" i="10"/>
  <c r="AQ28" i="10"/>
  <c r="AR28" i="10"/>
  <c r="AS28" i="10"/>
  <c r="AT28" i="10"/>
  <c r="AU28" i="10"/>
  <c r="AV28" i="10"/>
  <c r="AW28" i="10"/>
  <c r="AX28" i="10"/>
  <c r="AY28" i="10"/>
  <c r="C29" i="10"/>
  <c r="D29" i="10"/>
  <c r="E29" i="10"/>
  <c r="F29" i="10"/>
  <c r="G29" i="10"/>
  <c r="H29" i="10"/>
  <c r="I29" i="10"/>
  <c r="J29" i="10"/>
  <c r="K29" i="10"/>
  <c r="L29" i="10"/>
  <c r="M29" i="10"/>
  <c r="N29" i="10"/>
  <c r="O29" i="10"/>
  <c r="P29" i="10"/>
  <c r="Q29" i="10"/>
  <c r="R29" i="10"/>
  <c r="S29" i="10"/>
  <c r="T29" i="10"/>
  <c r="U29" i="10"/>
  <c r="V29" i="10"/>
  <c r="W29" i="10"/>
  <c r="X29" i="10"/>
  <c r="Y29" i="10"/>
  <c r="Z29" i="10"/>
  <c r="AA29" i="10"/>
  <c r="AB29" i="10"/>
  <c r="AC29" i="10"/>
  <c r="AD29" i="10"/>
  <c r="AE29" i="10"/>
  <c r="AF29" i="10"/>
  <c r="AG29" i="10"/>
  <c r="AH29" i="10"/>
  <c r="AI29" i="10"/>
  <c r="AJ29" i="10"/>
  <c r="AK29" i="10"/>
  <c r="AL29" i="10"/>
  <c r="AM29" i="10"/>
  <c r="AN29" i="10"/>
  <c r="AO29" i="10"/>
  <c r="AP29" i="10"/>
  <c r="AQ29" i="10"/>
  <c r="AR29" i="10"/>
  <c r="AS29" i="10"/>
  <c r="AT29" i="10"/>
  <c r="AU29" i="10"/>
  <c r="AV29" i="10"/>
  <c r="AW29" i="10"/>
  <c r="AX29" i="10"/>
  <c r="AY29" i="10"/>
  <c r="C30" i="10"/>
  <c r="D30" i="10"/>
  <c r="E30" i="10"/>
  <c r="F30" i="10"/>
  <c r="G30" i="10"/>
  <c r="H30" i="10"/>
  <c r="I30" i="10"/>
  <c r="J30" i="10"/>
  <c r="K30" i="10"/>
  <c r="L30" i="10"/>
  <c r="M30" i="10"/>
  <c r="N30" i="10"/>
  <c r="O30" i="10"/>
  <c r="P30" i="10"/>
  <c r="Q30" i="10"/>
  <c r="R30" i="10"/>
  <c r="S30" i="10"/>
  <c r="T30" i="10"/>
  <c r="U30" i="10"/>
  <c r="V30" i="10"/>
  <c r="W30" i="10"/>
  <c r="X30" i="10"/>
  <c r="Y30" i="10"/>
  <c r="Z30" i="10"/>
  <c r="AA30" i="10"/>
  <c r="AB30" i="10"/>
  <c r="AC30" i="10"/>
  <c r="AD30" i="10"/>
  <c r="AE30" i="10"/>
  <c r="AF30" i="10"/>
  <c r="AG30" i="10"/>
  <c r="AH30" i="10"/>
  <c r="AI30" i="10"/>
  <c r="AJ30" i="10"/>
  <c r="AK30" i="10"/>
  <c r="AL30" i="10"/>
  <c r="AM30" i="10"/>
  <c r="AN30" i="10"/>
  <c r="AO30" i="10"/>
  <c r="AP30" i="10"/>
  <c r="AQ30" i="10"/>
  <c r="AR30" i="10"/>
  <c r="AS30" i="10"/>
  <c r="AT30" i="10"/>
  <c r="AU30" i="10"/>
  <c r="AV30" i="10"/>
  <c r="AW30" i="10"/>
  <c r="AX30" i="10"/>
  <c r="AY30" i="10"/>
  <c r="C31" i="10"/>
  <c r="D31" i="10"/>
  <c r="E31" i="10"/>
  <c r="F31" i="10"/>
  <c r="G31" i="10"/>
  <c r="H31" i="10"/>
  <c r="I31" i="10"/>
  <c r="J31" i="10"/>
  <c r="K31" i="10"/>
  <c r="L31" i="10"/>
  <c r="M31" i="10"/>
  <c r="N31" i="10"/>
  <c r="O31" i="10"/>
  <c r="P31" i="10"/>
  <c r="Q31" i="10"/>
  <c r="R31" i="10"/>
  <c r="S31" i="10"/>
  <c r="T31" i="10"/>
  <c r="U31" i="10"/>
  <c r="V31" i="10"/>
  <c r="W31" i="10"/>
  <c r="X31" i="10"/>
  <c r="Y31" i="10"/>
  <c r="Z31" i="10"/>
  <c r="AA31" i="10"/>
  <c r="AB31" i="10"/>
  <c r="AC31" i="10"/>
  <c r="AD31" i="10"/>
  <c r="AE31" i="10"/>
  <c r="AF31" i="10"/>
  <c r="AG31" i="10"/>
  <c r="AH31" i="10"/>
  <c r="AI31" i="10"/>
  <c r="AJ31" i="10"/>
  <c r="AK31" i="10"/>
  <c r="AL31" i="10"/>
  <c r="AM31" i="10"/>
  <c r="AN31" i="10"/>
  <c r="AO31" i="10"/>
  <c r="AP31" i="10"/>
  <c r="AQ31" i="10"/>
  <c r="AR31" i="10"/>
  <c r="AS31" i="10"/>
  <c r="AT31" i="10"/>
  <c r="AU31" i="10"/>
  <c r="AV31" i="10"/>
  <c r="AW31" i="10"/>
  <c r="AX31" i="10"/>
  <c r="AY31" i="10"/>
  <c r="C32" i="10"/>
  <c r="D32" i="10"/>
  <c r="E32" i="10"/>
  <c r="F32" i="10"/>
  <c r="G32" i="10"/>
  <c r="H32" i="10"/>
  <c r="I32" i="10"/>
  <c r="J32" i="10"/>
  <c r="K32" i="10"/>
  <c r="L32" i="10"/>
  <c r="M32" i="10"/>
  <c r="N32" i="10"/>
  <c r="O32" i="10"/>
  <c r="P32" i="10"/>
  <c r="Q32" i="10"/>
  <c r="R32" i="10"/>
  <c r="S32" i="10"/>
  <c r="T32" i="10"/>
  <c r="U32" i="10"/>
  <c r="V32" i="10"/>
  <c r="W32" i="10"/>
  <c r="X32" i="10"/>
  <c r="Y32" i="10"/>
  <c r="Z32" i="10"/>
  <c r="AA32" i="10"/>
  <c r="AB32" i="10"/>
  <c r="AC32" i="10"/>
  <c r="AD32" i="10"/>
  <c r="AE32" i="10"/>
  <c r="AF32" i="10"/>
  <c r="AG32" i="10"/>
  <c r="AH32" i="10"/>
  <c r="AI32" i="10"/>
  <c r="AJ32" i="10"/>
  <c r="AK32" i="10"/>
  <c r="AL32" i="10"/>
  <c r="AM32" i="10"/>
  <c r="AN32" i="10"/>
  <c r="AO32" i="10"/>
  <c r="AP32" i="10"/>
  <c r="AQ32" i="10"/>
  <c r="AR32" i="10"/>
  <c r="AS32" i="10"/>
  <c r="AT32" i="10"/>
  <c r="AU32" i="10"/>
  <c r="AV32" i="10"/>
  <c r="AW32" i="10"/>
  <c r="AX32" i="10"/>
  <c r="AY32" i="10"/>
  <c r="C33" i="10"/>
  <c r="D33" i="10"/>
  <c r="E33" i="10"/>
  <c r="F33" i="10"/>
  <c r="G33" i="10"/>
  <c r="H33" i="10"/>
  <c r="I33" i="10"/>
  <c r="J33" i="10"/>
  <c r="K33" i="10"/>
  <c r="L33" i="10"/>
  <c r="M33" i="10"/>
  <c r="N33" i="10"/>
  <c r="O33" i="10"/>
  <c r="P33" i="10"/>
  <c r="Q33" i="10"/>
  <c r="R33" i="10"/>
  <c r="S33" i="10"/>
  <c r="T33" i="10"/>
  <c r="U33" i="10"/>
  <c r="V33" i="10"/>
  <c r="W33" i="10"/>
  <c r="X33" i="10"/>
  <c r="Y33" i="10"/>
  <c r="Z33" i="10"/>
  <c r="AA33" i="10"/>
  <c r="AB33" i="10"/>
  <c r="AC33" i="10"/>
  <c r="AD33" i="10"/>
  <c r="AE33" i="10"/>
  <c r="AF33" i="10"/>
  <c r="AG33" i="10"/>
  <c r="AH33" i="10"/>
  <c r="AI33" i="10"/>
  <c r="AJ33" i="10"/>
  <c r="AK33" i="10"/>
  <c r="AL33" i="10"/>
  <c r="AM33" i="10"/>
  <c r="AN33" i="10"/>
  <c r="AO33" i="10"/>
  <c r="AP33" i="10"/>
  <c r="AQ33" i="10"/>
  <c r="AR33" i="10"/>
  <c r="AS33" i="10"/>
  <c r="AT33" i="10"/>
  <c r="AU33" i="10"/>
  <c r="AV33" i="10"/>
  <c r="AW33" i="10"/>
  <c r="AX33" i="10"/>
  <c r="AY33" i="10"/>
  <c r="C34" i="10"/>
  <c r="D34" i="10"/>
  <c r="E34" i="10"/>
  <c r="F34" i="10"/>
  <c r="G34" i="10"/>
  <c r="H34" i="10"/>
  <c r="I34" i="10"/>
  <c r="J34" i="10"/>
  <c r="K34" i="10"/>
  <c r="L34" i="10"/>
  <c r="M34" i="10"/>
  <c r="N34" i="10"/>
  <c r="O34" i="10"/>
  <c r="P34" i="10"/>
  <c r="Q34" i="10"/>
  <c r="R34" i="10"/>
  <c r="S34" i="10"/>
  <c r="T34" i="10"/>
  <c r="U34" i="10"/>
  <c r="V34" i="10"/>
  <c r="W34" i="10"/>
  <c r="X34" i="10"/>
  <c r="Y34" i="10"/>
  <c r="Z34" i="10"/>
  <c r="AA34" i="10"/>
  <c r="AB34" i="10"/>
  <c r="AC34" i="10"/>
  <c r="AD34" i="10"/>
  <c r="AE34" i="10"/>
  <c r="AF34" i="10"/>
  <c r="AG34" i="10"/>
  <c r="AH34" i="10"/>
  <c r="AI34" i="10"/>
  <c r="AJ34" i="10"/>
  <c r="AK34" i="10"/>
  <c r="AL34" i="10"/>
  <c r="AM34" i="10"/>
  <c r="AN34" i="10"/>
  <c r="AO34" i="10"/>
  <c r="AP34" i="10"/>
  <c r="AQ34" i="10"/>
  <c r="AR34" i="10"/>
  <c r="AS34" i="10"/>
  <c r="AT34" i="10"/>
  <c r="AU34" i="10"/>
  <c r="AV34" i="10"/>
  <c r="AW34" i="10"/>
  <c r="AX34" i="10"/>
  <c r="AY34" i="10"/>
  <c r="C35" i="10"/>
  <c r="D35" i="10"/>
  <c r="E35" i="10"/>
  <c r="F35" i="10"/>
  <c r="G35" i="10"/>
  <c r="H35" i="10"/>
  <c r="I35" i="10"/>
  <c r="J35" i="10"/>
  <c r="K35" i="10"/>
  <c r="L35" i="10"/>
  <c r="M35" i="10"/>
  <c r="N35" i="10"/>
  <c r="O35" i="10"/>
  <c r="P35" i="10"/>
  <c r="Q35" i="10"/>
  <c r="R35" i="10"/>
  <c r="S35" i="10"/>
  <c r="T35" i="10"/>
  <c r="U35" i="10"/>
  <c r="V35" i="10"/>
  <c r="W35" i="10"/>
  <c r="X35" i="10"/>
  <c r="Y35" i="10"/>
  <c r="Z35" i="10"/>
  <c r="AA35" i="10"/>
  <c r="AB35" i="10"/>
  <c r="AC35" i="10"/>
  <c r="AD35" i="10"/>
  <c r="AE35" i="10"/>
  <c r="AF35" i="10"/>
  <c r="AG35" i="10"/>
  <c r="AH35" i="10"/>
  <c r="AI35" i="10"/>
  <c r="AJ35" i="10"/>
  <c r="AK35" i="10"/>
  <c r="AL35" i="10"/>
  <c r="AM35" i="10"/>
  <c r="AN35" i="10"/>
  <c r="AO35" i="10"/>
  <c r="AP35" i="10"/>
  <c r="AQ35" i="10"/>
  <c r="AR35" i="10"/>
  <c r="AS35" i="10"/>
  <c r="AT35" i="10"/>
  <c r="AU35" i="10"/>
  <c r="AV35" i="10"/>
  <c r="AW35" i="10"/>
  <c r="AX35" i="10"/>
  <c r="AY35" i="10"/>
  <c r="C36" i="10"/>
  <c r="D36" i="10"/>
  <c r="E36" i="10"/>
  <c r="F36" i="10"/>
  <c r="G36" i="10"/>
  <c r="H36" i="10"/>
  <c r="I36" i="10"/>
  <c r="J36" i="10"/>
  <c r="K36" i="10"/>
  <c r="L36" i="10"/>
  <c r="M36" i="10"/>
  <c r="N36" i="10"/>
  <c r="O36" i="10"/>
  <c r="P36" i="10"/>
  <c r="Q36" i="10"/>
  <c r="R36" i="10"/>
  <c r="S36" i="10"/>
  <c r="T36" i="10"/>
  <c r="U36" i="10"/>
  <c r="V36" i="10"/>
  <c r="W36" i="10"/>
  <c r="X36" i="10"/>
  <c r="Y36" i="10"/>
  <c r="Z36" i="10"/>
  <c r="AA36" i="10"/>
  <c r="AB36" i="10"/>
  <c r="AC36" i="10"/>
  <c r="AD36" i="10"/>
  <c r="AE36" i="10"/>
  <c r="AF36" i="10"/>
  <c r="AG36" i="10"/>
  <c r="AH36" i="10"/>
  <c r="AI36" i="10"/>
  <c r="AJ36" i="10"/>
  <c r="AK36" i="10"/>
  <c r="AL36" i="10"/>
  <c r="AM36" i="10"/>
  <c r="AN36" i="10"/>
  <c r="AO36" i="10"/>
  <c r="AP36" i="10"/>
  <c r="AQ36" i="10"/>
  <c r="AR36" i="10"/>
  <c r="AS36" i="10"/>
  <c r="AT36" i="10"/>
  <c r="AU36" i="10"/>
  <c r="AV36" i="10"/>
  <c r="AW36" i="10"/>
  <c r="AX36" i="10"/>
  <c r="AY36" i="10"/>
  <c r="C37" i="10"/>
  <c r="D37" i="10"/>
  <c r="E37" i="10"/>
  <c r="F37" i="10"/>
  <c r="G37" i="10"/>
  <c r="H37" i="10"/>
  <c r="I37" i="10"/>
  <c r="J37" i="10"/>
  <c r="K37" i="10"/>
  <c r="L37" i="10"/>
  <c r="M37" i="10"/>
  <c r="N37" i="10"/>
  <c r="O37" i="10"/>
  <c r="P37" i="10"/>
  <c r="Q37" i="10"/>
  <c r="R37" i="10"/>
  <c r="S37" i="10"/>
  <c r="T37" i="10"/>
  <c r="U37" i="10"/>
  <c r="V37" i="10"/>
  <c r="W37" i="10"/>
  <c r="X37" i="10"/>
  <c r="Y37" i="10"/>
  <c r="Z37" i="10"/>
  <c r="AA37" i="10"/>
  <c r="AB37" i="10"/>
  <c r="AC37" i="10"/>
  <c r="AD37" i="10"/>
  <c r="AE37" i="10"/>
  <c r="AF37" i="10"/>
  <c r="AG37" i="10"/>
  <c r="AH37" i="10"/>
  <c r="AI37" i="10"/>
  <c r="AJ37" i="10"/>
  <c r="AK37" i="10"/>
  <c r="AL37" i="10"/>
  <c r="AM37" i="10"/>
  <c r="AN37" i="10"/>
  <c r="AO37" i="10"/>
  <c r="AP37" i="10"/>
  <c r="AQ37" i="10"/>
  <c r="AR37" i="10"/>
  <c r="AS37" i="10"/>
  <c r="AT37" i="10"/>
  <c r="AU37" i="10"/>
  <c r="AV37" i="10"/>
  <c r="AW37" i="10"/>
  <c r="AX37" i="10"/>
  <c r="AY37" i="10"/>
  <c r="C38" i="10"/>
  <c r="D38" i="10"/>
  <c r="E38" i="10"/>
  <c r="F38" i="10"/>
  <c r="G38" i="10"/>
  <c r="H38" i="10"/>
  <c r="I38" i="10"/>
  <c r="J38" i="10"/>
  <c r="K38" i="10"/>
  <c r="L38" i="10"/>
  <c r="M38" i="10"/>
  <c r="N38" i="10"/>
  <c r="O38" i="10"/>
  <c r="P38" i="10"/>
  <c r="Q38" i="10"/>
  <c r="R38" i="10"/>
  <c r="S38" i="10"/>
  <c r="T38" i="10"/>
  <c r="U38" i="10"/>
  <c r="V38" i="10"/>
  <c r="W38" i="10"/>
  <c r="X38" i="10"/>
  <c r="Y38" i="10"/>
  <c r="Z38" i="10"/>
  <c r="AA38" i="10"/>
  <c r="AB38" i="10"/>
  <c r="AC38" i="10"/>
  <c r="AD38" i="10"/>
  <c r="AE38" i="10"/>
  <c r="AF38" i="10"/>
  <c r="AG38" i="10"/>
  <c r="AH38" i="10"/>
  <c r="AI38" i="10"/>
  <c r="AJ38" i="10"/>
  <c r="AK38" i="10"/>
  <c r="AL38" i="10"/>
  <c r="AM38" i="10"/>
  <c r="AN38" i="10"/>
  <c r="AO38" i="10"/>
  <c r="AP38" i="10"/>
  <c r="AQ38" i="10"/>
  <c r="AR38" i="10"/>
  <c r="AS38" i="10"/>
  <c r="AT38" i="10"/>
  <c r="AU38" i="10"/>
  <c r="AV38" i="10"/>
  <c r="AW38" i="10"/>
  <c r="AX38" i="10"/>
  <c r="AY38" i="10"/>
  <c r="C39" i="10"/>
  <c r="D39" i="10"/>
  <c r="E39" i="10"/>
  <c r="F39" i="10"/>
  <c r="G39" i="10"/>
  <c r="H39" i="10"/>
  <c r="I39" i="10"/>
  <c r="J39" i="10"/>
  <c r="K39" i="10"/>
  <c r="L39" i="10"/>
  <c r="M39" i="10"/>
  <c r="N39" i="10"/>
  <c r="O39" i="10"/>
  <c r="P39" i="10"/>
  <c r="Q39" i="10"/>
  <c r="R39" i="10"/>
  <c r="S39" i="10"/>
  <c r="T39" i="10"/>
  <c r="U39" i="10"/>
  <c r="V39" i="10"/>
  <c r="W39" i="10"/>
  <c r="X39" i="10"/>
  <c r="Y39" i="10"/>
  <c r="Z39" i="10"/>
  <c r="AA39" i="10"/>
  <c r="AB39" i="10"/>
  <c r="AC39" i="10"/>
  <c r="AD39" i="10"/>
  <c r="AE39" i="10"/>
  <c r="AF39" i="10"/>
  <c r="AG39" i="10"/>
  <c r="AH39" i="10"/>
  <c r="AI39" i="10"/>
  <c r="AJ39" i="10"/>
  <c r="AK39" i="10"/>
  <c r="AL39" i="10"/>
  <c r="AM39" i="10"/>
  <c r="AN39" i="10"/>
  <c r="AO39" i="10"/>
  <c r="AP39" i="10"/>
  <c r="AQ39" i="10"/>
  <c r="AR39" i="10"/>
  <c r="AS39" i="10"/>
  <c r="AT39" i="10"/>
  <c r="AU39" i="10"/>
  <c r="AV39" i="10"/>
  <c r="AW39" i="10"/>
  <c r="AX39" i="10"/>
  <c r="AY39" i="10"/>
  <c r="C40" i="10"/>
  <c r="D40" i="10"/>
  <c r="E40" i="10"/>
  <c r="F40" i="10"/>
  <c r="G40" i="10"/>
  <c r="H40" i="10"/>
  <c r="I40" i="10"/>
  <c r="J40" i="10"/>
  <c r="K40" i="10"/>
  <c r="L40" i="10"/>
  <c r="M40" i="10"/>
  <c r="N40" i="10"/>
  <c r="O40" i="10"/>
  <c r="P40" i="10"/>
  <c r="Q40" i="10"/>
  <c r="R40" i="10"/>
  <c r="S40" i="10"/>
  <c r="T40" i="10"/>
  <c r="U40" i="10"/>
  <c r="V40" i="10"/>
  <c r="W40" i="10"/>
  <c r="X40" i="10"/>
  <c r="Y40" i="10"/>
  <c r="Z40" i="10"/>
  <c r="AA40" i="10"/>
  <c r="AB40" i="10"/>
  <c r="AC40" i="10"/>
  <c r="AD40" i="10"/>
  <c r="AE40" i="10"/>
  <c r="AF40" i="10"/>
  <c r="AG40" i="10"/>
  <c r="AH40" i="10"/>
  <c r="AI40" i="10"/>
  <c r="AJ40" i="10"/>
  <c r="AK40" i="10"/>
  <c r="AL40" i="10"/>
  <c r="AM40" i="10"/>
  <c r="AN40" i="10"/>
  <c r="AO40" i="10"/>
  <c r="AP40" i="10"/>
  <c r="AQ40" i="10"/>
  <c r="AR40" i="10"/>
  <c r="AS40" i="10"/>
  <c r="AT40" i="10"/>
  <c r="AU40" i="10"/>
  <c r="AV40" i="10"/>
  <c r="AW40" i="10"/>
  <c r="AX40" i="10"/>
  <c r="AY40" i="10"/>
  <c r="C41" i="10"/>
  <c r="D41" i="10"/>
  <c r="E41" i="10"/>
  <c r="F41" i="10"/>
  <c r="G41" i="10"/>
  <c r="H41" i="10"/>
  <c r="I41" i="10"/>
  <c r="J41" i="10"/>
  <c r="K41" i="10"/>
  <c r="L41" i="10"/>
  <c r="M41" i="10"/>
  <c r="N41" i="10"/>
  <c r="O41" i="10"/>
  <c r="P41" i="10"/>
  <c r="Q41" i="10"/>
  <c r="R41" i="10"/>
  <c r="S41" i="10"/>
  <c r="T41" i="10"/>
  <c r="U41" i="10"/>
  <c r="V41" i="10"/>
  <c r="W41" i="10"/>
  <c r="X41" i="10"/>
  <c r="Y41" i="10"/>
  <c r="Z41" i="10"/>
  <c r="AA41" i="10"/>
  <c r="AB41" i="10"/>
  <c r="AC41" i="10"/>
  <c r="AD41" i="10"/>
  <c r="AE41" i="10"/>
  <c r="AF41" i="10"/>
  <c r="AG41" i="10"/>
  <c r="AH41" i="10"/>
  <c r="AI41" i="10"/>
  <c r="AJ41" i="10"/>
  <c r="AK41" i="10"/>
  <c r="AL41" i="10"/>
  <c r="AM41" i="10"/>
  <c r="AN41" i="10"/>
  <c r="AO41" i="10"/>
  <c r="AP41" i="10"/>
  <c r="AQ41" i="10"/>
  <c r="AR41" i="10"/>
  <c r="AS41" i="10"/>
  <c r="AT41" i="10"/>
  <c r="AU41" i="10"/>
  <c r="AV41" i="10"/>
  <c r="AW41" i="10"/>
  <c r="AX41" i="10"/>
  <c r="AY41" i="10"/>
  <c r="C42" i="10"/>
  <c r="D42" i="10"/>
  <c r="E42" i="10"/>
  <c r="F42" i="10"/>
  <c r="G42" i="10"/>
  <c r="H42" i="10"/>
  <c r="I42" i="10"/>
  <c r="J42" i="10"/>
  <c r="K42" i="10"/>
  <c r="L42" i="10"/>
  <c r="M42" i="10"/>
  <c r="N42" i="10"/>
  <c r="O42" i="10"/>
  <c r="P42" i="10"/>
  <c r="Q42" i="10"/>
  <c r="R42" i="10"/>
  <c r="S42" i="10"/>
  <c r="T42" i="10"/>
  <c r="U42" i="10"/>
  <c r="V42" i="10"/>
  <c r="W42" i="10"/>
  <c r="X42" i="10"/>
  <c r="Y42" i="10"/>
  <c r="Z42" i="10"/>
  <c r="AA42" i="10"/>
  <c r="AB42" i="10"/>
  <c r="AC42" i="10"/>
  <c r="AD42" i="10"/>
  <c r="AE42" i="10"/>
  <c r="AF42" i="10"/>
  <c r="AG42" i="10"/>
  <c r="AH42" i="10"/>
  <c r="AI42" i="10"/>
  <c r="AJ42" i="10"/>
  <c r="AK42" i="10"/>
  <c r="AL42" i="10"/>
  <c r="AM42" i="10"/>
  <c r="AN42" i="10"/>
  <c r="AO42" i="10"/>
  <c r="AP42" i="10"/>
  <c r="AQ42" i="10"/>
  <c r="AR42" i="10"/>
  <c r="AS42" i="10"/>
  <c r="AT42" i="10"/>
  <c r="AU42" i="10"/>
  <c r="AV42" i="10"/>
  <c r="AW42" i="10"/>
  <c r="AX42" i="10"/>
  <c r="AY42" i="10"/>
  <c r="C43" i="10"/>
  <c r="D43" i="10"/>
  <c r="E43" i="10"/>
  <c r="F43" i="10"/>
  <c r="G43" i="10"/>
  <c r="H43" i="10"/>
  <c r="I43" i="10"/>
  <c r="J43" i="10"/>
  <c r="K43" i="10"/>
  <c r="L43" i="10"/>
  <c r="M43" i="10"/>
  <c r="N43" i="10"/>
  <c r="O43" i="10"/>
  <c r="P43" i="10"/>
  <c r="Q43" i="10"/>
  <c r="R43" i="10"/>
  <c r="S43" i="10"/>
  <c r="T43" i="10"/>
  <c r="U43" i="10"/>
  <c r="V43" i="10"/>
  <c r="W43" i="10"/>
  <c r="X43" i="10"/>
  <c r="Y43" i="10"/>
  <c r="Z43" i="10"/>
  <c r="AA43" i="10"/>
  <c r="AB43" i="10"/>
  <c r="AC43" i="10"/>
  <c r="AD43" i="10"/>
  <c r="AE43" i="10"/>
  <c r="AF43" i="10"/>
  <c r="AG43" i="10"/>
  <c r="AH43" i="10"/>
  <c r="AI43" i="10"/>
  <c r="AJ43" i="10"/>
  <c r="AK43" i="10"/>
  <c r="AL43" i="10"/>
  <c r="AM43" i="10"/>
  <c r="AN43" i="10"/>
  <c r="AO43" i="10"/>
  <c r="AP43" i="10"/>
  <c r="AQ43" i="10"/>
  <c r="AR43" i="10"/>
  <c r="AS43" i="10"/>
  <c r="AT43" i="10"/>
  <c r="AU43" i="10"/>
  <c r="AV43" i="10"/>
  <c r="AW43" i="10"/>
  <c r="AX43" i="10"/>
  <c r="AY43" i="10"/>
  <c r="C44" i="10"/>
  <c r="D44" i="10"/>
  <c r="E44" i="10"/>
  <c r="F44" i="10"/>
  <c r="G44" i="10"/>
  <c r="H44" i="10"/>
  <c r="I44" i="10"/>
  <c r="J44" i="10"/>
  <c r="K44" i="10"/>
  <c r="L44" i="10"/>
  <c r="M44" i="10"/>
  <c r="N44" i="10"/>
  <c r="O44" i="10"/>
  <c r="P44" i="10"/>
  <c r="Q44" i="10"/>
  <c r="R44" i="10"/>
  <c r="S44" i="10"/>
  <c r="T44" i="10"/>
  <c r="U44" i="10"/>
  <c r="V44" i="10"/>
  <c r="W44" i="10"/>
  <c r="X44" i="10"/>
  <c r="Y44" i="10"/>
  <c r="Z44" i="10"/>
  <c r="AA44" i="10"/>
  <c r="AB44" i="10"/>
  <c r="AC44" i="10"/>
  <c r="AD44" i="10"/>
  <c r="AE44" i="10"/>
  <c r="AF44" i="10"/>
  <c r="AG44" i="10"/>
  <c r="AH44" i="10"/>
  <c r="AI44" i="10"/>
  <c r="AJ44" i="10"/>
  <c r="AK44" i="10"/>
  <c r="AL44" i="10"/>
  <c r="AM44" i="10"/>
  <c r="AN44" i="10"/>
  <c r="AO44" i="10"/>
  <c r="AP44" i="10"/>
  <c r="AQ44" i="10"/>
  <c r="AR44" i="10"/>
  <c r="AS44" i="10"/>
  <c r="AT44" i="10"/>
  <c r="AU44" i="10"/>
  <c r="AV44" i="10"/>
  <c r="AW44" i="10"/>
  <c r="AX44" i="10"/>
  <c r="AY44" i="10"/>
  <c r="C45" i="10"/>
  <c r="D45" i="10"/>
  <c r="E45" i="10"/>
  <c r="F45" i="10"/>
  <c r="G45" i="10"/>
  <c r="H45" i="10"/>
  <c r="I45" i="10"/>
  <c r="J45" i="10"/>
  <c r="K45" i="10"/>
  <c r="L45" i="10"/>
  <c r="M45" i="10"/>
  <c r="N45" i="10"/>
  <c r="O45" i="10"/>
  <c r="P45" i="10"/>
  <c r="Q45" i="10"/>
  <c r="R45" i="10"/>
  <c r="S45" i="10"/>
  <c r="T45" i="10"/>
  <c r="U45" i="10"/>
  <c r="V45" i="10"/>
  <c r="W45" i="10"/>
  <c r="X45" i="10"/>
  <c r="Y45" i="10"/>
  <c r="Z45" i="10"/>
  <c r="AA45" i="10"/>
  <c r="AB45" i="10"/>
  <c r="AC45" i="10"/>
  <c r="AD45" i="10"/>
  <c r="AE45" i="10"/>
  <c r="AF45" i="10"/>
  <c r="AG45" i="10"/>
  <c r="AH45" i="10"/>
  <c r="AI45" i="10"/>
  <c r="AJ45" i="10"/>
  <c r="AK45" i="10"/>
  <c r="AL45" i="10"/>
  <c r="AM45" i="10"/>
  <c r="AN45" i="10"/>
  <c r="AO45" i="10"/>
  <c r="AP45" i="10"/>
  <c r="AQ45" i="10"/>
  <c r="AR45" i="10"/>
  <c r="AS45" i="10"/>
  <c r="AT45" i="10"/>
  <c r="AU45" i="10"/>
  <c r="AV45" i="10"/>
  <c r="AW45" i="10"/>
  <c r="AX45" i="10"/>
  <c r="AY45" i="10"/>
  <c r="C46" i="10"/>
  <c r="D46" i="10"/>
  <c r="E46" i="10"/>
  <c r="F46" i="10"/>
  <c r="G46" i="10"/>
  <c r="H46" i="10"/>
  <c r="I46" i="10"/>
  <c r="J46" i="10"/>
  <c r="K46" i="10"/>
  <c r="L46" i="10"/>
  <c r="M46" i="10"/>
  <c r="N46" i="10"/>
  <c r="O46" i="10"/>
  <c r="P46" i="10"/>
  <c r="Q46" i="10"/>
  <c r="R46" i="10"/>
  <c r="S46" i="10"/>
  <c r="T46" i="10"/>
  <c r="U46" i="10"/>
  <c r="V46" i="10"/>
  <c r="W46" i="10"/>
  <c r="X46" i="10"/>
  <c r="Y46" i="10"/>
  <c r="Z46" i="10"/>
  <c r="AA46" i="10"/>
  <c r="AB46" i="10"/>
  <c r="AC46" i="10"/>
  <c r="AD46" i="10"/>
  <c r="AE46" i="10"/>
  <c r="AF46" i="10"/>
  <c r="AG46" i="10"/>
  <c r="AH46" i="10"/>
  <c r="AI46" i="10"/>
  <c r="AJ46" i="10"/>
  <c r="AK46" i="10"/>
  <c r="AL46" i="10"/>
  <c r="AM46" i="10"/>
  <c r="AN46" i="10"/>
  <c r="AO46" i="10"/>
  <c r="AP46" i="10"/>
  <c r="AQ46" i="10"/>
  <c r="AR46" i="10"/>
  <c r="AS46" i="10"/>
  <c r="AT46" i="10"/>
  <c r="AU46" i="10"/>
  <c r="AV46" i="10"/>
  <c r="AW46" i="10"/>
  <c r="AX46" i="10"/>
  <c r="AY46" i="10"/>
  <c r="C47" i="10"/>
  <c r="D47" i="10"/>
  <c r="E47" i="10"/>
  <c r="F47" i="10"/>
  <c r="G47" i="10"/>
  <c r="H47" i="10"/>
  <c r="I47" i="10"/>
  <c r="J47" i="10"/>
  <c r="K47" i="10"/>
  <c r="L47" i="10"/>
  <c r="M47" i="10"/>
  <c r="N47" i="10"/>
  <c r="O47" i="10"/>
  <c r="P47" i="10"/>
  <c r="Q47" i="10"/>
  <c r="R47" i="10"/>
  <c r="S47" i="10"/>
  <c r="T47" i="10"/>
  <c r="U47" i="10"/>
  <c r="V47" i="10"/>
  <c r="W47" i="10"/>
  <c r="X47" i="10"/>
  <c r="Y47" i="10"/>
  <c r="Z47" i="10"/>
  <c r="AA47" i="10"/>
  <c r="AB47" i="10"/>
  <c r="AC47" i="10"/>
  <c r="AD47" i="10"/>
  <c r="AE47" i="10"/>
  <c r="AF47" i="10"/>
  <c r="AG47" i="10"/>
  <c r="AH47" i="10"/>
  <c r="AI47" i="10"/>
  <c r="AJ47" i="10"/>
  <c r="AK47" i="10"/>
  <c r="AL47" i="10"/>
  <c r="AM47" i="10"/>
  <c r="AN47" i="10"/>
  <c r="AO47" i="10"/>
  <c r="AP47" i="10"/>
  <c r="AQ47" i="10"/>
  <c r="AR47" i="10"/>
  <c r="AS47" i="10"/>
  <c r="AT47" i="10"/>
  <c r="AU47" i="10"/>
  <c r="AV47" i="10"/>
  <c r="AW47" i="10"/>
  <c r="AX47" i="10"/>
  <c r="AY47" i="10"/>
  <c r="C48" i="10"/>
  <c r="D48" i="10"/>
  <c r="E48" i="10"/>
  <c r="F48" i="10"/>
  <c r="G48" i="10"/>
  <c r="H48" i="10"/>
  <c r="I48" i="10"/>
  <c r="J48" i="10"/>
  <c r="K48" i="10"/>
  <c r="L48" i="10"/>
  <c r="M48" i="10"/>
  <c r="N48" i="10"/>
  <c r="O48" i="10"/>
  <c r="P48" i="10"/>
  <c r="Q48" i="10"/>
  <c r="R48" i="10"/>
  <c r="S48" i="10"/>
  <c r="T48" i="10"/>
  <c r="U48" i="10"/>
  <c r="V48" i="10"/>
  <c r="W48" i="10"/>
  <c r="X48" i="10"/>
  <c r="Y48" i="10"/>
  <c r="Z48" i="10"/>
  <c r="AA48" i="10"/>
  <c r="AB48" i="10"/>
  <c r="AC48" i="10"/>
  <c r="AD48" i="10"/>
  <c r="AE48" i="10"/>
  <c r="AF48" i="10"/>
  <c r="AG48" i="10"/>
  <c r="AH48" i="10"/>
  <c r="AI48" i="10"/>
  <c r="AJ48" i="10"/>
  <c r="AK48" i="10"/>
  <c r="AL48" i="10"/>
  <c r="AM48" i="10"/>
  <c r="AN48" i="10"/>
  <c r="AO48" i="10"/>
  <c r="AP48" i="10"/>
  <c r="AQ48" i="10"/>
  <c r="AR48" i="10"/>
  <c r="AS48" i="10"/>
  <c r="AT48" i="10"/>
  <c r="AU48" i="10"/>
  <c r="AV48" i="10"/>
  <c r="AW48" i="10"/>
  <c r="AX48" i="10"/>
  <c r="AY48" i="10"/>
  <c r="C49" i="10"/>
  <c r="D49" i="10"/>
  <c r="E49" i="10"/>
  <c r="F49" i="10"/>
  <c r="G49" i="10"/>
  <c r="H49" i="10"/>
  <c r="I49" i="10"/>
  <c r="J49" i="10"/>
  <c r="K49" i="10"/>
  <c r="L49" i="10"/>
  <c r="M49" i="10"/>
  <c r="N49" i="10"/>
  <c r="O49" i="10"/>
  <c r="P49" i="10"/>
  <c r="Q49" i="10"/>
  <c r="R49" i="10"/>
  <c r="S49" i="10"/>
  <c r="T49" i="10"/>
  <c r="U49" i="10"/>
  <c r="V49" i="10"/>
  <c r="W49" i="10"/>
  <c r="X49" i="10"/>
  <c r="Y49" i="10"/>
  <c r="Z49" i="10"/>
  <c r="AA49" i="10"/>
  <c r="AB49" i="10"/>
  <c r="AC49" i="10"/>
  <c r="AD49" i="10"/>
  <c r="AE49" i="10"/>
  <c r="AF49" i="10"/>
  <c r="AG49" i="10"/>
  <c r="AH49" i="10"/>
  <c r="AI49" i="10"/>
  <c r="AJ49" i="10"/>
  <c r="AK49" i="10"/>
  <c r="AL49" i="10"/>
  <c r="AM49" i="10"/>
  <c r="AN49" i="10"/>
  <c r="AO49" i="10"/>
  <c r="AP49" i="10"/>
  <c r="AQ49" i="10"/>
  <c r="AR49" i="10"/>
  <c r="AS49" i="10"/>
  <c r="AT49" i="10"/>
  <c r="AU49" i="10"/>
  <c r="AV49" i="10"/>
  <c r="AW49" i="10"/>
  <c r="AX49" i="10"/>
  <c r="AY49" i="10"/>
  <c r="C50" i="10"/>
  <c r="D50" i="10"/>
  <c r="E50" i="10"/>
  <c r="F50" i="10"/>
  <c r="G50" i="10"/>
  <c r="H50" i="10"/>
  <c r="I50" i="10"/>
  <c r="J50" i="10"/>
  <c r="K50" i="10"/>
  <c r="L50" i="10"/>
  <c r="M50" i="10"/>
  <c r="N50" i="10"/>
  <c r="O50" i="10"/>
  <c r="P50" i="10"/>
  <c r="Q50" i="10"/>
  <c r="R50" i="10"/>
  <c r="S50" i="10"/>
  <c r="T50" i="10"/>
  <c r="U50" i="10"/>
  <c r="V50" i="10"/>
  <c r="W50" i="10"/>
  <c r="X50" i="10"/>
  <c r="Y50" i="10"/>
  <c r="Z50" i="10"/>
  <c r="AA50" i="10"/>
  <c r="AB50" i="10"/>
  <c r="AC50" i="10"/>
  <c r="AD50" i="10"/>
  <c r="AE50" i="10"/>
  <c r="AF50" i="10"/>
  <c r="AG50" i="10"/>
  <c r="AH50" i="10"/>
  <c r="AI50" i="10"/>
  <c r="AJ50" i="10"/>
  <c r="AK50" i="10"/>
  <c r="AL50" i="10"/>
  <c r="AM50" i="10"/>
  <c r="AN50" i="10"/>
  <c r="AO50" i="10"/>
  <c r="AP50" i="10"/>
  <c r="AQ50" i="10"/>
  <c r="AR50" i="10"/>
  <c r="AS50" i="10"/>
  <c r="AT50" i="10"/>
  <c r="AU50" i="10"/>
  <c r="AV50" i="10"/>
  <c r="AW50" i="10"/>
  <c r="AX50" i="10"/>
  <c r="AY50" i="10"/>
  <c r="C51" i="10"/>
  <c r="D51" i="10"/>
  <c r="E51" i="10"/>
  <c r="F51" i="10"/>
  <c r="G51" i="10"/>
  <c r="H51" i="10"/>
  <c r="I51" i="10"/>
  <c r="J51" i="10"/>
  <c r="K51" i="10"/>
  <c r="L51" i="10"/>
  <c r="M51" i="10"/>
  <c r="N51" i="10"/>
  <c r="O51" i="10"/>
  <c r="P51" i="10"/>
  <c r="Q51" i="10"/>
  <c r="R51" i="10"/>
  <c r="S51" i="10"/>
  <c r="T51" i="10"/>
  <c r="U51" i="10"/>
  <c r="V51" i="10"/>
  <c r="W51" i="10"/>
  <c r="X51" i="10"/>
  <c r="Y51" i="10"/>
  <c r="Z51" i="10"/>
  <c r="AA51" i="10"/>
  <c r="AB51" i="10"/>
  <c r="AC51" i="10"/>
  <c r="AD51" i="10"/>
  <c r="AE51" i="10"/>
  <c r="AF51" i="10"/>
  <c r="AG51" i="10"/>
  <c r="AH51" i="10"/>
  <c r="AI51" i="10"/>
  <c r="AJ51" i="10"/>
  <c r="AK51" i="10"/>
  <c r="AL51" i="10"/>
  <c r="AM51" i="10"/>
  <c r="AN51" i="10"/>
  <c r="AO51" i="10"/>
  <c r="AP51" i="10"/>
  <c r="AQ51" i="10"/>
  <c r="AR51" i="10"/>
  <c r="AS51" i="10"/>
  <c r="AT51" i="10"/>
  <c r="AU51" i="10"/>
  <c r="AV51" i="10"/>
  <c r="AW51" i="10"/>
  <c r="AX51" i="10"/>
  <c r="AY51" i="10"/>
  <c r="C52" i="10"/>
  <c r="D52" i="10"/>
  <c r="E52" i="10"/>
  <c r="F52" i="10"/>
  <c r="G52" i="10"/>
  <c r="H52" i="10"/>
  <c r="I52" i="10"/>
  <c r="J52" i="10"/>
  <c r="K52" i="10"/>
  <c r="L52" i="10"/>
  <c r="M52" i="10"/>
  <c r="N52" i="10"/>
  <c r="O52" i="10"/>
  <c r="P52" i="10"/>
  <c r="Q52" i="10"/>
  <c r="R52" i="10"/>
  <c r="S52" i="10"/>
  <c r="T52" i="10"/>
  <c r="U52" i="10"/>
  <c r="V52" i="10"/>
  <c r="W52" i="10"/>
  <c r="X52" i="10"/>
  <c r="Y52" i="10"/>
  <c r="Z52" i="10"/>
  <c r="AA52" i="10"/>
  <c r="AB52" i="10"/>
  <c r="AC52" i="10"/>
  <c r="AD52" i="10"/>
  <c r="AE52" i="10"/>
  <c r="AF52" i="10"/>
  <c r="AG52" i="10"/>
  <c r="AH52" i="10"/>
  <c r="AI52" i="10"/>
  <c r="AJ52" i="10"/>
  <c r="AK52" i="10"/>
  <c r="AL52" i="10"/>
  <c r="AM52" i="10"/>
  <c r="AN52" i="10"/>
  <c r="AO52" i="10"/>
  <c r="AP52" i="10"/>
  <c r="AQ52" i="10"/>
  <c r="AR52" i="10"/>
  <c r="AS52" i="10"/>
  <c r="AT52" i="10"/>
  <c r="AU52" i="10"/>
  <c r="AV52" i="10"/>
  <c r="AW52" i="10"/>
  <c r="AX52" i="10"/>
  <c r="AY52" i="10"/>
  <c r="C53" i="10"/>
  <c r="D53" i="10"/>
  <c r="E53" i="10"/>
  <c r="F53" i="10"/>
  <c r="G53" i="10"/>
  <c r="H53" i="10"/>
  <c r="I53" i="10"/>
  <c r="J53" i="10"/>
  <c r="K53" i="10"/>
  <c r="L53" i="10"/>
  <c r="M53" i="10"/>
  <c r="N53" i="10"/>
  <c r="O53" i="10"/>
  <c r="P53" i="10"/>
  <c r="Q53" i="10"/>
  <c r="R53" i="10"/>
  <c r="S53" i="10"/>
  <c r="T53" i="10"/>
  <c r="U53" i="10"/>
  <c r="V53" i="10"/>
  <c r="W53" i="10"/>
  <c r="X53" i="10"/>
  <c r="Y53" i="10"/>
  <c r="Z53" i="10"/>
  <c r="AA53" i="10"/>
  <c r="AB53" i="10"/>
  <c r="AC53" i="10"/>
  <c r="AD53" i="10"/>
  <c r="AE53" i="10"/>
  <c r="AF53" i="10"/>
  <c r="AG53" i="10"/>
  <c r="AH53" i="10"/>
  <c r="AI53" i="10"/>
  <c r="AJ53" i="10"/>
  <c r="AK53" i="10"/>
  <c r="AL53" i="10"/>
  <c r="AM53" i="10"/>
  <c r="AN53" i="10"/>
  <c r="AO53" i="10"/>
  <c r="AP53" i="10"/>
  <c r="AQ53" i="10"/>
  <c r="AR53" i="10"/>
  <c r="AS53" i="10"/>
  <c r="AT53" i="10"/>
  <c r="AU53" i="10"/>
  <c r="AV53" i="10"/>
  <c r="AW53" i="10"/>
  <c r="AX53" i="10"/>
  <c r="AY53" i="10"/>
  <c r="C54" i="10"/>
  <c r="D54" i="10"/>
  <c r="E54" i="10"/>
  <c r="F54" i="10"/>
  <c r="G54" i="10"/>
  <c r="H54" i="10"/>
  <c r="I54" i="10"/>
  <c r="J54" i="10"/>
  <c r="K54" i="10"/>
  <c r="L54" i="10"/>
  <c r="M54" i="10"/>
  <c r="N54" i="10"/>
  <c r="O54" i="10"/>
  <c r="P54" i="10"/>
  <c r="Q54" i="10"/>
  <c r="R54" i="10"/>
  <c r="S54" i="10"/>
  <c r="T54" i="10"/>
  <c r="U54" i="10"/>
  <c r="V54" i="10"/>
  <c r="W54" i="10"/>
  <c r="X54" i="10"/>
  <c r="Y54" i="10"/>
  <c r="Z54" i="10"/>
  <c r="AA54" i="10"/>
  <c r="AB54" i="10"/>
  <c r="AC54" i="10"/>
  <c r="AD54" i="10"/>
  <c r="AE54" i="10"/>
  <c r="AF54" i="10"/>
  <c r="AG54" i="10"/>
  <c r="AH54" i="10"/>
  <c r="AI54" i="10"/>
  <c r="AJ54" i="10"/>
  <c r="AK54" i="10"/>
  <c r="AL54" i="10"/>
  <c r="AM54" i="10"/>
  <c r="AN54" i="10"/>
  <c r="AO54" i="10"/>
  <c r="AP54" i="10"/>
  <c r="AQ54" i="10"/>
  <c r="AR54" i="10"/>
  <c r="AS54" i="10"/>
  <c r="AT54" i="10"/>
  <c r="AU54" i="10"/>
  <c r="AV54" i="10"/>
  <c r="AW54" i="10"/>
  <c r="AX54" i="10"/>
  <c r="AY54" i="10"/>
  <c r="C55" i="10"/>
  <c r="D55" i="10"/>
  <c r="E55" i="10"/>
  <c r="F55" i="10"/>
  <c r="G55" i="10"/>
  <c r="H55" i="10"/>
  <c r="I55" i="10"/>
  <c r="J55" i="10"/>
  <c r="K55" i="10"/>
  <c r="L55" i="10"/>
  <c r="M55" i="10"/>
  <c r="N55" i="10"/>
  <c r="O55" i="10"/>
  <c r="P55" i="10"/>
  <c r="Q55" i="10"/>
  <c r="R55" i="10"/>
  <c r="S55" i="10"/>
  <c r="T55" i="10"/>
  <c r="U55" i="10"/>
  <c r="V55" i="10"/>
  <c r="W55" i="10"/>
  <c r="X55" i="10"/>
  <c r="Y55" i="10"/>
  <c r="Z55" i="10"/>
  <c r="AA55" i="10"/>
  <c r="AB55" i="10"/>
  <c r="AC55" i="10"/>
  <c r="AD55" i="10"/>
  <c r="AE55" i="10"/>
  <c r="AF55" i="10"/>
  <c r="AG55" i="10"/>
  <c r="AH55" i="10"/>
  <c r="AI55" i="10"/>
  <c r="AJ55" i="10"/>
  <c r="AK55" i="10"/>
  <c r="AL55" i="10"/>
  <c r="AM55" i="10"/>
  <c r="AN55" i="10"/>
  <c r="AO55" i="10"/>
  <c r="AP55" i="10"/>
  <c r="AQ55" i="10"/>
  <c r="AR55" i="10"/>
  <c r="AS55" i="10"/>
  <c r="AT55" i="10"/>
  <c r="AU55" i="10"/>
  <c r="AV55" i="10"/>
  <c r="AW55" i="10"/>
  <c r="AX55" i="10"/>
  <c r="AY55" i="10"/>
  <c r="O6" i="5"/>
  <c r="Q6" i="5"/>
  <c r="O7" i="5"/>
  <c r="Q7" i="5"/>
  <c r="O8" i="5"/>
  <c r="Q8" i="5"/>
  <c r="O9" i="5"/>
  <c r="Q9" i="5"/>
  <c r="O10" i="5"/>
  <c r="Q10" i="5"/>
  <c r="O11" i="5"/>
  <c r="Q11" i="5"/>
  <c r="O12" i="5"/>
  <c r="Q12" i="5"/>
  <c r="O13" i="5"/>
  <c r="Q13" i="5"/>
  <c r="O14" i="5"/>
  <c r="Q14" i="5"/>
  <c r="O15" i="5"/>
  <c r="Q15" i="5"/>
  <c r="O16" i="5"/>
  <c r="Q16" i="5"/>
  <c r="O17" i="5"/>
  <c r="Q17" i="5"/>
  <c r="O18" i="5"/>
  <c r="Q18" i="5"/>
  <c r="O19" i="5"/>
  <c r="Q19" i="5"/>
  <c r="O20" i="5"/>
  <c r="Q20" i="5"/>
  <c r="O21" i="5"/>
  <c r="Q21" i="5"/>
  <c r="O22" i="5"/>
  <c r="Q22" i="5"/>
  <c r="O23" i="5"/>
  <c r="Q23" i="5"/>
  <c r="O24" i="5"/>
  <c r="Q24" i="5"/>
  <c r="O25" i="5"/>
  <c r="Q25" i="5"/>
  <c r="O26" i="5"/>
  <c r="Q26" i="5"/>
  <c r="O27" i="5"/>
  <c r="Q27" i="5"/>
  <c r="O28" i="5"/>
  <c r="Q28" i="5"/>
  <c r="O29" i="5"/>
  <c r="Q29" i="5"/>
  <c r="O30" i="5"/>
  <c r="Q30" i="5"/>
  <c r="O31" i="5"/>
  <c r="Q31" i="5"/>
  <c r="O32" i="5"/>
  <c r="Q32" i="5"/>
  <c r="O33" i="5"/>
  <c r="Q33" i="5"/>
  <c r="O34" i="5"/>
  <c r="Q34" i="5"/>
  <c r="O35" i="5"/>
  <c r="Q35" i="5"/>
  <c r="O36" i="5"/>
  <c r="Q36" i="5"/>
  <c r="O37" i="5"/>
  <c r="Q37" i="5"/>
  <c r="O38" i="5"/>
  <c r="Q38" i="5"/>
  <c r="O39" i="5"/>
  <c r="Q39" i="5"/>
  <c r="O40" i="5"/>
  <c r="Q40" i="5"/>
  <c r="O41" i="5"/>
  <c r="Q41" i="5"/>
  <c r="O42" i="5"/>
  <c r="Q42" i="5"/>
  <c r="O43" i="5"/>
  <c r="Q43" i="5"/>
  <c r="O44" i="5"/>
  <c r="Q44" i="5"/>
  <c r="O45" i="5"/>
  <c r="Q45" i="5"/>
  <c r="O46" i="5"/>
  <c r="Q46" i="5"/>
  <c r="O47" i="5"/>
  <c r="Q47" i="5"/>
  <c r="O48" i="5"/>
  <c r="Q48" i="5"/>
  <c r="O49" i="5"/>
  <c r="Q49" i="5"/>
  <c r="O50" i="5"/>
  <c r="Q50" i="5"/>
  <c r="O51" i="5"/>
  <c r="Q51" i="5"/>
  <c r="O52" i="5"/>
  <c r="Q52" i="5"/>
  <c r="O53" i="5"/>
  <c r="Q53" i="5"/>
  <c r="O54" i="5"/>
  <c r="Q54" i="5"/>
  <c r="O55" i="5"/>
  <c r="Q55" i="5"/>
  <c r="O56" i="5"/>
  <c r="Q56" i="5"/>
  <c r="O57" i="5"/>
  <c r="Q57" i="5"/>
  <c r="O58" i="5"/>
  <c r="Q58" i="5"/>
  <c r="O59" i="5"/>
  <c r="Q59" i="5"/>
  <c r="O60" i="5"/>
  <c r="Q60" i="5"/>
  <c r="O61" i="5"/>
  <c r="Q61" i="5"/>
  <c r="O62" i="5"/>
  <c r="Q62" i="5"/>
  <c r="O63" i="5"/>
  <c r="Q63" i="5"/>
  <c r="O64" i="5"/>
  <c r="Q64" i="5"/>
  <c r="O65" i="5"/>
  <c r="Q65" i="5"/>
  <c r="O66" i="5"/>
  <c r="Q66" i="5"/>
  <c r="O67" i="5"/>
  <c r="Q67" i="5"/>
  <c r="O68" i="5"/>
  <c r="Q68" i="5"/>
  <c r="O69" i="5"/>
  <c r="Q69" i="5"/>
  <c r="O70" i="5"/>
  <c r="Q70" i="5"/>
  <c r="O71" i="5"/>
  <c r="Q71" i="5"/>
  <c r="O72" i="5"/>
  <c r="Q72" i="5"/>
  <c r="O73" i="5"/>
  <c r="Q73" i="5"/>
  <c r="O74" i="5"/>
  <c r="Q74" i="5"/>
  <c r="O75" i="5"/>
  <c r="Q75" i="5"/>
  <c r="O76" i="5"/>
  <c r="Q76" i="5"/>
  <c r="O77" i="5"/>
  <c r="Q77" i="5"/>
  <c r="O78" i="5"/>
  <c r="Q78" i="5"/>
  <c r="O79" i="5"/>
  <c r="Q79" i="5"/>
  <c r="O80" i="5"/>
  <c r="Q80" i="5"/>
  <c r="O81" i="5"/>
  <c r="Q81" i="5"/>
  <c r="O82" i="5"/>
  <c r="Q82" i="5"/>
  <c r="O83" i="5"/>
  <c r="Q83" i="5"/>
  <c r="O84" i="5"/>
  <c r="Q84" i="5"/>
  <c r="O85" i="5"/>
  <c r="Q85" i="5"/>
  <c r="O86" i="5"/>
  <c r="Q86" i="5"/>
  <c r="O87" i="5"/>
  <c r="Q87" i="5"/>
  <c r="O88" i="5"/>
  <c r="Q88" i="5"/>
  <c r="O89" i="5"/>
  <c r="Q89" i="5"/>
  <c r="O90" i="5"/>
  <c r="Q90" i="5"/>
  <c r="O91" i="5"/>
  <c r="Q91" i="5"/>
  <c r="O92" i="5"/>
  <c r="Q92" i="5"/>
  <c r="O93" i="5"/>
  <c r="Q93" i="5"/>
  <c r="O94" i="5"/>
  <c r="Q94" i="5"/>
  <c r="O95" i="5"/>
  <c r="Q95" i="5"/>
  <c r="O96" i="5"/>
  <c r="Q96" i="5"/>
  <c r="O97" i="5"/>
  <c r="Q97" i="5"/>
  <c r="O98" i="5"/>
  <c r="Q98" i="5"/>
  <c r="O99" i="5"/>
  <c r="Q99" i="5"/>
  <c r="O100" i="5"/>
  <c r="Q100" i="5"/>
  <c r="O101" i="5"/>
  <c r="Q101" i="5"/>
  <c r="O102" i="5"/>
  <c r="Q102" i="5"/>
  <c r="O103" i="5"/>
  <c r="Q103" i="5"/>
  <c r="O104" i="5"/>
  <c r="Q104" i="5"/>
  <c r="O105" i="5"/>
  <c r="Q105" i="5"/>
  <c r="O106" i="5"/>
  <c r="Q106" i="5"/>
  <c r="O107" i="5"/>
  <c r="Q107" i="5"/>
  <c r="O108" i="5"/>
  <c r="Q108" i="5"/>
  <c r="O109" i="5"/>
  <c r="Q109" i="5"/>
  <c r="O110" i="5"/>
  <c r="Q110" i="5"/>
  <c r="O111" i="5"/>
  <c r="Q111" i="5"/>
  <c r="O112" i="5"/>
  <c r="Q112" i="5"/>
  <c r="O113" i="5"/>
  <c r="Q113" i="5"/>
  <c r="O114" i="5"/>
  <c r="Q114" i="5"/>
  <c r="O115" i="5"/>
  <c r="Q115" i="5"/>
  <c r="O116" i="5"/>
  <c r="Q116" i="5"/>
  <c r="O117" i="5"/>
  <c r="Q117" i="5"/>
  <c r="O118" i="5"/>
  <c r="Q118" i="5"/>
  <c r="O119" i="5"/>
  <c r="Q119" i="5"/>
  <c r="O120" i="5"/>
  <c r="Q120" i="5"/>
  <c r="O121" i="5"/>
  <c r="Q121" i="5"/>
  <c r="O122" i="5"/>
  <c r="Q122" i="5"/>
  <c r="O123" i="5"/>
  <c r="Q123" i="5"/>
  <c r="O124" i="5"/>
  <c r="Q124" i="5"/>
  <c r="O125" i="5"/>
  <c r="Q125" i="5"/>
  <c r="O126" i="5"/>
  <c r="Q126" i="5"/>
  <c r="O127" i="5"/>
  <c r="Q127" i="5"/>
  <c r="O128" i="5"/>
  <c r="Q128" i="5"/>
  <c r="O129" i="5"/>
  <c r="Q129" i="5"/>
  <c r="O130" i="5"/>
  <c r="Q130" i="5"/>
  <c r="O131" i="5"/>
  <c r="Q131" i="5"/>
  <c r="O132" i="5"/>
  <c r="Q132" i="5"/>
  <c r="O133" i="5"/>
  <c r="Q133" i="5"/>
  <c r="O134" i="5"/>
  <c r="Q134" i="5"/>
  <c r="O135" i="5"/>
  <c r="Q135" i="5"/>
  <c r="O136" i="5"/>
  <c r="Q136" i="5"/>
  <c r="O137" i="5"/>
  <c r="Q137" i="5"/>
  <c r="O138" i="5"/>
  <c r="Q138" i="5"/>
  <c r="O139" i="5"/>
  <c r="Q139" i="5"/>
  <c r="O140" i="5"/>
  <c r="Q140" i="5"/>
  <c r="O141" i="5"/>
  <c r="Q141" i="5"/>
  <c r="O142" i="5"/>
  <c r="Q142" i="5"/>
  <c r="O143" i="5"/>
  <c r="Q143" i="5"/>
  <c r="O144" i="5"/>
  <c r="Q144" i="5"/>
  <c r="O145" i="5"/>
  <c r="Q145" i="5"/>
  <c r="O146" i="5"/>
  <c r="Q146" i="5"/>
  <c r="O147" i="5"/>
  <c r="Q147" i="5"/>
  <c r="O148" i="5"/>
  <c r="Q148" i="5"/>
  <c r="O149" i="5"/>
  <c r="Q149" i="5"/>
  <c r="O150" i="5"/>
  <c r="Q150" i="5"/>
  <c r="O151" i="5"/>
  <c r="Q151" i="5"/>
  <c r="O152" i="5"/>
  <c r="Q152" i="5"/>
  <c r="O153" i="5"/>
  <c r="Q153" i="5"/>
  <c r="O154" i="5"/>
  <c r="Q154" i="5"/>
  <c r="O155" i="5"/>
  <c r="Q155" i="5"/>
  <c r="O156" i="5"/>
  <c r="Q156" i="5"/>
  <c r="O157" i="5"/>
  <c r="Q157" i="5"/>
  <c r="O158" i="5"/>
  <c r="Q158" i="5"/>
  <c r="O159" i="5"/>
  <c r="Q159" i="5"/>
  <c r="O160" i="5"/>
  <c r="Q160" i="5"/>
  <c r="O161" i="5"/>
  <c r="Q161" i="5"/>
  <c r="O162" i="5"/>
  <c r="Q162" i="5"/>
  <c r="O163" i="5"/>
  <c r="Q163" i="5"/>
  <c r="O164" i="5"/>
  <c r="Q164" i="5"/>
  <c r="O165" i="5"/>
  <c r="Q165" i="5"/>
  <c r="O166" i="5"/>
  <c r="Q166" i="5"/>
  <c r="O167" i="5"/>
  <c r="Q167" i="5"/>
  <c r="O168" i="5"/>
  <c r="Q168" i="5"/>
  <c r="O169" i="5"/>
  <c r="Q169" i="5"/>
  <c r="O170" i="5"/>
  <c r="Q170" i="5"/>
  <c r="O171" i="5"/>
  <c r="Q171" i="5"/>
  <c r="O172" i="5"/>
  <c r="Q172" i="5"/>
  <c r="O173" i="5"/>
  <c r="Q173" i="5"/>
  <c r="O174" i="5"/>
  <c r="Q174" i="5"/>
  <c r="O175" i="5"/>
  <c r="Q175" i="5"/>
  <c r="O176" i="5"/>
  <c r="Q176" i="5"/>
  <c r="O177" i="5"/>
  <c r="Q177" i="5"/>
  <c r="O178" i="5"/>
  <c r="Q178" i="5"/>
  <c r="O179" i="5"/>
  <c r="Q179" i="5"/>
  <c r="O180" i="5"/>
  <c r="Q180" i="5"/>
  <c r="O181" i="5"/>
  <c r="Q181" i="5"/>
  <c r="O182" i="5"/>
  <c r="Q182" i="5"/>
  <c r="O183" i="5"/>
  <c r="Q183" i="5"/>
  <c r="O184" i="5"/>
  <c r="Q184" i="5"/>
  <c r="O185" i="5"/>
  <c r="Q185" i="5"/>
  <c r="O186" i="5"/>
  <c r="Q186" i="5"/>
  <c r="O187" i="5"/>
  <c r="Q187" i="5"/>
  <c r="O188" i="5"/>
  <c r="Q188" i="5"/>
  <c r="O189" i="5"/>
  <c r="Q189" i="5"/>
  <c r="O190" i="5"/>
  <c r="Q190" i="5"/>
  <c r="O191" i="5"/>
  <c r="Q191" i="5"/>
  <c r="O192" i="5"/>
  <c r="Q192" i="5"/>
  <c r="O193" i="5"/>
  <c r="Q193" i="5"/>
  <c r="O194" i="5"/>
  <c r="Q194" i="5"/>
  <c r="O195" i="5"/>
  <c r="Q195" i="5"/>
  <c r="O196" i="5"/>
  <c r="Q196" i="5"/>
  <c r="O197" i="5"/>
  <c r="Q197" i="5"/>
  <c r="O198" i="5"/>
  <c r="Q198" i="5"/>
  <c r="O199" i="5"/>
  <c r="Q199" i="5"/>
  <c r="O200" i="5"/>
  <c r="Q200" i="5"/>
  <c r="O201" i="5"/>
  <c r="Q201" i="5"/>
  <c r="O202" i="5"/>
  <c r="Q202" i="5"/>
  <c r="O203" i="5"/>
  <c r="Q203" i="5"/>
  <c r="O204" i="5"/>
  <c r="Q204" i="5"/>
  <c r="O205" i="5"/>
  <c r="Q205" i="5"/>
  <c r="C45" i="11" l="1"/>
  <c r="C44" i="11"/>
  <c r="C43" i="11"/>
  <c r="C42" i="11"/>
  <c r="C41" i="11"/>
  <c r="C40" i="11"/>
  <c r="C37" i="11"/>
  <c r="C36" i="11"/>
  <c r="C35" i="11"/>
  <c r="C39" i="11"/>
  <c r="C48" i="11"/>
  <c r="C47" i="11"/>
  <c r="C46" i="11"/>
  <c r="C38" i="11"/>
  <c r="C34" i="11"/>
  <c r="C31" i="11"/>
  <c r="C30" i="11"/>
  <c r="C29" i="11"/>
  <c r="C28" i="11"/>
  <c r="C27" i="11"/>
  <c r="C26" i="11"/>
  <c r="C25" i="11"/>
  <c r="C24" i="11"/>
  <c r="C23" i="11"/>
  <c r="C22" i="11"/>
  <c r="C21" i="11"/>
  <c r="C20" i="11"/>
  <c r="C19" i="11"/>
  <c r="C18" i="11"/>
  <c r="C82" i="11"/>
  <c r="C81" i="11"/>
  <c r="C80" i="11"/>
  <c r="C79" i="11"/>
  <c r="C78" i="11"/>
  <c r="C77" i="11"/>
  <c r="C76" i="11"/>
  <c r="C75" i="11"/>
  <c r="C74" i="11"/>
  <c r="C73" i="11"/>
  <c r="C61" i="11"/>
  <c r="C60" i="11"/>
  <c r="C59" i="11"/>
  <c r="C58" i="11"/>
  <c r="C57" i="11"/>
  <c r="C56" i="11"/>
  <c r="C55" i="11"/>
  <c r="C54" i="11"/>
  <c r="C53" i="11"/>
  <c r="C52" i="11"/>
</calcChain>
</file>

<file path=xl/sharedStrings.xml><?xml version="1.0" encoding="utf-8"?>
<sst xmlns="http://schemas.openxmlformats.org/spreadsheetml/2006/main" count="1933" uniqueCount="369">
  <si>
    <t>Lake</t>
  </si>
  <si>
    <t>Other</t>
  </si>
  <si>
    <t>sq. miles</t>
  </si>
  <si>
    <t>Parameters Monitored</t>
  </si>
  <si>
    <t>BMP Units</t>
  </si>
  <si>
    <t>Yes</t>
  </si>
  <si>
    <t>No</t>
  </si>
  <si>
    <t>Waterbody Type</t>
  </si>
  <si>
    <t>Improved</t>
  </si>
  <si>
    <t>Further degraded</t>
  </si>
  <si>
    <t>Some improvement, some degradation</t>
  </si>
  <si>
    <t>WATERSHED RESTORATION PROJECT INFORMATION</t>
  </si>
  <si>
    <t>Satisfactory</t>
  </si>
  <si>
    <t>Current Water Quality Status</t>
  </si>
  <si>
    <t>A</t>
  </si>
  <si>
    <t>B</t>
  </si>
  <si>
    <t>C</t>
  </si>
  <si>
    <t>D</t>
  </si>
  <si>
    <t>E</t>
  </si>
  <si>
    <t>F</t>
  </si>
  <si>
    <t>G</t>
  </si>
  <si>
    <t>Waterbody or Watershed Targeted by Project</t>
  </si>
  <si>
    <t>Pristine</t>
  </si>
  <si>
    <t>Choose…</t>
  </si>
  <si>
    <t>Unknown</t>
  </si>
  <si>
    <t>Tribal Goal or Designated Use for this Waterbody</t>
  </si>
  <si>
    <t>pH</t>
  </si>
  <si>
    <t>Turbidity</t>
  </si>
  <si>
    <t>Total Nitrogen</t>
  </si>
  <si>
    <t>Macroinvertebrates</t>
  </si>
  <si>
    <t>E. coli</t>
  </si>
  <si>
    <t>Enterococci</t>
  </si>
  <si>
    <t>Basic Habitat</t>
  </si>
  <si>
    <t>Cultural Use</t>
  </si>
  <si>
    <t>Drinking Water</t>
  </si>
  <si>
    <t>Livestock Watering</t>
  </si>
  <si>
    <t>Agricultural Irrigation</t>
  </si>
  <si>
    <t>River/Stream</t>
  </si>
  <si>
    <t>Spring</t>
  </si>
  <si>
    <t>Estuary</t>
  </si>
  <si>
    <t>Reservoir</t>
  </si>
  <si>
    <t>River/Stream Intermittent</t>
  </si>
  <si>
    <t>River/Stream Perennial</t>
  </si>
  <si>
    <t>Well</t>
  </si>
  <si>
    <t>Ocean</t>
  </si>
  <si>
    <t>Other-Ground Water</t>
  </si>
  <si>
    <t>Other-Surface Water</t>
  </si>
  <si>
    <t>Wetland</t>
  </si>
  <si>
    <t>Waterbody Name/Identifier</t>
  </si>
  <si>
    <t>Temperature</t>
  </si>
  <si>
    <t>Dissolved Oxygen</t>
  </si>
  <si>
    <t>Total Phosphorus</t>
  </si>
  <si>
    <t>Aquatic Life and Wildlife</t>
  </si>
  <si>
    <t>Fish/Shellfish Safe To Eat</t>
  </si>
  <si>
    <t>Rare And Endangered Species</t>
  </si>
  <si>
    <t xml:space="preserve">Agriculture (Land Use) </t>
  </si>
  <si>
    <t xml:space="preserve">Agriculture (Livestock) </t>
  </si>
  <si>
    <t xml:space="preserve">Contaminated Groundwater </t>
  </si>
  <si>
    <t xml:space="preserve">Forest Fire Impacts </t>
  </si>
  <si>
    <t xml:space="preserve">Hydromodifications </t>
  </si>
  <si>
    <t xml:space="preserve">Illegal Dumping </t>
  </si>
  <si>
    <t xml:space="preserve">Landfill </t>
  </si>
  <si>
    <t xml:space="preserve">Leaking Tanks </t>
  </si>
  <si>
    <t xml:space="preserve">Marina Activity </t>
  </si>
  <si>
    <t xml:space="preserve">Mining Operations </t>
  </si>
  <si>
    <t xml:space="preserve">Non-native Organisms </t>
  </si>
  <si>
    <t xml:space="preserve">Nonpoint Source </t>
  </si>
  <si>
    <t xml:space="preserve">Off-Road Vehicles </t>
  </si>
  <si>
    <t xml:space="preserve">Silvicultural (Forestry) Activities </t>
  </si>
  <si>
    <t xml:space="preserve">Urban Impacts </t>
  </si>
  <si>
    <t xml:space="preserve">Wet Weather Discharges </t>
  </si>
  <si>
    <t xml:space="preserve">Superfund/Brownfield or RCRA Site </t>
  </si>
  <si>
    <t xml:space="preserve">Point Source Discharges </t>
  </si>
  <si>
    <t xml:space="preserve">Upstream Sources </t>
  </si>
  <si>
    <t>Fencing/Barrier Control</t>
  </si>
  <si>
    <t>Non-native Species Removal</t>
  </si>
  <si>
    <t>Outlet Protection</t>
  </si>
  <si>
    <t>Outlet Repair/Removal</t>
  </si>
  <si>
    <t>Sediment Barrier</t>
  </si>
  <si>
    <t>Sediment Trap</t>
  </si>
  <si>
    <t>Sediment Basin</t>
  </si>
  <si>
    <t>Seeding/Mulching</t>
  </si>
  <si>
    <t xml:space="preserve">Waste Removal </t>
  </si>
  <si>
    <t>(Type number here)</t>
  </si>
  <si>
    <t>Tribe:</t>
  </si>
  <si>
    <t>Source Unknown</t>
  </si>
  <si>
    <t>cubic yds</t>
  </si>
  <si>
    <t>yards (yd)</t>
  </si>
  <si>
    <t>acres (ac)</t>
  </si>
  <si>
    <t>miles (mi)</t>
  </si>
  <si>
    <t>feet (ft)</t>
  </si>
  <si>
    <t>sq. feet</t>
  </si>
  <si>
    <t>Distance or Area Monitored or Assessed</t>
  </si>
  <si>
    <t>N/A</t>
  </si>
  <si>
    <t>Upstream/Off Reservation</t>
  </si>
  <si>
    <t>Additional Comments</t>
  </si>
  <si>
    <t>Project Status</t>
  </si>
  <si>
    <t>Planning</t>
  </si>
  <si>
    <t>In Progress</t>
  </si>
  <si>
    <t>Complete</t>
  </si>
  <si>
    <t>H</t>
  </si>
  <si>
    <t>Monitoring Location ID (WQX)</t>
  </si>
  <si>
    <t>Year Round Impairment</t>
  </si>
  <si>
    <t>Intermittent Impairment</t>
  </si>
  <si>
    <t>Impairment Status</t>
  </si>
  <si>
    <t>Seasonal Impairment</t>
  </si>
  <si>
    <t>I</t>
  </si>
  <si>
    <t>J</t>
  </si>
  <si>
    <t>Hot Spring</t>
  </si>
  <si>
    <t xml:space="preserve">Source(s) of impairment </t>
  </si>
  <si>
    <t>Impaired</t>
  </si>
  <si>
    <t>Description</t>
  </si>
  <si>
    <t>Column #</t>
  </si>
  <si>
    <t>Column Title</t>
  </si>
  <si>
    <t>Units of Measure</t>
  </si>
  <si>
    <t>Parameters monitored</t>
  </si>
  <si>
    <t>Change in Water Quality Status</t>
  </si>
  <si>
    <t>Impaired Parameters</t>
  </si>
  <si>
    <t>Tab 4: Watershed Restoration</t>
  </si>
  <si>
    <t>1)</t>
  </si>
  <si>
    <t>2)</t>
  </si>
  <si>
    <t>3)</t>
  </si>
  <si>
    <t>DEFINITIONS</t>
  </si>
  <si>
    <t>Provide the name of the waterbody, or a code your tribe uses for the waterbody.</t>
  </si>
  <si>
    <t>Source(s) of Impairment</t>
  </si>
  <si>
    <t>(Fill in any additional uses)</t>
  </si>
  <si>
    <t>Yes (Describe in Yellow Tab #4)</t>
  </si>
  <si>
    <t>Unit of Measure</t>
  </si>
  <si>
    <t>BOR</t>
  </si>
  <si>
    <t>Tab 5: Narrative Outline</t>
  </si>
  <si>
    <t>Tab 6: Definitions</t>
  </si>
  <si>
    <t>Please use the same monitoring location ID from your WQX template.  If data are not in WQX yet, please type in your monitoring location ID.</t>
  </si>
  <si>
    <t>CWA §319 Project</t>
  </si>
  <si>
    <t>Choose "Yes" if a portion of the project is funded by CWA 319.</t>
  </si>
  <si>
    <t>Indicate the location for the watershed restoration project.</t>
  </si>
  <si>
    <t>Choose current status of project from a drop down menu.</t>
  </si>
  <si>
    <t>List any partners for this watershed restoration project.</t>
  </si>
  <si>
    <t>(Additional parameter)</t>
  </si>
  <si>
    <t xml:space="preserve">Please fill out the included Narrative Outline using a word processing program.  The Narrative Outline allows you to provide detailed information about your water quality program and its data management practices.  Refer to your CWA 106 Monitoring Strategy and Appendix A of the CWA 106 Guidance for general information on developing a water quality monitoring program.  </t>
  </si>
  <si>
    <t>Project Cooperators</t>
  </si>
  <si>
    <t>Total BMP Length or Area</t>
  </si>
  <si>
    <t>Pre-Project Data</t>
  </si>
  <si>
    <t>Post-Project Data</t>
  </si>
  <si>
    <r>
      <t xml:space="preserve">CWA </t>
    </r>
    <r>
      <rPr>
        <b/>
        <sz val="11"/>
        <color indexed="18"/>
        <rFont val="Franklin Gothic Medium"/>
        <family val="2"/>
      </rPr>
      <t>§</t>
    </r>
    <r>
      <rPr>
        <b/>
        <sz val="11"/>
        <color indexed="18"/>
        <rFont val="Arial"/>
        <family val="2"/>
      </rPr>
      <t>319 Project</t>
    </r>
  </si>
  <si>
    <t>Wendell Wash</t>
  </si>
  <si>
    <t>Primary Contact</t>
  </si>
  <si>
    <t>Secondary Contact</t>
  </si>
  <si>
    <t>Maintained</t>
  </si>
  <si>
    <t>Tab 2: WQAR Template</t>
  </si>
  <si>
    <t>Tab 3:  Atlas of Tribal Waters</t>
  </si>
  <si>
    <t>Use this column to add other comments or information about this waterbody.</t>
  </si>
  <si>
    <t>(Add other comments or information about this waterbody.)</t>
  </si>
  <si>
    <t>Wendell001</t>
  </si>
  <si>
    <t>Change in water quality since start of monitoring period</t>
  </si>
  <si>
    <t>Monitoring Period:</t>
  </si>
  <si>
    <t>(Type Monitoring Period)</t>
  </si>
  <si>
    <t xml:space="preserve">Monitoring Station Located On Reservation </t>
  </si>
  <si>
    <t>Monitoring Station ID (WQX)</t>
  </si>
  <si>
    <t>Monitoring Station Located on Reservation</t>
  </si>
  <si>
    <t>Indicate whether the monitoring station on the waterbody is within reservation boundaries.</t>
  </si>
  <si>
    <t>Monitoring Station ID</t>
  </si>
  <si>
    <t>Impaired Tribal Goals/Designated Uses</t>
  </si>
  <si>
    <t>Wendell002</t>
  </si>
  <si>
    <t>STREAM MILES:</t>
  </si>
  <si>
    <t>LAKE AND RESERVOIR ACRES:</t>
  </si>
  <si>
    <t>WETLAND ACRES:</t>
  </si>
  <si>
    <t>ESTUARY OR COASTAL WATER SQUARE  MILES:</t>
  </si>
  <si>
    <t>Monitored</t>
  </si>
  <si>
    <t>Off-Reservation</t>
  </si>
  <si>
    <r>
      <t xml:space="preserve">Monitored </t>
    </r>
    <r>
      <rPr>
        <b/>
        <sz val="12"/>
        <color indexed="10"/>
        <rFont val="Arial"/>
        <family val="2"/>
      </rPr>
      <t>(optional)</t>
    </r>
  </si>
  <si>
    <t>Please type in your monitoring location ID.  List only one monitoring station for each entry within the template.  If your data is in WQX format, use this location ID.</t>
  </si>
  <si>
    <r>
      <rPr>
        <b/>
        <sz val="12"/>
        <color indexed="8"/>
        <rFont val="Arial"/>
        <family val="2"/>
      </rPr>
      <t>Off-Reservation</t>
    </r>
    <r>
      <rPr>
        <b/>
        <sz val="12"/>
        <color indexed="10"/>
        <rFont val="Arial"/>
        <family val="2"/>
      </rPr>
      <t xml:space="preserve"> (Optional Table)</t>
    </r>
    <r>
      <rPr>
        <b/>
        <sz val="12"/>
        <color indexed="8"/>
        <rFont val="Arial"/>
        <family val="2"/>
      </rPr>
      <t>:</t>
    </r>
    <r>
      <rPr>
        <sz val="12"/>
        <color indexed="8"/>
        <rFont val="Arial"/>
        <family val="2"/>
      </rPr>
      <t xml:space="preserve"> If you use CWA 106 funds to monitor sites off the reservation (e.g. upstream), you may choose to include those distances or areas in this table.  </t>
    </r>
  </si>
  <si>
    <t>Watershed restoration project at this monitoring station</t>
  </si>
  <si>
    <t xml:space="preserve"> Watershed restoration project at this monitoring station</t>
  </si>
  <si>
    <r>
      <t xml:space="preserve">Clean Water Act Section 106 Tribal Water Quality Assessment Report Template </t>
    </r>
    <r>
      <rPr>
        <b/>
        <sz val="32"/>
        <color indexed="30"/>
        <rFont val="Arial"/>
        <family val="2"/>
      </rPr>
      <t>(R9 Pilot)</t>
    </r>
  </si>
  <si>
    <t>Frequency of Monitoring</t>
  </si>
  <si>
    <t>ONLY FILL OUT COLUMNS 12-15 IF THE "CURRENT WATER QUALITY STATUS" IS MARKED AS "IMPAIRED"</t>
  </si>
  <si>
    <t>Slough</t>
  </si>
  <si>
    <t>(Type Tribe Name)</t>
  </si>
  <si>
    <t>Type of Best Management Practice(s) (BMPs) Implemented</t>
  </si>
  <si>
    <t>The purpose of this section is to help EPA and tribes track water quality changes through the implementation of watershed restoration activities.  On-the-ground watershed restoration projects include the implementation of management measures and best management practices (BMPs) in areas where water quality is threatened or has been degraded by pollutants.  Such tribal water quality projects are usually funded through EPA's CWA Section 319 grant program, however, other sources of funding (Natural Resources Conservation Service, Department of Fish and Wildlife, Bureau of Reclamation, etc) are available to tribes.  Please list all watershed restoration activities that have been implemented on the specific waterbody/watershed you have listed for this exercise.</t>
  </si>
  <si>
    <t>NUMBER OF SPRINGS:</t>
  </si>
  <si>
    <r>
      <t xml:space="preserve">NUMBER OF GROUNDWATER MONITORING WELLS </t>
    </r>
    <r>
      <rPr>
        <b/>
        <sz val="10"/>
        <color indexed="10"/>
        <rFont val="Arial"/>
        <family val="2"/>
      </rPr>
      <t>(optional)</t>
    </r>
    <r>
      <rPr>
        <b/>
        <sz val="10"/>
        <rFont val="Arial"/>
        <family val="2"/>
      </rPr>
      <t>:</t>
    </r>
  </si>
  <si>
    <t>K</t>
  </si>
  <si>
    <t>Year Project Work Began</t>
  </si>
  <si>
    <t>Indicate the year work began on the BMPs selected.</t>
  </si>
  <si>
    <t>ATLAS OF TRIBAL WATERS</t>
  </si>
  <si>
    <t>On Reservation</t>
  </si>
  <si>
    <t xml:space="preserve">Project  Cooperators     </t>
  </si>
  <si>
    <t>Impaired Parameters (Enterococci)</t>
  </si>
  <si>
    <t>Impaired Parameters (Macroinvertebrates)</t>
  </si>
  <si>
    <t>Impaired Parameters (Basic Habitat)</t>
  </si>
  <si>
    <t>13a</t>
  </si>
  <si>
    <t>13b</t>
  </si>
  <si>
    <t>13c</t>
  </si>
  <si>
    <t>13d</t>
  </si>
  <si>
    <t>13e</t>
  </si>
  <si>
    <t>13f</t>
  </si>
  <si>
    <t>12a</t>
  </si>
  <si>
    <t>12b</t>
  </si>
  <si>
    <t>12c</t>
  </si>
  <si>
    <t>12d</t>
  </si>
  <si>
    <t>12e</t>
  </si>
  <si>
    <t>12f</t>
  </si>
  <si>
    <t>12g</t>
  </si>
  <si>
    <t>12h</t>
  </si>
  <si>
    <t>12i</t>
  </si>
  <si>
    <t>12j</t>
  </si>
  <si>
    <t>8a</t>
  </si>
  <si>
    <t>8b</t>
  </si>
  <si>
    <t>8c</t>
  </si>
  <si>
    <t>8d</t>
  </si>
  <si>
    <t>8e</t>
  </si>
  <si>
    <t>8f</t>
  </si>
  <si>
    <t>8g</t>
  </si>
  <si>
    <t>8h</t>
  </si>
  <si>
    <t>8i</t>
  </si>
  <si>
    <t>8j</t>
  </si>
  <si>
    <t>9a</t>
  </si>
  <si>
    <t>9b</t>
  </si>
  <si>
    <t>9c</t>
  </si>
  <si>
    <t>9d</t>
  </si>
  <si>
    <t>9e</t>
  </si>
  <si>
    <r>
      <t xml:space="preserve">Impaired Parameters </t>
    </r>
    <r>
      <rPr>
        <sz val="8"/>
        <color indexed="18"/>
        <rFont val="Arial"/>
        <family val="2"/>
      </rPr>
      <t>(pH)</t>
    </r>
  </si>
  <si>
    <r>
      <t xml:space="preserve">Impaired Parameters </t>
    </r>
    <r>
      <rPr>
        <sz val="8"/>
        <color indexed="18"/>
        <rFont val="Arial"/>
        <family val="2"/>
      </rPr>
      <t>(Temperature)</t>
    </r>
  </si>
  <si>
    <r>
      <t xml:space="preserve">Impaired Parameters </t>
    </r>
    <r>
      <rPr>
        <sz val="8"/>
        <color indexed="18"/>
        <rFont val="Arial"/>
        <family val="2"/>
      </rPr>
      <t>(Dissolved Oxygen)</t>
    </r>
  </si>
  <si>
    <r>
      <t xml:space="preserve">Impaired Parameters </t>
    </r>
    <r>
      <rPr>
        <sz val="8"/>
        <color indexed="18"/>
        <rFont val="Arial"/>
        <family val="2"/>
      </rPr>
      <t>(Turbidity)</t>
    </r>
  </si>
  <si>
    <r>
      <t xml:space="preserve">Impaired Parameters </t>
    </r>
    <r>
      <rPr>
        <sz val="8"/>
        <color indexed="18"/>
        <rFont val="Arial"/>
        <family val="2"/>
      </rPr>
      <t>(Total Phosphorus)</t>
    </r>
  </si>
  <si>
    <r>
      <t xml:space="preserve">Impaired Parameters </t>
    </r>
    <r>
      <rPr>
        <sz val="8"/>
        <color indexed="18"/>
        <rFont val="Arial"/>
        <family val="2"/>
      </rPr>
      <t>(Total Nitrogen)</t>
    </r>
  </si>
  <si>
    <r>
      <t xml:space="preserve">Impaired Parameters </t>
    </r>
    <r>
      <rPr>
        <sz val="8"/>
        <color indexed="18"/>
        <rFont val="Arial"/>
        <family val="2"/>
      </rPr>
      <t>(E. coli)</t>
    </r>
  </si>
  <si>
    <t>Tribal Goal or Designated Use</t>
  </si>
  <si>
    <t>13g</t>
  </si>
  <si>
    <t>13h</t>
  </si>
  <si>
    <t>13i</t>
  </si>
  <si>
    <t>13j</t>
  </si>
  <si>
    <t>9f</t>
  </si>
  <si>
    <t>9g</t>
  </si>
  <si>
    <t>9h</t>
  </si>
  <si>
    <t>9i</t>
  </si>
  <si>
    <t>9j</t>
  </si>
  <si>
    <t xml:space="preserve"> </t>
  </si>
  <si>
    <t>Monitored Miles</t>
  </si>
  <si>
    <t>Area Monitoring</t>
  </si>
  <si>
    <t>Distance Monitoring</t>
  </si>
  <si>
    <t>Monitoring Station Count</t>
  </si>
  <si>
    <t>identifier</t>
  </si>
  <si>
    <t>3/yr</t>
  </si>
  <si>
    <t>Atlas Miles</t>
  </si>
  <si>
    <t>Monitored Area (acres)</t>
  </si>
  <si>
    <t>Atlas Area (acres)</t>
  </si>
  <si>
    <t>Year</t>
  </si>
  <si>
    <t>Daily</t>
  </si>
  <si>
    <t>Semiweekly</t>
  </si>
  <si>
    <t>Weekly</t>
  </si>
  <si>
    <t>Biweekly</t>
  </si>
  <si>
    <t>Monthly</t>
  </si>
  <si>
    <t>Bimonthly</t>
  </si>
  <si>
    <t>Quarterly</t>
  </si>
  <si>
    <t>Semiannually</t>
  </si>
  <si>
    <t>Annually</t>
  </si>
  <si>
    <t>Seasonally</t>
  </si>
  <si>
    <t>Ephemerally</t>
  </si>
  <si>
    <t>Less than Once a Year</t>
  </si>
  <si>
    <t>Not this Year</t>
  </si>
  <si>
    <t>2 times per week</t>
  </si>
  <si>
    <t>Every other week</t>
  </si>
  <si>
    <t>Every other month</t>
  </si>
  <si>
    <t>Four times per year</t>
  </si>
  <si>
    <t>Three times per year</t>
  </si>
  <si>
    <t>Twice per year</t>
  </si>
  <si>
    <t>Once per year</t>
  </si>
  <si>
    <t>Once each season</t>
  </si>
  <si>
    <t>Ephemerally (When water is present)</t>
  </si>
  <si>
    <t>1 time per week</t>
  </si>
  <si>
    <t>IMPORTANT: Please use separate entries for the years information from each monitoring station.  This may result in more than one entry per waterbody if there are more than one monitoring station at a waterbody.</t>
  </si>
  <si>
    <t>Choose the best fit for the waterbody type a the point of monitoring from the drop down menu.  If your waterbody type if not listed, make a note of it in the comments.</t>
  </si>
  <si>
    <t>Indicate the distance or area of waterbody represented or covered by monitoring site.  Please estimate to the nearest 10th of your unit of measure (i.e. 5.2 miles).  See Definitions, Tab 6).</t>
  </si>
  <si>
    <t>Choose a unit of measure for the distance or area from the drop down menu. If your prefered unit is unavailable, choose the best fit and add the unit of measure to the comments field.</t>
  </si>
  <si>
    <t>Choose a drop down menu option for the frequency that monitoring samples are collected. If the correct option is not listed, please select the best fit and add a comment about your prefered frequency of monitoring.</t>
  </si>
  <si>
    <t>Choose which parameters are monitored.  You may add up to 10 additional parameters of your choice.  Any parameter that is monitored may be listed, and does not need to show impairment.</t>
  </si>
  <si>
    <t>Choose "Yes" or No" for each goal or designated use listed, depending on whether or not it applies to this waterbody.  You may add up to 10 additional designated uses of your choice.    See Definitions, Tab 6.</t>
  </si>
  <si>
    <t>Choose the change in water quality status in the drop down menu that best represents the difference between the beginning of the project period and the end of the project period.  See Definitions, Tab 6.</t>
  </si>
  <si>
    <r>
      <t>This updated template fufills the annual water quality assessment reporting requirement per the CWA 106 Guidance.  To meet this requirement, use the most current tribal water quality data available (i.e. data in STORET-compatible</t>
    </r>
    <r>
      <rPr>
        <sz val="12"/>
        <color indexed="10"/>
        <rFont val="Arial"/>
        <family val="2"/>
      </rPr>
      <t xml:space="preserve"> </t>
    </r>
    <r>
      <rPr>
        <sz val="12"/>
        <rFont val="Arial"/>
        <family val="2"/>
      </rPr>
      <t>format) to write the narrative and fill out this template.</t>
    </r>
  </si>
  <si>
    <t>Choose the current water quality status of the waterbody that best fits the status from the drop down menu.  If "Pristine" or "Satisfactory", skip columns 12-15.  If "Impaired", complete columns 12-15.  See Definitions, Tab 6.</t>
  </si>
  <si>
    <t>Of the monitoring parameters indicated in column 8, choose which parameters are impaired according to monitoring results.</t>
  </si>
  <si>
    <t>Of the segment of waterbody monitored, choose if the parameter monitored is impaired for each of the tribe's uses.</t>
  </si>
  <si>
    <t>Choose up to 3 sources of impairment, ranked in order from the greatest concern first.  See Definitions, Tab 6.</t>
  </si>
  <si>
    <t>Indicate how often the source of impairment are observed.  See Definitions, Tab 6.</t>
  </si>
  <si>
    <t>Choose "Yes" or No" if you have a watershed restoration project at this monitoring site (CWA 319 or otherwise).  If yes, include this information in Tab 4.</t>
  </si>
  <si>
    <t>L</t>
  </si>
  <si>
    <t>Comments</t>
  </si>
  <si>
    <t>Write any comments or additional information here.</t>
  </si>
  <si>
    <t>Indicate the total length or area of the BMP implemented at this location.</t>
  </si>
  <si>
    <t>Total Distance or Area</t>
  </si>
  <si>
    <r>
      <rPr>
        <b/>
        <sz val="12"/>
        <rFont val="Arial"/>
        <family val="2"/>
      </rPr>
      <t>Atlas of Tribal Waters (On Reservation):</t>
    </r>
    <r>
      <rPr>
        <sz val="12"/>
        <rFont val="Arial"/>
        <family val="2"/>
      </rPr>
      <t xml:space="preserve">                                                                                                                                        </t>
    </r>
    <r>
      <rPr>
        <sz val="12"/>
        <color indexed="8"/>
        <rFont val="Arial"/>
        <family val="2"/>
      </rPr>
      <t>1)  Type in the "Total Distance or Area", the number of stream miles, lake acres, wetland acres, or estuarine square miles on your reservation, i.e., within reservation boundaries.  Of these, type in total distance or area monitored.  This number should be a subset of the total waters you listed in the previous column.  
2)  For springs, type in the total number of springs (cold and hot springs) on the reservation; and type in the number monitored.
3)  OPTIONAL: If you would like to include groundwater wells in this template, please input the TOTAL number of potential monitoring wells on reservation.  Then, include the number of wells that were monitored during the monitoring period.</t>
    </r>
    <r>
      <rPr>
        <sz val="12"/>
        <rFont val="Arial"/>
        <family val="2"/>
      </rPr>
      <t xml:space="preserve">
</t>
    </r>
    <r>
      <rPr>
        <b/>
        <sz val="12"/>
        <rFont val="Arial"/>
        <family val="2"/>
      </rPr>
      <t>Note:</t>
    </r>
    <r>
      <rPr>
        <sz val="12"/>
        <rFont val="Arial"/>
        <family val="2"/>
      </rPr>
      <t xml:space="preserve"> A reservation can include both fee and trust land.  Waters on trust parcels not contiguous to a main reservation should also be included.  Waters on fee lands not considered part of the reservation should not be included.       
</t>
    </r>
    <r>
      <rPr>
        <b/>
        <sz val="12"/>
        <rFont val="Arial"/>
        <family val="2"/>
      </rPr>
      <t/>
    </r>
  </si>
  <si>
    <t>Choose "Yes" or No" for whether water quality data was collected prior to BMP implementation.</t>
  </si>
  <si>
    <t>Choose "Yes" or No" for whether water quality data was collected after BMP implementation.</t>
  </si>
  <si>
    <t>Type in the commonly referenced or Federally Recognized name of the tribe which has rights to the land that the water samples were taken on.</t>
  </si>
  <si>
    <t>January-Decemeber</t>
  </si>
  <si>
    <t>February-January</t>
  </si>
  <si>
    <t>March-February</t>
  </si>
  <si>
    <t>April-March</t>
  </si>
  <si>
    <t>May-April</t>
  </si>
  <si>
    <t>June-May</t>
  </si>
  <si>
    <t>July-June</t>
  </si>
  <si>
    <t>August-July</t>
  </si>
  <si>
    <t>September-August</t>
  </si>
  <si>
    <t>October-September</t>
  </si>
  <si>
    <t>November-October</t>
  </si>
  <si>
    <t>December-November</t>
  </si>
  <si>
    <t>(Add other comments or information about this waterbody. EX. No water to monitor, unsafe to monitor due to high flows, faulty equipment.)</t>
  </si>
  <si>
    <t>January</t>
  </si>
  <si>
    <t>February</t>
  </si>
  <si>
    <t>March</t>
  </si>
  <si>
    <t>April</t>
  </si>
  <si>
    <t>May</t>
  </si>
  <si>
    <t>June</t>
  </si>
  <si>
    <t>July</t>
  </si>
  <si>
    <t>August</t>
  </si>
  <si>
    <t>September</t>
  </si>
  <si>
    <t>October</t>
  </si>
  <si>
    <t>November</t>
  </si>
  <si>
    <t>December</t>
  </si>
  <si>
    <t>1 Month</t>
  </si>
  <si>
    <t>2 Months</t>
  </si>
  <si>
    <t>3 Months</t>
  </si>
  <si>
    <t>4 Months</t>
  </si>
  <si>
    <t>5 Months</t>
  </si>
  <si>
    <t>6 Months</t>
  </si>
  <si>
    <t>7 Months</t>
  </si>
  <si>
    <t>8 Months</t>
  </si>
  <si>
    <t>9 Months</t>
  </si>
  <si>
    <t>10 Months</t>
  </si>
  <si>
    <t>11 Months</t>
  </si>
  <si>
    <t>12 Months</t>
  </si>
  <si>
    <t>13 Months</t>
  </si>
  <si>
    <t>14 Months</t>
  </si>
  <si>
    <t>15 Months</t>
  </si>
  <si>
    <t>16 Months</t>
  </si>
  <si>
    <t>17 Months</t>
  </si>
  <si>
    <t>18 Months</t>
  </si>
  <si>
    <t>(Month Started)</t>
  </si>
  <si>
    <t>(Number of months monitored)</t>
  </si>
  <si>
    <t>In the first box, select the month monitoring started from the drop-down list. In the second box, select the  number of months in your monitoring period for this report.</t>
  </si>
  <si>
    <t>Q; R</t>
  </si>
  <si>
    <t>C.</t>
  </si>
  <si>
    <t>A.</t>
  </si>
  <si>
    <t>I.</t>
  </si>
  <si>
    <t>H.</t>
  </si>
  <si>
    <t>B.</t>
  </si>
  <si>
    <t>N.</t>
  </si>
  <si>
    <t>D.</t>
  </si>
  <si>
    <t>J.</t>
  </si>
  <si>
    <t>Please select options from drop down menus when available. 
If your version of Excel is incompatible with these drop down options, copy and paste the appropriate option for the question using the list in the sheet "----" from the column listed here, next to the question.</t>
  </si>
  <si>
    <t>Manual Entry Column for List</t>
  </si>
  <si>
    <t>Select the best fitting unit of measurement for the BMP implementation from the drop down list.</t>
  </si>
  <si>
    <t>List up to 3 BMP's implemented during this project by selecting the best fitting option on the drop down list. If there are more or BMPs not listed, add them to the comments.</t>
  </si>
  <si>
    <t>K.</t>
  </si>
  <si>
    <t>Tab ----: List of Options</t>
  </si>
  <si>
    <r>
      <t>The sixth</t>
    </r>
    <r>
      <rPr>
        <b/>
        <sz val="12"/>
        <rFont val="Arial"/>
        <family val="2"/>
      </rPr>
      <t xml:space="preserve"> </t>
    </r>
    <r>
      <rPr>
        <sz val="12"/>
        <rFont val="Arial"/>
        <family val="2"/>
      </rPr>
      <t>tab includes provides definitions for various terms and answer choices used in this template.  You can also refer to this tab by clicking on underlined column headers within the template.</t>
    </r>
  </si>
  <si>
    <t>Reports show trends, counts, and correlation of the data submitted in one place. This makes creating popular charts and tables instantaneous after entering data and enables better realtime QAQC of data entered.</t>
  </si>
  <si>
    <t>Tab 7: Report</t>
  </si>
  <si>
    <r>
      <t>The last</t>
    </r>
    <r>
      <rPr>
        <b/>
        <sz val="12"/>
        <rFont val="Arial"/>
        <family val="2"/>
      </rPr>
      <t xml:space="preserve"> </t>
    </r>
    <r>
      <rPr>
        <sz val="12"/>
        <rFont val="Arial"/>
        <family val="2"/>
      </rPr>
      <t>tab includes provides the source of drop down lists for various fields and answer choices used in this template.  If your file does not support the drop-downs used in the template, you can go to this sheet as a resource and find all prefered options for a given field. Copying and pasting the response in this sheet will help in retaining consistency for all analysis of WQAR submissions.</t>
    </r>
  </si>
  <si>
    <t>Example</t>
  </si>
  <si>
    <r>
      <rPr>
        <b/>
        <i/>
        <sz val="18"/>
        <color indexed="18"/>
        <rFont val="Arial"/>
        <family val="2"/>
      </rPr>
      <t xml:space="preserve">EPA Region 9 Pilot
</t>
    </r>
    <r>
      <rPr>
        <b/>
        <sz val="22"/>
        <color indexed="18"/>
        <rFont val="Arial"/>
        <family val="2"/>
      </rPr>
      <t xml:space="preserve">Clean Water Act </t>
    </r>
    <r>
      <rPr>
        <b/>
        <sz val="22"/>
        <color indexed="18"/>
        <rFont val="Franklin Gothic Medium"/>
        <family val="2"/>
      </rPr>
      <t>§</t>
    </r>
    <r>
      <rPr>
        <b/>
        <sz val="22"/>
        <color indexed="18"/>
        <rFont val="Arial"/>
        <family val="2"/>
      </rPr>
      <t xml:space="preserve">106 Tribal Water Quality Assessment Report (WQAR) Template
</t>
    </r>
    <r>
      <rPr>
        <b/>
        <i/>
        <sz val="18"/>
        <color indexed="18"/>
        <rFont val="Arial"/>
        <family val="2"/>
      </rPr>
      <t xml:space="preserve">Version 2014 </t>
    </r>
    <r>
      <rPr>
        <b/>
        <sz val="20"/>
        <color indexed="18"/>
        <rFont val="Arial"/>
        <family val="2"/>
      </rPr>
      <t xml:space="preserve">
</t>
    </r>
    <r>
      <rPr>
        <b/>
        <sz val="28"/>
        <color indexed="18"/>
        <rFont val="Arial"/>
        <family val="2"/>
      </rPr>
      <t xml:space="preserve">INSTRUCTIONS
</t>
    </r>
  </si>
  <si>
    <t>Ratio of monitored miles</t>
  </si>
  <si>
    <t>Ratio of monitored area</t>
  </si>
  <si>
    <t># of Sites with Parameters of Concern</t>
  </si>
  <si>
    <t># of Sites with Concern to Uses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</si>
</sst>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7" x14ac:knownFonts="1">
    <font>
      <sz val="10"/>
      <name val="Arial"/>
    </font>
    <font>
      <sz val="8"/>
      <name val="Arial"/>
      <family val="2"/>
    </font>
    <font>
      <b/>
      <sz val="10"/>
      <name val="Arial"/>
      <family val="2"/>
    </font>
    <font>
      <b/>
      <sz val="12"/>
      <name val="Arial"/>
      <family val="2"/>
    </font>
    <font>
      <sz val="10"/>
      <name val="Arial"/>
      <family val="2"/>
    </font>
    <font>
      <b/>
      <sz val="12"/>
      <color indexed="60"/>
      <name val="Arial"/>
      <family val="2"/>
    </font>
    <font>
      <sz val="10"/>
      <color indexed="60"/>
      <name val="Arial"/>
      <family val="2"/>
    </font>
    <font>
      <u/>
      <sz val="10"/>
      <color indexed="12"/>
      <name val="Arial"/>
      <family val="2"/>
    </font>
    <font>
      <sz val="11"/>
      <name val="Arial"/>
      <family val="2"/>
    </font>
    <font>
      <b/>
      <sz val="20"/>
      <color indexed="18"/>
      <name val="Arial"/>
      <family val="2"/>
    </font>
    <font>
      <b/>
      <sz val="10"/>
      <color indexed="18"/>
      <name val="Arial"/>
      <family val="2"/>
    </font>
    <font>
      <b/>
      <u/>
      <sz val="10"/>
      <color indexed="12"/>
      <name val="Arial"/>
      <family val="2"/>
    </font>
    <font>
      <b/>
      <sz val="10"/>
      <color indexed="60"/>
      <name val="Arial"/>
      <family val="2"/>
    </font>
    <font>
      <b/>
      <sz val="10"/>
      <color indexed="16"/>
      <name val="Arial"/>
      <family val="2"/>
    </font>
    <font>
      <b/>
      <sz val="16"/>
      <color indexed="18"/>
      <name val="Arial"/>
      <family val="2"/>
    </font>
    <font>
      <sz val="10"/>
      <color indexed="8"/>
      <name val="Arial"/>
      <family val="2"/>
    </font>
    <font>
      <b/>
      <u/>
      <sz val="14"/>
      <color indexed="12"/>
      <name val="Arial"/>
      <family val="2"/>
    </font>
    <font>
      <b/>
      <sz val="11"/>
      <color indexed="18"/>
      <name val="Arial"/>
      <family val="2"/>
    </font>
    <font>
      <sz val="9"/>
      <name val="Arial"/>
      <family val="2"/>
    </font>
    <font>
      <b/>
      <sz val="14"/>
      <name val="Arial"/>
      <family val="2"/>
    </font>
    <font>
      <b/>
      <sz val="9"/>
      <name val="Arial"/>
      <family val="2"/>
    </font>
    <font>
      <b/>
      <sz val="16"/>
      <name val="Arial"/>
      <family val="2"/>
    </font>
    <font>
      <b/>
      <sz val="28"/>
      <color indexed="18"/>
      <name val="Arial"/>
      <family val="2"/>
    </font>
    <font>
      <sz val="14"/>
      <name val="Arial"/>
      <family val="2"/>
    </font>
    <font>
      <b/>
      <sz val="32"/>
      <name val="Arial"/>
      <family val="2"/>
    </font>
    <font>
      <sz val="32"/>
      <name val="Arial"/>
      <family val="2"/>
    </font>
    <font>
      <sz val="12"/>
      <name val="Arial"/>
      <family val="2"/>
    </font>
    <font>
      <b/>
      <sz val="12"/>
      <color indexed="10"/>
      <name val="Arial"/>
      <family val="2"/>
    </font>
    <font>
      <sz val="12"/>
      <color indexed="10"/>
      <name val="Arial"/>
      <family val="2"/>
    </font>
    <font>
      <sz val="14"/>
      <color indexed="16"/>
      <name val="Arial"/>
      <family val="2"/>
    </font>
    <font>
      <b/>
      <sz val="14"/>
      <color indexed="16"/>
      <name val="Arial"/>
      <family val="2"/>
    </font>
    <font>
      <b/>
      <sz val="18"/>
      <color indexed="18"/>
      <name val="Arial"/>
      <family val="2"/>
    </font>
    <font>
      <b/>
      <sz val="11"/>
      <color indexed="18"/>
      <name val="Franklin Gothic Medium"/>
      <family val="2"/>
    </font>
    <font>
      <b/>
      <i/>
      <sz val="18"/>
      <color indexed="18"/>
      <name val="Arial"/>
      <family val="2"/>
    </font>
    <font>
      <b/>
      <sz val="22"/>
      <color indexed="18"/>
      <name val="Arial"/>
      <family val="2"/>
    </font>
    <font>
      <b/>
      <sz val="22"/>
      <color indexed="18"/>
      <name val="Franklin Gothic Medium"/>
      <family val="2"/>
    </font>
    <font>
      <b/>
      <sz val="12"/>
      <color indexed="8"/>
      <name val="Arial"/>
      <family val="2"/>
    </font>
    <font>
      <sz val="12"/>
      <color indexed="8"/>
      <name val="Arial"/>
      <family val="2"/>
    </font>
    <font>
      <u/>
      <sz val="12"/>
      <color indexed="12"/>
      <name val="Arial"/>
      <family val="2"/>
    </font>
    <font>
      <b/>
      <sz val="32"/>
      <color indexed="30"/>
      <name val="Arial"/>
      <family val="2"/>
    </font>
    <font>
      <b/>
      <sz val="10"/>
      <color indexed="10"/>
      <name val="Arial"/>
      <family val="2"/>
    </font>
    <font>
      <b/>
      <sz val="8"/>
      <color indexed="18"/>
      <name val="Arial"/>
      <family val="2"/>
    </font>
    <font>
      <sz val="8"/>
      <color indexed="18"/>
      <name val="Arial"/>
      <family val="2"/>
    </font>
    <font>
      <sz val="18"/>
      <name val="Arial"/>
      <family val="2"/>
    </font>
    <font>
      <sz val="22"/>
      <name val="Arial"/>
      <family val="2"/>
    </font>
    <font>
      <sz val="16"/>
      <name val="Arial"/>
      <family val="2"/>
    </font>
    <font>
      <b/>
      <sz val="14"/>
      <color rgb="FFFF0000"/>
      <name val="Arial"/>
      <family val="2"/>
    </font>
    <font>
      <sz val="12"/>
      <color theme="1"/>
      <name val="Arial"/>
      <family val="2"/>
    </font>
    <font>
      <b/>
      <sz val="12"/>
      <color theme="1"/>
      <name val="Arial"/>
      <family val="2"/>
    </font>
    <font>
      <b/>
      <i/>
      <sz val="12"/>
      <color rgb="FFFF0000"/>
      <name val="Arial"/>
      <family val="2"/>
    </font>
    <font>
      <b/>
      <u/>
      <sz val="18"/>
      <color theme="1"/>
      <name val="Arial"/>
      <family val="2"/>
    </font>
    <font>
      <b/>
      <sz val="14"/>
      <color theme="1"/>
      <name val="Arial"/>
      <family val="2"/>
    </font>
    <font>
      <sz val="10"/>
      <color theme="1"/>
      <name val="Arial"/>
      <family val="2"/>
    </font>
    <font>
      <sz val="8"/>
      <color rgb="FF000000"/>
      <name val="Tahoma"/>
      <family val="2"/>
    </font>
    <font>
      <b/>
      <sz val="8"/>
      <name val="Arial"/>
      <family val="2"/>
    </font>
    <font>
      <b/>
      <sz val="12"/>
      <color rgb="FF0070C0"/>
      <name val="Arial"/>
      <family val="2"/>
    </font>
    <font>
      <b/>
      <sz val="7"/>
      <name val="Arial"/>
      <family val="2"/>
    </font>
  </fonts>
  <fills count="2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rgb="FFFFFF99"/>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C00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dashed">
        <color indexed="64"/>
      </top>
      <bottom/>
      <diagonal/>
    </border>
    <border>
      <left style="thin">
        <color indexed="64"/>
      </left>
      <right/>
      <top/>
      <bottom style="dashed">
        <color indexed="64"/>
      </bottom>
      <diagonal/>
    </border>
    <border>
      <left/>
      <right style="thin">
        <color indexed="64"/>
      </right>
      <top style="dashed">
        <color indexed="64"/>
      </top>
      <bottom/>
      <diagonal/>
    </border>
    <border>
      <left/>
      <right style="thin">
        <color indexed="64"/>
      </right>
      <top/>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diagonal/>
    </border>
    <border>
      <left/>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15" fillId="0" borderId="0"/>
  </cellStyleXfs>
  <cellXfs count="334">
    <xf numFmtId="0" fontId="0" fillId="0" borderId="0" xfId="0"/>
    <xf numFmtId="0" fontId="0" fillId="0" borderId="0" xfId="0" applyFill="1" applyBorder="1"/>
    <xf numFmtId="0" fontId="4" fillId="0" borderId="0" xfId="0" applyFont="1"/>
    <xf numFmtId="0" fontId="4" fillId="0" borderId="0" xfId="0" applyFont="1" applyFill="1"/>
    <xf numFmtId="0" fontId="0" fillId="2" borderId="0" xfId="0" applyFill="1"/>
    <xf numFmtId="0" fontId="0" fillId="0" borderId="1" xfId="0" applyBorder="1" applyAlignment="1"/>
    <xf numFmtId="0" fontId="0" fillId="0" borderId="2" xfId="0" applyBorder="1" applyAlignment="1"/>
    <xf numFmtId="0" fontId="0" fillId="0" borderId="3" xfId="0" applyBorder="1"/>
    <xf numFmtId="0" fontId="15" fillId="0" borderId="0" xfId="2" applyFont="1" applyFill="1" applyBorder="1" applyAlignment="1">
      <alignment wrapText="1"/>
    </xf>
    <xf numFmtId="0" fontId="0" fillId="0" borderId="0" xfId="0" applyAlignment="1"/>
    <xf numFmtId="0" fontId="0" fillId="3" borderId="1" xfId="0" applyFill="1" applyBorder="1" applyAlignment="1"/>
    <xf numFmtId="0" fontId="0" fillId="4" borderId="2" xfId="0" applyFill="1" applyBorder="1" applyAlignment="1"/>
    <xf numFmtId="0" fontId="0" fillId="4" borderId="1" xfId="0" applyFill="1" applyBorder="1" applyAlignment="1"/>
    <xf numFmtId="0" fontId="0" fillId="5" borderId="1" xfId="0" applyFill="1" applyBorder="1" applyAlignment="1"/>
    <xf numFmtId="0" fontId="0" fillId="6" borderId="1" xfId="0" applyFill="1" applyBorder="1" applyAlignment="1"/>
    <xf numFmtId="0" fontId="0" fillId="0" borderId="0" xfId="0" applyProtection="1"/>
    <xf numFmtId="0" fontId="0" fillId="0" borderId="4" xfId="0" applyBorder="1"/>
    <xf numFmtId="0" fontId="4" fillId="9" borderId="4" xfId="0" applyFont="1" applyFill="1" applyBorder="1" applyAlignment="1">
      <alignment horizontal="center" vertical="top" wrapText="1"/>
    </xf>
    <xf numFmtId="0" fontId="0" fillId="9" borderId="4" xfId="0" applyFill="1" applyBorder="1"/>
    <xf numFmtId="0" fontId="0" fillId="9" borderId="5" xfId="0" applyFill="1" applyBorder="1"/>
    <xf numFmtId="0" fontId="12" fillId="2" borderId="6" xfId="0" applyFont="1" applyFill="1" applyBorder="1" applyAlignment="1">
      <alignment horizontal="center" wrapText="1"/>
    </xf>
    <xf numFmtId="0" fontId="18" fillId="10" borderId="1" xfId="0" applyFont="1" applyFill="1" applyBorder="1" applyAlignment="1"/>
    <xf numFmtId="0" fontId="0" fillId="4" borderId="5" xfId="0" applyFill="1" applyBorder="1" applyAlignment="1"/>
    <xf numFmtId="0" fontId="0" fillId="3" borderId="7" xfId="0" applyFill="1" applyBorder="1" applyAlignment="1"/>
    <xf numFmtId="0" fontId="18" fillId="4" borderId="8" xfId="0" applyFont="1" applyFill="1" applyBorder="1" applyAlignment="1">
      <alignment horizontal="center"/>
    </xf>
    <xf numFmtId="0" fontId="18" fillId="4" borderId="7" xfId="0" applyFont="1" applyFill="1" applyBorder="1" applyAlignment="1">
      <alignment horizontal="center"/>
    </xf>
    <xf numFmtId="0" fontId="18" fillId="5" borderId="7" xfId="0" applyFont="1" applyFill="1" applyBorder="1" applyAlignment="1">
      <alignment horizontal="center"/>
    </xf>
    <xf numFmtId="0" fontId="18" fillId="6" borderId="7" xfId="0" applyFont="1" applyFill="1" applyBorder="1" applyAlignment="1">
      <alignment horizontal="center"/>
    </xf>
    <xf numFmtId="0" fontId="4" fillId="9" borderId="9" xfId="0" applyFont="1" applyFill="1" applyBorder="1" applyAlignment="1">
      <alignment horizontal="center" vertical="top" wrapText="1"/>
    </xf>
    <xf numFmtId="0" fontId="4" fillId="9" borderId="3" xfId="0" applyFont="1" applyFill="1" applyBorder="1" applyAlignment="1">
      <alignment horizontal="center" vertical="top" wrapText="1"/>
    </xf>
    <xf numFmtId="0" fontId="0" fillId="9" borderId="10" xfId="0" applyFill="1" applyBorder="1"/>
    <xf numFmtId="0" fontId="18" fillId="11" borderId="3" xfId="0" applyFont="1" applyFill="1" applyBorder="1" applyAlignment="1"/>
    <xf numFmtId="0" fontId="4" fillId="9" borderId="11" xfId="0" applyFont="1" applyFill="1" applyBorder="1" applyAlignment="1">
      <alignment horizontal="center" vertical="top" wrapText="1"/>
    </xf>
    <xf numFmtId="0" fontId="0" fillId="10" borderId="4" xfId="0" applyFill="1" applyBorder="1"/>
    <xf numFmtId="0" fontId="18" fillId="10" borderId="1" xfId="0" applyFont="1" applyFill="1" applyBorder="1"/>
    <xf numFmtId="0" fontId="19" fillId="11" borderId="12" xfId="0" applyFont="1" applyFill="1" applyBorder="1" applyAlignment="1">
      <alignment horizontal="center" vertical="center" wrapText="1"/>
    </xf>
    <xf numFmtId="0" fontId="20" fillId="11" borderId="12" xfId="0" applyFont="1" applyFill="1" applyBorder="1" applyAlignment="1">
      <alignment horizontal="center" vertical="center" wrapText="1"/>
    </xf>
    <xf numFmtId="0" fontId="20" fillId="11" borderId="12" xfId="0" applyNumberFormat="1" applyFont="1" applyFill="1" applyBorder="1" applyAlignment="1">
      <alignment horizontal="center" vertical="center" wrapText="1"/>
    </xf>
    <xf numFmtId="0" fontId="5" fillId="11" borderId="12" xfId="0" applyNumberFormat="1" applyFont="1" applyFill="1" applyBorder="1" applyAlignment="1">
      <alignment wrapText="1"/>
    </xf>
    <xf numFmtId="0" fontId="16" fillId="11" borderId="12" xfId="1" applyFont="1" applyFill="1" applyBorder="1" applyAlignment="1" applyProtection="1">
      <alignment horizontal="center" vertical="center" wrapText="1"/>
    </xf>
    <xf numFmtId="0" fontId="5" fillId="11" borderId="0" xfId="0" applyFont="1" applyFill="1" applyBorder="1" applyAlignment="1">
      <alignment horizontal="center"/>
    </xf>
    <xf numFmtId="0" fontId="6" fillId="11" borderId="0" xfId="0" applyFont="1" applyFill="1" applyBorder="1"/>
    <xf numFmtId="0" fontId="6" fillId="11" borderId="0" xfId="0" applyFont="1" applyFill="1"/>
    <xf numFmtId="0" fontId="0" fillId="11" borderId="0" xfId="0" applyFill="1" applyBorder="1"/>
    <xf numFmtId="0" fontId="0" fillId="11" borderId="0" xfId="0" applyFill="1"/>
    <xf numFmtId="0" fontId="17" fillId="11" borderId="0" xfId="0" applyNumberFormat="1" applyFont="1" applyFill="1" applyBorder="1" applyAlignment="1">
      <alignment horizontal="left" vertical="center" wrapText="1"/>
    </xf>
    <xf numFmtId="0" fontId="21" fillId="12" borderId="12" xfId="0" applyFont="1" applyFill="1" applyBorder="1" applyAlignment="1">
      <alignment horizontal="right" vertical="center" wrapText="1"/>
    </xf>
    <xf numFmtId="0" fontId="21" fillId="12" borderId="13" xfId="0" applyFont="1" applyFill="1" applyBorder="1" applyAlignment="1">
      <alignment horizontal="right" vertical="center" wrapText="1"/>
    </xf>
    <xf numFmtId="0" fontId="6" fillId="11" borderId="13" xfId="0" applyFont="1" applyFill="1" applyBorder="1" applyAlignment="1">
      <alignment wrapText="1"/>
    </xf>
    <xf numFmtId="0" fontId="4" fillId="9" borderId="5" xfId="0" applyFont="1" applyFill="1" applyBorder="1"/>
    <xf numFmtId="0" fontId="4" fillId="4" borderId="2" xfId="0" applyFont="1" applyFill="1" applyBorder="1" applyAlignment="1"/>
    <xf numFmtId="0" fontId="12" fillId="0" borderId="12" xfId="0" applyFont="1" applyFill="1" applyBorder="1" applyAlignment="1">
      <alignment horizontal="center" wrapText="1"/>
    </xf>
    <xf numFmtId="0" fontId="12" fillId="0" borderId="14" xfId="0" applyFont="1" applyFill="1" applyBorder="1" applyAlignment="1">
      <alignment horizontal="center" wrapText="1"/>
    </xf>
    <xf numFmtId="0" fontId="12" fillId="11" borderId="14" xfId="0" applyFont="1" applyFill="1" applyBorder="1" applyAlignment="1">
      <alignment horizontal="center" wrapText="1"/>
    </xf>
    <xf numFmtId="0" fontId="10" fillId="11" borderId="15"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1" fillId="2" borderId="16" xfId="1" applyFont="1" applyFill="1" applyBorder="1" applyAlignment="1" applyProtection="1">
      <alignment horizontal="center" vertical="center" wrapText="1"/>
    </xf>
    <xf numFmtId="0" fontId="0" fillId="11" borderId="0" xfId="0" applyFill="1" applyAlignment="1">
      <alignment vertical="center"/>
    </xf>
    <xf numFmtId="0" fontId="8" fillId="11" borderId="0" xfId="0" applyFont="1" applyFill="1" applyBorder="1" applyAlignment="1">
      <alignment horizontal="left" vertical="center" wrapText="1" readingOrder="1"/>
    </xf>
    <xf numFmtId="0" fontId="4" fillId="11" borderId="0" xfId="0" applyFont="1" applyFill="1" applyBorder="1" applyAlignment="1">
      <alignment wrapText="1"/>
    </xf>
    <xf numFmtId="0" fontId="19" fillId="11" borderId="0" xfId="0" applyFont="1" applyFill="1" applyBorder="1" applyAlignment="1">
      <alignment vertical="center" wrapText="1"/>
    </xf>
    <xf numFmtId="0" fontId="20" fillId="11" borderId="0" xfId="0" applyNumberFormat="1" applyFont="1" applyFill="1" applyBorder="1" applyAlignment="1">
      <alignment horizontal="center" vertical="center" wrapText="1"/>
    </xf>
    <xf numFmtId="0" fontId="25" fillId="11" borderId="0" xfId="0" applyFont="1" applyFill="1"/>
    <xf numFmtId="0" fontId="2" fillId="11" borderId="0" xfId="0" applyFont="1" applyFill="1" applyBorder="1" applyAlignment="1">
      <alignment horizontal="center" vertical="center"/>
    </xf>
    <xf numFmtId="0" fontId="2" fillId="11" borderId="0" xfId="0" applyFont="1" applyFill="1" applyAlignment="1">
      <alignment horizontal="center" vertical="center"/>
    </xf>
    <xf numFmtId="0" fontId="26" fillId="0" borderId="1" xfId="0" applyFont="1" applyBorder="1" applyAlignment="1">
      <alignment horizontal="center" vertical="center" wrapText="1"/>
    </xf>
    <xf numFmtId="0" fontId="26" fillId="0" borderId="1" xfId="0" applyFont="1" applyFill="1" applyBorder="1" applyAlignment="1">
      <alignment horizontal="center" vertical="center" wrapText="1"/>
    </xf>
    <xf numFmtId="0" fontId="8" fillId="11" borderId="0" xfId="0" applyFont="1" applyFill="1" applyBorder="1" applyAlignment="1">
      <alignment horizontal="left" vertical="center" wrapText="1"/>
    </xf>
    <xf numFmtId="0" fontId="17" fillId="11" borderId="0" xfId="0" applyNumberFormat="1" applyFont="1" applyFill="1" applyBorder="1" applyAlignment="1">
      <alignment horizontal="center" vertical="center" wrapText="1"/>
    </xf>
    <xf numFmtId="0" fontId="0" fillId="11" borderId="0" xfId="0" applyFill="1" applyAlignment="1">
      <alignment horizontal="center" vertical="center"/>
    </xf>
    <xf numFmtId="0" fontId="8" fillId="11" borderId="0" xfId="0" applyFont="1" applyFill="1" applyBorder="1" applyAlignment="1">
      <alignment horizontal="center" vertical="center" wrapText="1"/>
    </xf>
    <xf numFmtId="0" fontId="0" fillId="11" borderId="0" xfId="0" applyFill="1" applyAlignment="1">
      <alignment horizontal="left" vertical="center"/>
    </xf>
    <xf numFmtId="0" fontId="26" fillId="0" borderId="1" xfId="0" applyFont="1" applyBorder="1" applyAlignment="1">
      <alignment horizontal="left" vertical="center" wrapText="1"/>
    </xf>
    <xf numFmtId="0" fontId="26" fillId="0" borderId="1" xfId="0" applyFont="1" applyFill="1" applyBorder="1" applyAlignment="1">
      <alignment horizontal="left" vertical="center" wrapText="1"/>
    </xf>
    <xf numFmtId="0" fontId="3" fillId="13" borderId="1" xfId="0" applyFont="1" applyFill="1" applyBorder="1" applyAlignment="1">
      <alignment horizontal="center" vertical="center" wrapText="1"/>
    </xf>
    <xf numFmtId="0" fontId="3" fillId="13" borderId="1" xfId="0" applyFont="1" applyFill="1" applyBorder="1" applyAlignment="1">
      <alignment horizontal="center" vertical="center"/>
    </xf>
    <xf numFmtId="0" fontId="2" fillId="11" borderId="0" xfId="0" applyFont="1" applyFill="1" applyAlignment="1">
      <alignment horizontal="center"/>
    </xf>
    <xf numFmtId="0" fontId="26" fillId="0" borderId="1" xfId="0" applyFont="1" applyBorder="1" applyAlignment="1">
      <alignment horizontal="center" vertical="center"/>
    </xf>
    <xf numFmtId="0" fontId="4" fillId="11" borderId="0" xfId="0" applyFont="1" applyFill="1" applyBorder="1" applyAlignment="1">
      <alignment horizontal="left" wrapText="1"/>
    </xf>
    <xf numFmtId="0" fontId="0" fillId="11" borderId="0" xfId="0" applyFill="1" applyAlignment="1">
      <alignment horizontal="left"/>
    </xf>
    <xf numFmtId="0" fontId="23" fillId="11" borderId="0" xfId="0" applyFont="1" applyFill="1" applyAlignment="1">
      <alignment vertical="center"/>
    </xf>
    <xf numFmtId="0" fontId="23" fillId="0" borderId="0" xfId="0" applyFont="1" applyAlignment="1">
      <alignment vertical="center"/>
    </xf>
    <xf numFmtId="0" fontId="26" fillId="2" borderId="0" xfId="0" applyFont="1" applyFill="1"/>
    <xf numFmtId="0" fontId="26" fillId="0" borderId="0" xfId="0" applyFont="1"/>
    <xf numFmtId="0" fontId="17" fillId="0" borderId="1"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8" fillId="2" borderId="0" xfId="0" applyFont="1" applyFill="1"/>
    <xf numFmtId="0" fontId="8" fillId="0" borderId="0" xfId="0" applyFont="1"/>
    <xf numFmtId="0" fontId="8" fillId="0" borderId="1" xfId="0" applyFont="1" applyBorder="1" applyAlignment="1">
      <alignment horizontal="left"/>
    </xf>
    <xf numFmtId="0" fontId="8" fillId="0" borderId="1" xfId="0" applyFont="1" applyBorder="1" applyAlignment="1">
      <alignment horizontal="center"/>
    </xf>
    <xf numFmtId="0" fontId="46" fillId="0" borderId="18" xfId="0" applyFont="1" applyFill="1" applyBorder="1" applyAlignment="1">
      <alignment horizontal="center" vertical="center" wrapText="1"/>
    </xf>
    <xf numFmtId="0" fontId="46" fillId="0" borderId="18" xfId="0" applyNumberFormat="1" applyFont="1" applyFill="1" applyBorder="1" applyAlignment="1">
      <alignment horizontal="center" vertical="center" wrapText="1"/>
    </xf>
    <xf numFmtId="0" fontId="11" fillId="2" borderId="0" xfId="1" applyFont="1" applyFill="1" applyBorder="1" applyAlignment="1" applyProtection="1">
      <alignment horizontal="center" vertical="center" wrapText="1"/>
    </xf>
    <xf numFmtId="0" fontId="10" fillId="2" borderId="14" xfId="0" applyFont="1" applyFill="1" applyBorder="1" applyAlignment="1">
      <alignment horizontal="center" vertical="center" wrapText="1"/>
    </xf>
    <xf numFmtId="0" fontId="2" fillId="11" borderId="19" xfId="0" applyFont="1" applyFill="1" applyBorder="1" applyAlignment="1">
      <alignment horizontal="center" vertical="center" wrapText="1"/>
    </xf>
    <xf numFmtId="0" fontId="2" fillId="11" borderId="20"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3" fillId="14" borderId="6"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6" fillId="15" borderId="1" xfId="0" applyFont="1" applyFill="1" applyBorder="1" applyAlignment="1">
      <alignment horizontal="left" vertical="center" wrapText="1"/>
    </xf>
    <xf numFmtId="0" fontId="38" fillId="15" borderId="1" xfId="1" applyFont="1" applyFill="1" applyBorder="1" applyAlignment="1" applyProtection="1">
      <alignment horizontal="center" vertical="center" wrapText="1"/>
    </xf>
    <xf numFmtId="0" fontId="19" fillId="0" borderId="14" xfId="0" applyFont="1" applyFill="1" applyBorder="1" applyAlignment="1">
      <alignment vertical="center" wrapText="1"/>
    </xf>
    <xf numFmtId="0" fontId="8" fillId="11" borderId="18" xfId="0" applyFont="1" applyFill="1" applyBorder="1" applyAlignment="1">
      <alignment horizontal="center" vertical="center" wrapText="1"/>
    </xf>
    <xf numFmtId="0" fontId="8" fillId="11" borderId="22" xfId="0" applyFont="1" applyFill="1" applyBorder="1" applyAlignment="1">
      <alignment horizontal="center" vertical="center" wrapText="1"/>
    </xf>
    <xf numFmtId="0" fontId="8" fillId="11" borderId="1" xfId="0" applyNumberFormat="1" applyFont="1" applyFill="1" applyBorder="1" applyAlignment="1">
      <alignment horizontal="center" vertical="center" wrapText="1"/>
    </xf>
    <xf numFmtId="0" fontId="8" fillId="11" borderId="23" xfId="0" applyNumberFormat="1"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1" borderId="23" xfId="0" applyFont="1" applyFill="1" applyBorder="1" applyAlignment="1">
      <alignment horizontal="center" vertical="center" wrapText="1"/>
    </xf>
    <xf numFmtId="0" fontId="6" fillId="12" borderId="13" xfId="0" applyFont="1" applyFill="1" applyBorder="1"/>
    <xf numFmtId="0" fontId="6" fillId="12" borderId="6" xfId="0" applyFont="1" applyFill="1" applyBorder="1"/>
    <xf numFmtId="0" fontId="6" fillId="12" borderId="12" xfId="0" applyFont="1" applyFill="1" applyBorder="1" applyAlignment="1"/>
    <xf numFmtId="0" fontId="6" fillId="12" borderId="6" xfId="0" applyFont="1" applyFill="1" applyBorder="1" applyAlignment="1"/>
    <xf numFmtId="0" fontId="8" fillId="11" borderId="0" xfId="0" applyNumberFormat="1" applyFont="1" applyFill="1" applyBorder="1" applyAlignment="1">
      <alignment horizontal="center" vertical="center" wrapText="1"/>
    </xf>
    <xf numFmtId="0" fontId="19" fillId="11" borderId="0" xfId="0" applyFont="1" applyFill="1" applyBorder="1" applyAlignment="1">
      <alignment horizontal="center" vertical="center" wrapText="1"/>
    </xf>
    <xf numFmtId="0" fontId="8" fillId="11" borderId="24" xfId="0" applyFont="1" applyFill="1" applyBorder="1" applyAlignment="1">
      <alignment horizontal="center" vertical="center" wrapText="1"/>
    </xf>
    <xf numFmtId="0" fontId="8" fillId="11" borderId="25" xfId="0" applyNumberFormat="1" applyFont="1" applyFill="1" applyBorder="1" applyAlignment="1">
      <alignment horizontal="center" vertical="center" wrapText="1"/>
    </xf>
    <xf numFmtId="0" fontId="8" fillId="11" borderId="25" xfId="0" applyFont="1" applyFill="1" applyBorder="1" applyAlignment="1">
      <alignment horizontal="center" vertical="center" wrapText="1"/>
    </xf>
    <xf numFmtId="0" fontId="8" fillId="11" borderId="26" xfId="0" applyNumberFormat="1"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11" borderId="14" xfId="0" applyFont="1" applyFill="1" applyBorder="1" applyAlignment="1">
      <alignment horizontal="center" vertical="center" wrapText="1"/>
    </xf>
    <xf numFmtId="0" fontId="19" fillId="16" borderId="14" xfId="0" applyFont="1" applyFill="1" applyBorder="1" applyAlignment="1">
      <alignment horizontal="center" vertical="center" wrapText="1"/>
    </xf>
    <xf numFmtId="0" fontId="26" fillId="11" borderId="0" xfId="0" applyFont="1" applyFill="1" applyBorder="1" applyAlignment="1">
      <alignment horizontal="center" vertical="center" wrapText="1"/>
    </xf>
    <xf numFmtId="0" fontId="26" fillId="11" borderId="0" xfId="0" applyFont="1" applyFill="1" applyBorder="1" applyAlignment="1">
      <alignment horizontal="left" vertical="center" wrapText="1"/>
    </xf>
    <xf numFmtId="0" fontId="18" fillId="0" borderId="27" xfId="0" applyFont="1" applyBorder="1" applyAlignment="1"/>
    <xf numFmtId="0" fontId="18" fillId="0" borderId="1" xfId="0" applyFont="1" applyFill="1" applyBorder="1" applyAlignment="1"/>
    <xf numFmtId="0" fontId="18" fillId="10" borderId="4" xfId="0" applyFont="1" applyFill="1" applyBorder="1" applyAlignment="1"/>
    <xf numFmtId="0" fontId="18" fillId="10" borderId="18" xfId="0" applyFont="1" applyFill="1" applyBorder="1" applyAlignment="1"/>
    <xf numFmtId="0" fontId="18" fillId="0" borderId="4" xfId="0" applyFont="1" applyFill="1" applyBorder="1"/>
    <xf numFmtId="0" fontId="18" fillId="0" borderId="7" xfId="0" applyFont="1" applyFill="1" applyBorder="1"/>
    <xf numFmtId="0" fontId="18" fillId="0" borderId="1" xfId="0" applyFont="1" applyFill="1" applyBorder="1"/>
    <xf numFmtId="0" fontId="18" fillId="0" borderId="3" xfId="0" applyFont="1" applyFill="1" applyBorder="1"/>
    <xf numFmtId="0" fontId="18" fillId="10" borderId="1" xfId="0" applyFont="1" applyFill="1" applyBorder="1" applyAlignment="1" applyProtection="1">
      <protection locked="0"/>
    </xf>
    <xf numFmtId="0" fontId="18" fillId="10" borderId="7" xfId="0" applyFont="1" applyFill="1" applyBorder="1"/>
    <xf numFmtId="0" fontId="2" fillId="11" borderId="1" xfId="0" applyNumberFormat="1" applyFont="1" applyFill="1" applyBorder="1" applyAlignment="1">
      <alignment horizontal="center" vertical="center" wrapText="1"/>
    </xf>
    <xf numFmtId="0" fontId="2" fillId="11" borderId="1" xfId="0" applyFont="1" applyFill="1" applyBorder="1" applyAlignment="1">
      <alignment horizontal="center" vertical="center"/>
    </xf>
    <xf numFmtId="0" fontId="2" fillId="11" borderId="1" xfId="0" applyFont="1" applyFill="1" applyBorder="1" applyAlignment="1">
      <alignment horizontal="center" vertical="center" wrapText="1"/>
    </xf>
    <xf numFmtId="0" fontId="11" fillId="14" borderId="28" xfId="1" applyFont="1" applyFill="1" applyBorder="1" applyAlignment="1" applyProtection="1">
      <alignment horizontal="center" vertical="center" wrapText="1"/>
    </xf>
    <xf numFmtId="0" fontId="11" fillId="0" borderId="1" xfId="1" applyFont="1" applyFill="1" applyBorder="1" applyAlignment="1" applyProtection="1">
      <alignment horizontal="center" vertical="center" wrapText="1"/>
    </xf>
    <xf numFmtId="0" fontId="47" fillId="0" borderId="1" xfId="0" applyFont="1" applyBorder="1" applyAlignment="1">
      <alignment horizontal="center" vertical="center"/>
    </xf>
    <xf numFmtId="0" fontId="47" fillId="0" borderId="1" xfId="0" applyFont="1" applyBorder="1" applyAlignment="1">
      <alignment horizontal="center" vertical="center" wrapText="1"/>
    </xf>
    <xf numFmtId="0" fontId="47" fillId="0" borderId="1" xfId="0" applyFont="1" applyBorder="1" applyAlignment="1">
      <alignment horizontal="left" vertical="center" wrapText="1"/>
    </xf>
    <xf numFmtId="0" fontId="12" fillId="0" borderId="6" xfId="0" applyFont="1" applyFill="1" applyBorder="1" applyAlignment="1">
      <alignment horizontal="center" wrapText="1"/>
    </xf>
    <xf numFmtId="0" fontId="21" fillId="12" borderId="12" xfId="0" applyNumberFormat="1" applyFont="1" applyFill="1" applyBorder="1" applyAlignment="1">
      <alignment horizontal="center" vertical="center" wrapText="1"/>
    </xf>
    <xf numFmtId="0" fontId="4" fillId="0" borderId="29" xfId="0" applyFont="1" applyBorder="1" applyAlignment="1">
      <alignment vertical="center" wrapText="1"/>
    </xf>
    <xf numFmtId="0" fontId="16" fillId="11" borderId="0" xfId="1" applyFont="1" applyFill="1" applyBorder="1" applyAlignment="1" applyProtection="1">
      <alignment horizontal="center" vertical="center" wrapText="1"/>
    </xf>
    <xf numFmtId="0" fontId="13" fillId="14" borderId="13" xfId="0" applyFont="1" applyFill="1" applyBorder="1" applyAlignment="1">
      <alignment wrapText="1"/>
    </xf>
    <xf numFmtId="0" fontId="13" fillId="14" borderId="6" xfId="0" applyFont="1" applyFill="1" applyBorder="1" applyAlignment="1">
      <alignment wrapText="1"/>
    </xf>
    <xf numFmtId="0" fontId="41" fillId="14" borderId="13" xfId="0" applyFont="1" applyFill="1" applyBorder="1" applyAlignment="1">
      <alignment vertical="center" wrapText="1"/>
    </xf>
    <xf numFmtId="0" fontId="12" fillId="0" borderId="13" xfId="0" applyNumberFormat="1" applyFont="1" applyFill="1" applyBorder="1" applyAlignment="1">
      <alignment wrapText="1"/>
    </xf>
    <xf numFmtId="0" fontId="12" fillId="0" borderId="13" xfId="0" applyFont="1" applyFill="1" applyBorder="1" applyAlignment="1">
      <alignment wrapText="1"/>
    </xf>
    <xf numFmtId="0" fontId="12" fillId="0" borderId="6" xfId="0" applyFont="1" applyFill="1" applyBorder="1" applyAlignment="1">
      <alignment wrapText="1"/>
    </xf>
    <xf numFmtId="0" fontId="0" fillId="4" borderId="2" xfId="0" applyFill="1" applyBorder="1" applyAlignment="1">
      <alignment horizontal="center" vertical="center" wrapText="1"/>
    </xf>
    <xf numFmtId="0" fontId="4"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20" fillId="11" borderId="12" xfId="0" applyFont="1" applyFill="1" applyBorder="1" applyAlignment="1">
      <alignment horizontal="center" vertical="center" wrapText="1"/>
    </xf>
    <xf numFmtId="0" fontId="20" fillId="11" borderId="12" xfId="0" applyNumberFormat="1" applyFont="1" applyFill="1" applyBorder="1" applyAlignment="1">
      <alignment horizontal="center" vertical="center" wrapText="1"/>
    </xf>
    <xf numFmtId="0" fontId="18" fillId="17" borderId="27" xfId="0" applyFont="1" applyFill="1" applyBorder="1" applyAlignment="1">
      <alignment wrapText="1"/>
    </xf>
    <xf numFmtId="0" fontId="18" fillId="17" borderId="1" xfId="0" applyFont="1" applyFill="1" applyBorder="1" applyAlignment="1">
      <alignment wrapText="1"/>
    </xf>
    <xf numFmtId="0" fontId="18" fillId="17" borderId="4" xfId="0" applyFont="1" applyFill="1" applyBorder="1" applyAlignment="1">
      <alignment wrapText="1"/>
    </xf>
    <xf numFmtId="0" fontId="18" fillId="17" borderId="18" xfId="0" applyFont="1" applyFill="1" applyBorder="1" applyAlignment="1">
      <alignment wrapText="1"/>
    </xf>
    <xf numFmtId="0" fontId="18" fillId="18" borderId="27" xfId="0" applyFont="1" applyFill="1" applyBorder="1" applyAlignment="1">
      <alignment wrapText="1"/>
    </xf>
    <xf numFmtId="0" fontId="18" fillId="18" borderId="1" xfId="0" applyFont="1" applyFill="1" applyBorder="1" applyAlignment="1">
      <alignment wrapText="1"/>
    </xf>
    <xf numFmtId="0" fontId="18" fillId="18" borderId="4" xfId="0" applyFont="1" applyFill="1" applyBorder="1" applyAlignment="1">
      <alignment wrapText="1"/>
    </xf>
    <xf numFmtId="0" fontId="18" fillId="18" borderId="18" xfId="0" applyFont="1" applyFill="1" applyBorder="1" applyAlignment="1">
      <alignment wrapText="1"/>
    </xf>
    <xf numFmtId="0" fontId="4" fillId="11" borderId="0" xfId="0" applyFont="1" applyFill="1"/>
    <xf numFmtId="0" fontId="0" fillId="19" borderId="0" xfId="0" applyFill="1"/>
    <xf numFmtId="0" fontId="43" fillId="19" borderId="0" xfId="0" applyFont="1" applyFill="1"/>
    <xf numFmtId="0" fontId="24" fillId="20" borderId="13" xfId="0" applyFont="1" applyFill="1" applyBorder="1" applyAlignment="1"/>
    <xf numFmtId="0" fontId="24" fillId="20" borderId="12" xfId="0" applyFont="1" applyFill="1" applyBorder="1" applyAlignment="1"/>
    <xf numFmtId="0" fontId="24" fillId="20" borderId="6" xfId="0" applyFont="1" applyFill="1" applyBorder="1" applyAlignment="1"/>
    <xf numFmtId="0" fontId="21" fillId="12" borderId="12" xfId="0" applyFont="1" applyFill="1" applyBorder="1" applyAlignment="1">
      <alignment vertical="center"/>
    </xf>
    <xf numFmtId="0" fontId="21" fillId="12" borderId="12" xfId="0" applyFont="1" applyFill="1" applyBorder="1" applyAlignment="1">
      <alignment vertical="center" wrapText="1"/>
    </xf>
    <xf numFmtId="0" fontId="21" fillId="12" borderId="12" xfId="0" applyNumberFormat="1" applyFont="1" applyFill="1" applyBorder="1" applyAlignment="1">
      <alignment vertical="center" wrapText="1"/>
    </xf>
    <xf numFmtId="0" fontId="48" fillId="14" borderId="13" xfId="0" applyNumberFormat="1" applyFont="1" applyFill="1" applyBorder="1" applyAlignment="1">
      <alignment vertical="center" wrapText="1"/>
    </xf>
    <xf numFmtId="0" fontId="48" fillId="14" borderId="12" xfId="0" applyNumberFormat="1" applyFont="1" applyFill="1" applyBorder="1" applyAlignment="1">
      <alignment vertical="center" wrapText="1"/>
    </xf>
    <xf numFmtId="0" fontId="48" fillId="14" borderId="6" xfId="0" applyNumberFormat="1" applyFont="1" applyFill="1" applyBorder="1" applyAlignment="1">
      <alignment vertical="center" wrapText="1"/>
    </xf>
    <xf numFmtId="0" fontId="20" fillId="11" borderId="12" xfId="0" applyFont="1" applyFill="1" applyBorder="1" applyAlignment="1">
      <alignment vertical="center" wrapText="1"/>
    </xf>
    <xf numFmtId="0" fontId="20" fillId="11" borderId="12" xfId="0" applyNumberFormat="1" applyFont="1" applyFill="1" applyBorder="1" applyAlignment="1">
      <alignment vertical="center" wrapText="1"/>
    </xf>
    <xf numFmtId="0" fontId="4" fillId="2" borderId="0" xfId="0" applyFont="1" applyFill="1" applyBorder="1" applyAlignment="1">
      <alignment horizontal="center" vertical="center" wrapText="1"/>
    </xf>
    <xf numFmtId="0" fontId="4" fillId="11" borderId="17" xfId="0" applyFont="1" applyFill="1" applyBorder="1" applyAlignment="1">
      <alignment horizontal="center" vertical="center" wrapText="1"/>
    </xf>
    <xf numFmtId="0" fontId="2" fillId="19" borderId="0" xfId="0" applyFont="1" applyFill="1"/>
    <xf numFmtId="0" fontId="0" fillId="4" borderId="2" xfId="0" applyFill="1" applyBorder="1" applyAlignment="1" applyProtection="1">
      <alignment horizontal="center" vertical="top" wrapText="1"/>
    </xf>
    <xf numFmtId="0" fontId="0" fillId="4" borderId="1" xfId="0" applyFill="1" applyBorder="1" applyAlignment="1" applyProtection="1">
      <alignment horizontal="center" vertical="top" wrapText="1"/>
    </xf>
    <xf numFmtId="0" fontId="0" fillId="5" borderId="1" xfId="0" applyFill="1" applyBorder="1" applyAlignment="1" applyProtection="1">
      <alignment horizontal="center" vertical="top" wrapText="1"/>
    </xf>
    <xf numFmtId="0" fontId="4" fillId="5" borderId="1" xfId="0" applyFont="1" applyFill="1" applyBorder="1" applyAlignment="1" applyProtection="1">
      <alignment horizontal="center" vertical="top" wrapText="1"/>
    </xf>
    <xf numFmtId="0" fontId="0" fillId="6" borderId="1" xfId="0" applyFill="1" applyBorder="1" applyAlignment="1" applyProtection="1">
      <alignment horizontal="center" vertical="top" wrapText="1"/>
    </xf>
    <xf numFmtId="0" fontId="4" fillId="0" borderId="0" xfId="0" applyFont="1" applyFill="1" applyBorder="1"/>
    <xf numFmtId="0" fontId="4" fillId="11" borderId="30" xfId="0" applyFont="1" applyFill="1" applyBorder="1" applyAlignment="1">
      <alignment horizontal="center" vertical="center"/>
    </xf>
    <xf numFmtId="0" fontId="29" fillId="21" borderId="20" xfId="0" applyFont="1" applyFill="1" applyBorder="1" applyAlignment="1">
      <alignment horizontal="center" vertical="center" wrapText="1"/>
    </xf>
    <xf numFmtId="0" fontId="26" fillId="11" borderId="1" xfId="0" applyFont="1" applyFill="1" applyBorder="1" applyAlignment="1">
      <alignment horizontal="center" vertical="center" wrapText="1" readingOrder="1"/>
    </xf>
    <xf numFmtId="0" fontId="4" fillId="11" borderId="1" xfId="0" applyFont="1" applyFill="1" applyBorder="1" applyAlignment="1">
      <alignment horizontal="center" vertical="center" wrapText="1" readingOrder="1"/>
    </xf>
    <xf numFmtId="0" fontId="4" fillId="0" borderId="2" xfId="0" applyFont="1" applyBorder="1" applyAlignment="1"/>
    <xf numFmtId="0" fontId="45" fillId="12" borderId="14" xfId="0" applyFont="1" applyFill="1" applyBorder="1" applyAlignment="1">
      <alignment horizontal="center" wrapText="1"/>
    </xf>
    <xf numFmtId="0" fontId="4" fillId="11" borderId="1" xfId="0" applyFont="1" applyFill="1" applyBorder="1" applyAlignment="1">
      <alignment horizontal="left" wrapText="1"/>
    </xf>
    <xf numFmtId="0" fontId="0" fillId="11" borderId="1" xfId="0" applyFill="1" applyBorder="1"/>
    <xf numFmtId="0" fontId="23" fillId="11" borderId="1" xfId="0" applyFont="1" applyFill="1" applyBorder="1" applyAlignment="1"/>
    <xf numFmtId="0" fontId="4" fillId="11" borderId="1" xfId="0" applyFont="1" applyFill="1" applyBorder="1" applyAlignment="1"/>
    <xf numFmtId="0" fontId="4" fillId="11" borderId="1" xfId="0" applyFont="1" applyFill="1" applyBorder="1" applyAlignment="1">
      <alignment horizontal="center"/>
    </xf>
    <xf numFmtId="0" fontId="4" fillId="11" borderId="1" xfId="0" applyFont="1" applyFill="1" applyBorder="1"/>
    <xf numFmtId="0" fontId="54" fillId="18" borderId="0" xfId="0" applyFont="1" applyFill="1" applyBorder="1" applyAlignment="1">
      <alignment horizontal="center" wrapText="1"/>
    </xf>
    <xf numFmtId="0" fontId="56" fillId="18" borderId="0" xfId="0" applyFont="1" applyFill="1" applyBorder="1" applyAlignment="1">
      <alignment horizontal="center" wrapText="1"/>
    </xf>
    <xf numFmtId="0" fontId="4" fillId="4" borderId="1" xfId="0" applyFont="1" applyFill="1" applyBorder="1" applyAlignment="1"/>
    <xf numFmtId="0" fontId="26" fillId="11" borderId="5" xfId="0" applyFont="1" applyFill="1" applyBorder="1" applyAlignment="1">
      <alignment horizontal="center" vertical="center" wrapText="1" readingOrder="1"/>
    </xf>
    <xf numFmtId="0" fontId="26" fillId="11" borderId="31" xfId="0" applyFont="1" applyFill="1" applyBorder="1" applyAlignment="1">
      <alignment horizontal="center" vertical="center" wrapText="1" readingOrder="1"/>
    </xf>
    <xf numFmtId="0" fontId="26" fillId="11" borderId="7" xfId="0" applyFont="1" applyFill="1" applyBorder="1" applyAlignment="1">
      <alignment horizontal="center" vertical="center" wrapText="1" readingOrder="1"/>
    </xf>
    <xf numFmtId="0" fontId="50" fillId="15" borderId="5" xfId="1" applyFont="1" applyFill="1" applyBorder="1" applyAlignment="1" applyProtection="1">
      <alignment horizontal="center" vertical="center" wrapText="1" readingOrder="1"/>
    </xf>
    <xf numFmtId="0" fontId="50" fillId="15" borderId="31" xfId="1" applyFont="1" applyFill="1" applyBorder="1" applyAlignment="1" applyProtection="1">
      <alignment horizontal="center" vertical="center" wrapText="1" readingOrder="1"/>
    </xf>
    <xf numFmtId="0" fontId="50" fillId="15" borderId="7" xfId="1" applyFont="1" applyFill="1" applyBorder="1" applyAlignment="1" applyProtection="1">
      <alignment horizontal="center" vertical="center" wrapText="1" readingOrder="1"/>
    </xf>
    <xf numFmtId="0" fontId="50" fillId="18" borderId="5" xfId="1" applyFont="1" applyFill="1" applyBorder="1" applyAlignment="1" applyProtection="1">
      <alignment horizontal="center" vertical="center"/>
    </xf>
    <xf numFmtId="0" fontId="50" fillId="18" borderId="31" xfId="1" applyFont="1" applyFill="1" applyBorder="1" applyAlignment="1" applyProtection="1">
      <alignment horizontal="center" vertical="center"/>
    </xf>
    <xf numFmtId="0" fontId="50" fillId="18" borderId="7" xfId="1" applyFont="1" applyFill="1" applyBorder="1" applyAlignment="1" applyProtection="1">
      <alignment horizontal="center" vertical="center"/>
    </xf>
    <xf numFmtId="0" fontId="50" fillId="7" borderId="5" xfId="1" applyFont="1" applyFill="1" applyBorder="1" applyAlignment="1" applyProtection="1">
      <alignment horizontal="center" vertical="center" wrapText="1" readingOrder="1"/>
    </xf>
    <xf numFmtId="0" fontId="50" fillId="7" borderId="31" xfId="1" applyFont="1" applyFill="1" applyBorder="1" applyAlignment="1" applyProtection="1">
      <alignment horizontal="center" vertical="center" wrapText="1" readingOrder="1"/>
    </xf>
    <xf numFmtId="0" fontId="50" fillId="7" borderId="7" xfId="1" applyFont="1" applyFill="1" applyBorder="1" applyAlignment="1" applyProtection="1">
      <alignment horizontal="center" vertical="center" wrapText="1" readingOrder="1"/>
    </xf>
    <xf numFmtId="0" fontId="9" fillId="8" borderId="5" xfId="0" applyFont="1" applyFill="1" applyBorder="1" applyAlignment="1">
      <alignment horizontal="center" vertical="center" wrapText="1"/>
    </xf>
    <xf numFmtId="0" fontId="9" fillId="8" borderId="31"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49" fillId="11" borderId="5" xfId="0" applyFont="1" applyFill="1" applyBorder="1" applyAlignment="1">
      <alignment horizontal="center" vertical="center" wrapText="1" readingOrder="1"/>
    </xf>
    <xf numFmtId="0" fontId="3" fillId="11" borderId="31" xfId="0" applyFont="1" applyFill="1" applyBorder="1" applyAlignment="1">
      <alignment horizontal="center" vertical="center" wrapText="1" readingOrder="1"/>
    </xf>
    <xf numFmtId="0" fontId="3" fillId="11" borderId="7" xfId="0" applyFont="1" applyFill="1" applyBorder="1" applyAlignment="1">
      <alignment horizontal="center" vertical="center" wrapText="1" readingOrder="1"/>
    </xf>
    <xf numFmtId="0" fontId="50" fillId="8" borderId="5" xfId="1" applyFont="1" applyFill="1" applyBorder="1" applyAlignment="1" applyProtection="1">
      <alignment horizontal="center" vertical="center" wrapText="1" readingOrder="1"/>
    </xf>
    <xf numFmtId="0" fontId="50" fillId="8" borderId="31" xfId="1" applyFont="1" applyFill="1" applyBorder="1" applyAlignment="1" applyProtection="1">
      <alignment horizontal="center" vertical="center" wrapText="1" readingOrder="1"/>
    </xf>
    <xf numFmtId="0" fontId="50" fillId="8" borderId="7" xfId="1" applyFont="1" applyFill="1" applyBorder="1" applyAlignment="1" applyProtection="1">
      <alignment horizontal="center" vertical="center" wrapText="1" readingOrder="1"/>
    </xf>
    <xf numFmtId="0" fontId="50" fillId="21" borderId="5" xfId="1" applyFont="1" applyFill="1" applyBorder="1" applyAlignment="1" applyProtection="1">
      <alignment horizontal="center" vertical="center" wrapText="1" readingOrder="1"/>
    </xf>
    <xf numFmtId="0" fontId="50" fillId="21" borderId="31" xfId="1" applyFont="1" applyFill="1" applyBorder="1" applyAlignment="1" applyProtection="1">
      <alignment horizontal="center" vertical="center" wrapText="1" readingOrder="1"/>
    </xf>
    <xf numFmtId="0" fontId="50" fillId="21" borderId="7" xfId="1" applyFont="1" applyFill="1" applyBorder="1" applyAlignment="1" applyProtection="1">
      <alignment horizontal="center" vertical="center" wrapText="1" readingOrder="1"/>
    </xf>
    <xf numFmtId="0" fontId="50" fillId="22" borderId="5" xfId="1" applyFont="1" applyFill="1" applyBorder="1" applyAlignment="1" applyProtection="1">
      <alignment horizontal="center" vertical="center"/>
    </xf>
    <xf numFmtId="0" fontId="50" fillId="22" borderId="31" xfId="1" applyFont="1" applyFill="1" applyBorder="1" applyAlignment="1" applyProtection="1">
      <alignment horizontal="center" vertical="center"/>
    </xf>
    <xf numFmtId="0" fontId="50" fillId="22" borderId="7" xfId="1" applyFont="1" applyFill="1" applyBorder="1" applyAlignment="1" applyProtection="1">
      <alignment horizontal="center" vertical="center"/>
    </xf>
    <xf numFmtId="0" fontId="47" fillId="11" borderId="5" xfId="0" applyFont="1" applyFill="1" applyBorder="1" applyAlignment="1">
      <alignment horizontal="center" vertical="center" wrapText="1"/>
    </xf>
    <xf numFmtId="0" fontId="47" fillId="11" borderId="31" xfId="0" applyFont="1" applyFill="1" applyBorder="1" applyAlignment="1">
      <alignment horizontal="center" vertical="center" wrapText="1"/>
    </xf>
    <xf numFmtId="0" fontId="47" fillId="11" borderId="7" xfId="0" applyFont="1" applyFill="1" applyBorder="1" applyAlignment="1">
      <alignment horizontal="center" vertical="center" wrapText="1"/>
    </xf>
    <xf numFmtId="0" fontId="26" fillId="11" borderId="1" xfId="0" applyFont="1" applyFill="1" applyBorder="1" applyAlignment="1">
      <alignment vertical="center" wrapText="1" readingOrder="1"/>
    </xf>
    <xf numFmtId="0" fontId="3" fillId="11" borderId="1" xfId="0" applyFont="1" applyFill="1" applyBorder="1" applyAlignment="1">
      <alignment vertical="center" wrapText="1" readingOrder="1"/>
    </xf>
    <xf numFmtId="0" fontId="55" fillId="11" borderId="5" xfId="0" applyFont="1" applyFill="1" applyBorder="1" applyAlignment="1">
      <alignment horizontal="center" vertical="center" wrapText="1" readingOrder="1"/>
    </xf>
    <xf numFmtId="0" fontId="55" fillId="11" borderId="31" xfId="0" applyFont="1" applyFill="1" applyBorder="1" applyAlignment="1">
      <alignment horizontal="center" vertical="center" wrapText="1" readingOrder="1"/>
    </xf>
    <xf numFmtId="0" fontId="55" fillId="11" borderId="7" xfId="0" applyFont="1" applyFill="1" applyBorder="1" applyAlignment="1">
      <alignment horizontal="center" vertical="center" wrapText="1" readingOrder="1"/>
    </xf>
    <xf numFmtId="0" fontId="50" fillId="23" borderId="1" xfId="1" applyNumberFormat="1" applyFont="1" applyFill="1" applyBorder="1" applyAlignment="1" applyProtection="1">
      <alignment horizontal="center" vertical="center" wrapText="1"/>
    </xf>
    <xf numFmtId="0" fontId="26" fillId="11" borderId="5" xfId="0" applyFont="1" applyFill="1" applyBorder="1" applyAlignment="1">
      <alignment horizontal="left" vertical="center" wrapText="1"/>
    </xf>
    <xf numFmtId="0" fontId="26" fillId="11" borderId="31" xfId="0" applyFont="1" applyFill="1" applyBorder="1" applyAlignment="1">
      <alignment horizontal="left" vertical="center" wrapText="1"/>
    </xf>
    <xf numFmtId="0" fontId="26" fillId="11" borderId="7" xfId="0" applyFont="1" applyFill="1" applyBorder="1" applyAlignment="1">
      <alignment horizontal="left" vertical="center" wrapText="1"/>
    </xf>
    <xf numFmtId="0" fontId="24" fillId="20" borderId="13" xfId="0" applyFont="1" applyFill="1" applyBorder="1" applyAlignment="1">
      <alignment horizontal="center"/>
    </xf>
    <xf numFmtId="0" fontId="24" fillId="20" borderId="12" xfId="0" applyFont="1" applyFill="1" applyBorder="1" applyAlignment="1">
      <alignment horizontal="center"/>
    </xf>
    <xf numFmtId="0" fontId="24" fillId="20" borderId="6" xfId="0" applyFont="1" applyFill="1" applyBorder="1" applyAlignment="1">
      <alignment horizontal="center"/>
    </xf>
    <xf numFmtId="0" fontId="4" fillId="11" borderId="27" xfId="0" applyFont="1" applyFill="1" applyBorder="1" applyAlignment="1">
      <alignment horizontal="center" vertical="center" wrapText="1"/>
    </xf>
    <xf numFmtId="0" fontId="4" fillId="11" borderId="17" xfId="0" applyFont="1" applyFill="1" applyBorder="1" applyAlignment="1">
      <alignment horizontal="center" vertical="center" wrapText="1"/>
    </xf>
    <xf numFmtId="0" fontId="4" fillId="11" borderId="42" xfId="0" applyFont="1" applyFill="1" applyBorder="1" applyAlignment="1">
      <alignment horizontal="center" vertical="center" wrapText="1"/>
    </xf>
    <xf numFmtId="0" fontId="4" fillId="0" borderId="27"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27" xfId="0" applyFont="1" applyBorder="1" applyAlignment="1">
      <alignment horizontal="center" vertical="center"/>
    </xf>
    <xf numFmtId="0" fontId="4" fillId="0" borderId="17" xfId="0" applyFont="1" applyBorder="1" applyAlignment="1">
      <alignment horizontal="center" vertical="center"/>
    </xf>
    <xf numFmtId="0" fontId="4" fillId="0" borderId="32" xfId="0" applyFont="1" applyBorder="1" applyAlignment="1">
      <alignment horizontal="center" vertical="center"/>
    </xf>
    <xf numFmtId="0" fontId="4" fillId="2" borderId="41" xfId="0" applyFont="1" applyFill="1" applyBorder="1" applyAlignment="1">
      <alignment horizontal="center" vertical="center" wrapText="1"/>
    </xf>
    <xf numFmtId="0" fontId="4" fillId="0" borderId="36"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7" xfId="0" applyFont="1" applyFill="1" applyBorder="1" applyAlignment="1">
      <alignment horizontal="center" vertical="center"/>
    </xf>
    <xf numFmtId="0" fontId="4" fillId="2" borderId="38"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0" borderId="43" xfId="0" applyFont="1" applyFill="1" applyBorder="1" applyAlignment="1">
      <alignment horizontal="center" vertical="center"/>
    </xf>
    <xf numFmtId="0" fontId="4" fillId="2" borderId="44" xfId="0" applyFont="1" applyFill="1" applyBorder="1" applyAlignment="1">
      <alignment horizontal="center" vertical="center" wrapText="1"/>
    </xf>
    <xf numFmtId="0" fontId="21" fillId="12" borderId="12" xfId="0" applyFont="1" applyFill="1" applyBorder="1" applyAlignment="1">
      <alignment horizontal="center" vertical="center"/>
    </xf>
    <xf numFmtId="0" fontId="48" fillId="14" borderId="13" xfId="0" applyNumberFormat="1" applyFont="1" applyFill="1" applyBorder="1" applyAlignment="1">
      <alignment horizontal="center" vertical="center" wrapText="1"/>
    </xf>
    <xf numFmtId="0" fontId="48" fillId="14" borderId="12" xfId="0" applyNumberFormat="1" applyFont="1" applyFill="1" applyBorder="1" applyAlignment="1">
      <alignment horizontal="center" vertical="center" wrapText="1"/>
    </xf>
    <xf numFmtId="0" fontId="48" fillId="14" borderId="6" xfId="0" applyNumberFormat="1"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1" fillId="2" borderId="48" xfId="1" applyFont="1" applyFill="1" applyBorder="1" applyAlignment="1" applyProtection="1">
      <alignment horizontal="center" vertical="center" wrapText="1"/>
    </xf>
    <xf numFmtId="0" fontId="11" fillId="2" borderId="28" xfId="1" applyFont="1" applyFill="1" applyBorder="1" applyAlignment="1" applyProtection="1">
      <alignment horizontal="center" vertical="center" wrapText="1"/>
    </xf>
    <xf numFmtId="0" fontId="13" fillId="14" borderId="13" xfId="0" applyFont="1" applyFill="1" applyBorder="1" applyAlignment="1">
      <alignment horizontal="center" wrapText="1"/>
    </xf>
    <xf numFmtId="0" fontId="13" fillId="14" borderId="12" xfId="0" applyFont="1" applyFill="1" applyBorder="1" applyAlignment="1">
      <alignment horizontal="center" wrapText="1"/>
    </xf>
    <xf numFmtId="0" fontId="21" fillId="12" borderId="12" xfId="0" applyFont="1" applyFill="1" applyBorder="1" applyAlignment="1">
      <alignment horizontal="center" vertical="center" wrapText="1"/>
    </xf>
    <xf numFmtId="0" fontId="45" fillId="12" borderId="13" xfId="0" applyNumberFormat="1" applyFont="1" applyFill="1" applyBorder="1" applyAlignment="1">
      <alignment horizontal="center" vertical="center" wrapText="1"/>
    </xf>
    <xf numFmtId="0" fontId="45" fillId="12" borderId="6" xfId="0" applyNumberFormat="1" applyFont="1" applyFill="1" applyBorder="1" applyAlignment="1">
      <alignment horizontal="center" vertical="center" wrapText="1"/>
    </xf>
    <xf numFmtId="0" fontId="13" fillId="14" borderId="13" xfId="0" applyFont="1" applyFill="1" applyBorder="1" applyAlignment="1">
      <alignment horizontal="center" vertical="center" wrapText="1"/>
    </xf>
    <xf numFmtId="0" fontId="13" fillId="14" borderId="6" xfId="0" applyFont="1" applyFill="1" applyBorder="1" applyAlignment="1">
      <alignment horizontal="center" vertical="center" wrapText="1"/>
    </xf>
    <xf numFmtId="0" fontId="11" fillId="14" borderId="48" xfId="1" applyFont="1" applyFill="1" applyBorder="1" applyAlignment="1" applyProtection="1">
      <alignment horizontal="center" vertical="center" wrapText="1"/>
    </xf>
    <xf numFmtId="0" fontId="11" fillId="14" borderId="28" xfId="1" applyFont="1" applyFill="1" applyBorder="1" applyAlignment="1" applyProtection="1">
      <alignment horizontal="center" vertical="center" wrapText="1"/>
    </xf>
    <xf numFmtId="0" fontId="12" fillId="0" borderId="12" xfId="0" applyNumberFormat="1" applyFont="1" applyFill="1" applyBorder="1" applyAlignment="1">
      <alignment horizontal="center" wrapText="1"/>
    </xf>
    <xf numFmtId="0" fontId="12" fillId="0" borderId="13" xfId="0" applyFont="1" applyFill="1" applyBorder="1" applyAlignment="1">
      <alignment horizontal="center" wrapText="1"/>
    </xf>
    <xf numFmtId="0" fontId="12" fillId="0" borderId="6" xfId="0" applyFont="1" applyFill="1" applyBorder="1" applyAlignment="1">
      <alignment horizontal="center" wrapText="1"/>
    </xf>
    <xf numFmtId="0" fontId="10" fillId="14" borderId="13" xfId="0" applyFont="1" applyFill="1" applyBorder="1" applyAlignment="1">
      <alignment horizontal="center" vertical="center" wrapText="1"/>
    </xf>
    <xf numFmtId="0" fontId="10" fillId="14" borderId="6" xfId="0" applyFont="1" applyFill="1" applyBorder="1" applyAlignment="1">
      <alignment horizontal="center" vertical="center" wrapText="1"/>
    </xf>
    <xf numFmtId="0" fontId="4" fillId="11" borderId="32" xfId="0" applyFont="1" applyFill="1" applyBorder="1" applyAlignment="1">
      <alignment horizontal="center" vertical="center" wrapText="1"/>
    </xf>
    <xf numFmtId="0" fontId="4" fillId="0" borderId="45" xfId="0" applyFont="1" applyFill="1" applyBorder="1" applyAlignment="1">
      <alignment horizontal="center" vertical="center"/>
    </xf>
    <xf numFmtId="0" fontId="4" fillId="2" borderId="8"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17" xfId="0" applyBorder="1" applyAlignment="1">
      <alignment horizontal="center" vertical="center" wrapText="1"/>
    </xf>
    <xf numFmtId="0" fontId="0" fillId="0" borderId="32" xfId="0" applyBorder="1" applyAlignment="1">
      <alignment horizontal="center" vertical="center" wrapText="1"/>
    </xf>
    <xf numFmtId="0" fontId="4" fillId="2" borderId="33" xfId="0" applyFont="1" applyFill="1" applyBorder="1" applyAlignment="1">
      <alignment horizontal="center" vertical="top" wrapText="1"/>
    </xf>
    <xf numFmtId="0" fontId="4" fillId="2" borderId="34" xfId="0" applyFont="1" applyFill="1" applyBorder="1" applyAlignment="1">
      <alignment horizontal="center" vertical="top" wrapText="1"/>
    </xf>
    <xf numFmtId="0" fontId="4" fillId="2" borderId="35" xfId="0" applyFont="1" applyFill="1" applyBorder="1" applyAlignment="1">
      <alignment horizontal="center" vertical="top" wrapText="1"/>
    </xf>
    <xf numFmtId="0" fontId="4" fillId="0" borderId="29"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0" fillId="11" borderId="27" xfId="0" applyFill="1" applyBorder="1" applyAlignment="1">
      <alignment horizontal="center" vertical="center" wrapText="1"/>
    </xf>
    <xf numFmtId="0" fontId="0" fillId="11" borderId="17" xfId="0" applyFill="1" applyBorder="1" applyAlignment="1">
      <alignment horizontal="center" vertical="center" wrapText="1"/>
    </xf>
    <xf numFmtId="0" fontId="0" fillId="11" borderId="32" xfId="0" applyFill="1" applyBorder="1" applyAlignment="1">
      <alignment horizontal="center" vertical="center" wrapText="1"/>
    </xf>
    <xf numFmtId="164" fontId="0" fillId="0" borderId="27" xfId="0" applyNumberFormat="1" applyBorder="1" applyAlignment="1">
      <alignment horizontal="center" vertical="center"/>
    </xf>
    <xf numFmtId="164" fontId="0" fillId="0" borderId="17" xfId="0" applyNumberFormat="1" applyBorder="1" applyAlignment="1">
      <alignment horizontal="center" vertical="center"/>
    </xf>
    <xf numFmtId="164" fontId="0" fillId="0" borderId="32" xfId="0" applyNumberFormat="1" applyBorder="1" applyAlignment="1">
      <alignment horizontal="center" vertical="center"/>
    </xf>
    <xf numFmtId="0" fontId="19" fillId="23" borderId="13" xfId="0" applyFont="1" applyFill="1" applyBorder="1" applyAlignment="1">
      <alignment horizontal="center" vertical="center" wrapText="1"/>
    </xf>
    <xf numFmtId="0" fontId="19" fillId="23" borderId="12" xfId="0" applyFont="1" applyFill="1" applyBorder="1" applyAlignment="1">
      <alignment horizontal="center" vertical="center" wrapText="1"/>
    </xf>
    <xf numFmtId="0" fontId="19" fillId="23" borderId="6" xfId="0" applyFont="1" applyFill="1" applyBorder="1" applyAlignment="1">
      <alignment horizontal="center" vertical="center" wrapText="1"/>
    </xf>
    <xf numFmtId="0" fontId="51" fillId="11" borderId="49" xfId="0" applyFont="1" applyFill="1" applyBorder="1" applyAlignment="1">
      <alignment horizontal="center" vertical="center"/>
    </xf>
    <xf numFmtId="0" fontId="52" fillId="11" borderId="49" xfId="0" applyFont="1" applyFill="1" applyBorder="1" applyAlignment="1">
      <alignment horizontal="center" vertical="center"/>
    </xf>
    <xf numFmtId="0" fontId="8" fillId="0" borderId="4"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4" xfId="0" applyFont="1" applyBorder="1" applyAlignment="1">
      <alignment horizontal="center"/>
    </xf>
    <xf numFmtId="0" fontId="8" fillId="0" borderId="17" xfId="0" applyFont="1" applyBorder="1" applyAlignment="1">
      <alignment horizontal="center"/>
    </xf>
    <xf numFmtId="0" fontId="8" fillId="0" borderId="18" xfId="0" applyFont="1" applyBorder="1" applyAlignment="1">
      <alignment horizontal="center"/>
    </xf>
    <xf numFmtId="0" fontId="8" fillId="0" borderId="4"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2" borderId="4"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11" borderId="18" xfId="0" applyFont="1" applyFill="1" applyBorder="1" applyAlignment="1">
      <alignment horizontal="center" vertical="center" wrapText="1"/>
    </xf>
    <xf numFmtId="0" fontId="31" fillId="12" borderId="50" xfId="0" applyFont="1" applyFill="1" applyBorder="1" applyAlignment="1">
      <alignment horizontal="center" vertical="center"/>
    </xf>
    <xf numFmtId="0" fontId="31" fillId="12" borderId="51" xfId="0" applyFont="1" applyFill="1" applyBorder="1" applyAlignment="1">
      <alignment horizontal="center" vertical="center"/>
    </xf>
    <xf numFmtId="0" fontId="31" fillId="12" borderId="52" xfId="0" applyFont="1" applyFill="1" applyBorder="1" applyAlignment="1">
      <alignment horizontal="center" vertical="center"/>
    </xf>
    <xf numFmtId="0" fontId="30" fillId="21" borderId="31" xfId="0" applyFont="1" applyFill="1" applyBorder="1" applyAlignment="1">
      <alignment horizontal="center" vertical="center"/>
    </xf>
    <xf numFmtId="0" fontId="30" fillId="21" borderId="7" xfId="0" applyFont="1" applyFill="1" applyBorder="1" applyAlignment="1">
      <alignment horizontal="center" vertical="center"/>
    </xf>
    <xf numFmtId="0" fontId="26" fillId="0" borderId="53" xfId="0" applyFont="1" applyFill="1" applyBorder="1" applyAlignment="1">
      <alignment horizontal="center" vertical="center" wrapText="1"/>
    </xf>
    <xf numFmtId="0" fontId="26" fillId="0" borderId="31"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14" fillId="7" borderId="5" xfId="0" applyFont="1" applyFill="1" applyBorder="1" applyAlignment="1">
      <alignment horizontal="center"/>
    </xf>
    <xf numFmtId="0" fontId="14" fillId="7" borderId="31" xfId="0" applyFont="1" applyFill="1" applyBorder="1" applyAlignment="1">
      <alignment horizontal="center"/>
    </xf>
    <xf numFmtId="0" fontId="14" fillId="7" borderId="7" xfId="0" applyFont="1" applyFill="1" applyBorder="1" applyAlignment="1">
      <alignment horizontal="center"/>
    </xf>
    <xf numFmtId="0" fontId="44" fillId="19" borderId="0" xfId="0" applyFont="1" applyFill="1" applyAlignment="1">
      <alignment horizontal="center" vertical="center"/>
    </xf>
  </cellXfs>
  <cellStyles count="3">
    <cellStyle name="Hyperlink" xfId="1" builtinId="8"/>
    <cellStyle name="Normal" xfId="0" builtinId="0"/>
    <cellStyle name="Normal_Allowed Values - Stations"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barChart>
        <c:barDir val="col"/>
        <c:grouping val="clustered"/>
        <c:varyColors val="0"/>
        <c:ser>
          <c:idx val="0"/>
          <c:order val="0"/>
          <c:tx>
            <c:strRef>
              <c:f>'7. Report'!$B$17</c:f>
              <c:strCache>
                <c:ptCount val="1"/>
                <c:pt idx="0">
                  <c:v>Monitoring Station Count</c:v>
                </c:pt>
              </c:strCache>
            </c:strRef>
          </c:tx>
          <c:spPr>
            <a:solidFill>
              <a:schemeClr val="accent3"/>
            </a:solidFill>
          </c:spPr>
          <c:invertIfNegative val="0"/>
          <c:cat>
            <c:strRef>
              <c:f>'7. Report'!$B$18:$B$31</c:f>
              <c:strCache>
                <c:ptCount val="14"/>
                <c:pt idx="0">
                  <c:v>River/Stream</c:v>
                </c:pt>
                <c:pt idx="1">
                  <c:v>Lake</c:v>
                </c:pt>
                <c:pt idx="2">
                  <c:v>Spring</c:v>
                </c:pt>
                <c:pt idx="3">
                  <c:v>Estuary</c:v>
                </c:pt>
                <c:pt idx="4">
                  <c:v>Reservoir</c:v>
                </c:pt>
                <c:pt idx="5">
                  <c:v>River/Stream Intermittent</c:v>
                </c:pt>
                <c:pt idx="6">
                  <c:v>River/Stream Perennial</c:v>
                </c:pt>
                <c:pt idx="7">
                  <c:v>Well</c:v>
                </c:pt>
                <c:pt idx="8">
                  <c:v>Wetland</c:v>
                </c:pt>
                <c:pt idx="9">
                  <c:v>Hot Spring</c:v>
                </c:pt>
                <c:pt idx="10">
                  <c:v>Slough</c:v>
                </c:pt>
                <c:pt idx="11">
                  <c:v>Ocean</c:v>
                </c:pt>
                <c:pt idx="12">
                  <c:v>Other-Ground Water</c:v>
                </c:pt>
                <c:pt idx="13">
                  <c:v>Other-Surface Water</c:v>
                </c:pt>
              </c:strCache>
            </c:strRef>
          </c:cat>
          <c:val>
            <c:numRef>
              <c:f>'7. Report'!$C$18:$C$31</c:f>
              <c:numCache>
                <c:formatCode>General</c:formatCode>
                <c:ptCount val="14"/>
                <c:pt idx="0">
                  <c:v>0</c:v>
                </c:pt>
                <c:pt idx="1">
                  <c:v>0</c:v>
                </c:pt>
                <c:pt idx="2">
                  <c:v>0</c:v>
                </c:pt>
                <c:pt idx="3">
                  <c:v>0</c:v>
                </c:pt>
                <c:pt idx="4">
                  <c:v>0</c:v>
                </c:pt>
                <c:pt idx="5">
                  <c:v>0</c:v>
                </c:pt>
                <c:pt idx="6">
                  <c:v>1</c:v>
                </c:pt>
                <c:pt idx="7">
                  <c:v>0</c:v>
                </c:pt>
                <c:pt idx="8">
                  <c:v>1</c:v>
                </c:pt>
                <c:pt idx="9">
                  <c:v>0</c:v>
                </c:pt>
                <c:pt idx="10">
                  <c:v>0</c:v>
                </c:pt>
                <c:pt idx="11">
                  <c:v>0</c:v>
                </c:pt>
                <c:pt idx="12">
                  <c:v>0</c:v>
                </c:pt>
                <c:pt idx="13">
                  <c:v>0</c:v>
                </c:pt>
              </c:numCache>
            </c:numRef>
          </c:val>
          <c:extLst>
            <c:ext xmlns:c16="http://schemas.microsoft.com/office/drawing/2014/chart" uri="{C3380CC4-5D6E-409C-BE32-E72D297353CC}">
              <c16:uniqueId val="{00000000-69B4-41D9-87F7-C8D424F3BE97}"/>
            </c:ext>
          </c:extLst>
        </c:ser>
        <c:dLbls>
          <c:showLegendKey val="0"/>
          <c:showVal val="0"/>
          <c:showCatName val="0"/>
          <c:showSerName val="0"/>
          <c:showPercent val="0"/>
          <c:showBubbleSize val="0"/>
        </c:dLbls>
        <c:gapWidth val="150"/>
        <c:axId val="305682624"/>
        <c:axId val="305683016"/>
      </c:barChart>
      <c:catAx>
        <c:axId val="305682624"/>
        <c:scaling>
          <c:orientation val="minMax"/>
        </c:scaling>
        <c:delete val="0"/>
        <c:axPos val="b"/>
        <c:numFmt formatCode="General" sourceLinked="1"/>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n-US"/>
          </a:p>
        </c:txPr>
        <c:crossAx val="305683016"/>
        <c:crosses val="autoZero"/>
        <c:auto val="1"/>
        <c:lblAlgn val="ctr"/>
        <c:lblOffset val="100"/>
        <c:noMultiLvlLbl val="0"/>
      </c:catAx>
      <c:valAx>
        <c:axId val="305683016"/>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05682624"/>
        <c:crosses val="autoZero"/>
        <c:crossBetween val="between"/>
        <c:majorUnit val="1"/>
        <c:minorUnit val="0.5"/>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3143752864225306"/>
          <c:y val="1.4639260208752974E-2"/>
        </c:manualLayout>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pieChart>
        <c:varyColors val="1"/>
        <c:ser>
          <c:idx val="0"/>
          <c:order val="0"/>
          <c:tx>
            <c:strRef>
              <c:f>'7. Report'!$B$33</c:f>
              <c:strCache>
                <c:ptCount val="1"/>
                <c:pt idx="0">
                  <c:v>Frequency of Monitoring</c:v>
                </c:pt>
              </c:strCache>
            </c:strRef>
          </c:tx>
          <c:dPt>
            <c:idx val="0"/>
            <c:bubble3D val="0"/>
            <c:extLst>
              <c:ext xmlns:c16="http://schemas.microsoft.com/office/drawing/2014/chart" uri="{C3380CC4-5D6E-409C-BE32-E72D297353CC}">
                <c16:uniqueId val="{00000000-102F-413C-AA43-1D3C52A26A24}"/>
              </c:ext>
            </c:extLst>
          </c:dPt>
          <c:dPt>
            <c:idx val="1"/>
            <c:bubble3D val="0"/>
            <c:extLst>
              <c:ext xmlns:c16="http://schemas.microsoft.com/office/drawing/2014/chart" uri="{C3380CC4-5D6E-409C-BE32-E72D297353CC}">
                <c16:uniqueId val="{00000001-102F-413C-AA43-1D3C52A26A24}"/>
              </c:ext>
            </c:extLst>
          </c:dPt>
          <c:dPt>
            <c:idx val="2"/>
            <c:bubble3D val="0"/>
            <c:extLst>
              <c:ext xmlns:c16="http://schemas.microsoft.com/office/drawing/2014/chart" uri="{C3380CC4-5D6E-409C-BE32-E72D297353CC}">
                <c16:uniqueId val="{00000002-102F-413C-AA43-1D3C52A26A24}"/>
              </c:ext>
            </c:extLst>
          </c:dPt>
          <c:dPt>
            <c:idx val="3"/>
            <c:bubble3D val="0"/>
            <c:extLst>
              <c:ext xmlns:c16="http://schemas.microsoft.com/office/drawing/2014/chart" uri="{C3380CC4-5D6E-409C-BE32-E72D297353CC}">
                <c16:uniqueId val="{00000003-102F-413C-AA43-1D3C52A26A24}"/>
              </c:ext>
            </c:extLst>
          </c:dPt>
          <c:dPt>
            <c:idx val="4"/>
            <c:bubble3D val="0"/>
            <c:extLst>
              <c:ext xmlns:c16="http://schemas.microsoft.com/office/drawing/2014/chart" uri="{C3380CC4-5D6E-409C-BE32-E72D297353CC}">
                <c16:uniqueId val="{00000004-102F-413C-AA43-1D3C52A26A24}"/>
              </c:ext>
            </c:extLst>
          </c:dPt>
          <c:dPt>
            <c:idx val="5"/>
            <c:bubble3D val="0"/>
            <c:extLst>
              <c:ext xmlns:c16="http://schemas.microsoft.com/office/drawing/2014/chart" uri="{C3380CC4-5D6E-409C-BE32-E72D297353CC}">
                <c16:uniqueId val="{00000005-102F-413C-AA43-1D3C52A26A24}"/>
              </c:ext>
            </c:extLst>
          </c:dPt>
          <c:dPt>
            <c:idx val="6"/>
            <c:bubble3D val="0"/>
            <c:extLst>
              <c:ext xmlns:c16="http://schemas.microsoft.com/office/drawing/2014/chart" uri="{C3380CC4-5D6E-409C-BE32-E72D297353CC}">
                <c16:uniqueId val="{00000006-102F-413C-AA43-1D3C52A26A24}"/>
              </c:ext>
            </c:extLst>
          </c:dPt>
          <c:dPt>
            <c:idx val="7"/>
            <c:bubble3D val="0"/>
            <c:extLst>
              <c:ext xmlns:c16="http://schemas.microsoft.com/office/drawing/2014/chart" uri="{C3380CC4-5D6E-409C-BE32-E72D297353CC}">
                <c16:uniqueId val="{00000007-102F-413C-AA43-1D3C52A26A24}"/>
              </c:ext>
            </c:extLst>
          </c:dPt>
          <c:dPt>
            <c:idx val="8"/>
            <c:bubble3D val="0"/>
            <c:extLst>
              <c:ext xmlns:c16="http://schemas.microsoft.com/office/drawing/2014/chart" uri="{C3380CC4-5D6E-409C-BE32-E72D297353CC}">
                <c16:uniqueId val="{00000008-102F-413C-AA43-1D3C52A26A24}"/>
              </c:ext>
            </c:extLst>
          </c:dPt>
          <c:dPt>
            <c:idx val="9"/>
            <c:bubble3D val="0"/>
            <c:extLst>
              <c:ext xmlns:c16="http://schemas.microsoft.com/office/drawing/2014/chart" uri="{C3380CC4-5D6E-409C-BE32-E72D297353CC}">
                <c16:uniqueId val="{00000009-102F-413C-AA43-1D3C52A26A24}"/>
              </c:ext>
            </c:extLst>
          </c:dPt>
          <c:dPt>
            <c:idx val="10"/>
            <c:bubble3D val="0"/>
            <c:extLst>
              <c:ext xmlns:c16="http://schemas.microsoft.com/office/drawing/2014/chart" uri="{C3380CC4-5D6E-409C-BE32-E72D297353CC}">
                <c16:uniqueId val="{0000000A-102F-413C-AA43-1D3C52A26A24}"/>
              </c:ext>
            </c:extLst>
          </c:dPt>
          <c:dPt>
            <c:idx val="11"/>
            <c:bubble3D val="0"/>
            <c:extLst>
              <c:ext xmlns:c16="http://schemas.microsoft.com/office/drawing/2014/chart" uri="{C3380CC4-5D6E-409C-BE32-E72D297353CC}">
                <c16:uniqueId val="{0000000B-102F-413C-AA43-1D3C52A26A24}"/>
              </c:ext>
            </c:extLst>
          </c:dPt>
          <c:dPt>
            <c:idx val="12"/>
            <c:bubble3D val="0"/>
            <c:extLst>
              <c:ext xmlns:c16="http://schemas.microsoft.com/office/drawing/2014/chart" uri="{C3380CC4-5D6E-409C-BE32-E72D297353CC}">
                <c16:uniqueId val="{0000000C-102F-413C-AA43-1D3C52A26A24}"/>
              </c:ext>
            </c:extLst>
          </c:dPt>
          <c:dPt>
            <c:idx val="13"/>
            <c:bubble3D val="0"/>
            <c:extLst>
              <c:ext xmlns:c16="http://schemas.microsoft.com/office/drawing/2014/chart" uri="{C3380CC4-5D6E-409C-BE32-E72D297353CC}">
                <c16:uniqueId val="{0000000D-102F-413C-AA43-1D3C52A26A24}"/>
              </c:ext>
            </c:extLst>
          </c:dPt>
          <c:dPt>
            <c:idx val="14"/>
            <c:bubble3D val="0"/>
            <c:extLst>
              <c:ext xmlns:c16="http://schemas.microsoft.com/office/drawing/2014/chart" uri="{C3380CC4-5D6E-409C-BE32-E72D297353CC}">
                <c16:uniqueId val="{0000000E-102F-413C-AA43-1D3C52A26A24}"/>
              </c:ext>
            </c:extLst>
          </c:dPt>
          <c:dLbls>
            <c:spPr>
              <a:noFill/>
              <a:ln w="25400">
                <a:noFill/>
              </a:ln>
            </c:spPr>
            <c:txPr>
              <a:bodyPr/>
              <a:lstStyle/>
              <a:p>
                <a:pPr>
                  <a:defRPr sz="900"/>
                </a:pPr>
                <a:endParaRPr lang="en-US"/>
              </a:p>
            </c:txPr>
            <c:dLblPos val="bestFit"/>
            <c:showLegendKey val="0"/>
            <c:showVal val="0"/>
            <c:showCatName val="1"/>
            <c:showSerName val="0"/>
            <c:showPercent val="1"/>
            <c:showBubbleSize val="0"/>
            <c:showLeaderLines val="1"/>
            <c:extLst>
              <c:ext xmlns:c15="http://schemas.microsoft.com/office/drawing/2012/chart" uri="{CE6537A1-D6FC-4f65-9D91-7224C49458BB}"/>
            </c:extLst>
          </c:dLbls>
          <c:cat>
            <c:strRef>
              <c:f>'7. Report'!$B$34:$B$48</c:f>
              <c:strCache>
                <c:ptCount val="15"/>
                <c:pt idx="0">
                  <c:v>Daily</c:v>
                </c:pt>
                <c:pt idx="1">
                  <c:v>Semiweekly</c:v>
                </c:pt>
                <c:pt idx="2">
                  <c:v>Weekly</c:v>
                </c:pt>
                <c:pt idx="3">
                  <c:v>Biweekly</c:v>
                </c:pt>
                <c:pt idx="4">
                  <c:v>Monthly</c:v>
                </c:pt>
                <c:pt idx="5">
                  <c:v>Bimonthly</c:v>
                </c:pt>
                <c:pt idx="6">
                  <c:v>Quarterly</c:v>
                </c:pt>
                <c:pt idx="7">
                  <c:v>3/yr</c:v>
                </c:pt>
                <c:pt idx="8">
                  <c:v>Semiannually</c:v>
                </c:pt>
                <c:pt idx="9">
                  <c:v>Annually</c:v>
                </c:pt>
                <c:pt idx="10">
                  <c:v>Seasonally</c:v>
                </c:pt>
                <c:pt idx="11">
                  <c:v>Ephemerally</c:v>
                </c:pt>
                <c:pt idx="12">
                  <c:v>Less than Once a Year</c:v>
                </c:pt>
                <c:pt idx="13">
                  <c:v>N/A</c:v>
                </c:pt>
                <c:pt idx="14">
                  <c:v>Not this Year</c:v>
                </c:pt>
              </c:strCache>
            </c:strRef>
          </c:cat>
          <c:val>
            <c:numRef>
              <c:f>'7. Report'!$C$34:$C$48</c:f>
              <c:numCache>
                <c:formatCode>General</c:formatCode>
                <c:ptCount val="15"/>
                <c:pt idx="0">
                  <c:v>0</c:v>
                </c:pt>
                <c:pt idx="1">
                  <c:v>0</c:v>
                </c:pt>
                <c:pt idx="2">
                  <c:v>1</c:v>
                </c:pt>
                <c:pt idx="3">
                  <c:v>0</c:v>
                </c:pt>
                <c:pt idx="4">
                  <c:v>0</c:v>
                </c:pt>
                <c:pt idx="5">
                  <c:v>1</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F-102F-413C-AA43-1D3C52A26A24}"/>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75881556472107659"/>
          <c:y val="0.11801165842641763"/>
          <c:w val="0.19118443527892348"/>
          <c:h val="0.82602453763047057"/>
        </c:manualLayout>
      </c:layout>
      <c:overlay val="0"/>
      <c:txPr>
        <a:bodyPr/>
        <a:lstStyle/>
        <a:p>
          <a:pPr>
            <a:defRPr sz="920" b="0" i="0" u="none" strike="noStrike" kern="1100" baseline="0">
              <a:solidFill>
                <a:srgbClr val="000000"/>
              </a:solidFill>
              <a:latin typeface="Calibri"/>
              <a:ea typeface="Calibri"/>
              <a:cs typeface="Calibri"/>
            </a:defRPr>
          </a:pPr>
          <a:endParaRPr lang="en-US"/>
        </a:p>
      </c:txPr>
    </c:legend>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 os Sites with Impairment for each Parameter of Concern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'7. Report'!$B$52:$B$61</c:f>
              <c:strCache>
                <c:ptCount val="10"/>
                <c:pt idx="0">
                  <c:v>pH</c:v>
                </c:pt>
                <c:pt idx="1">
                  <c:v>Temperature</c:v>
                </c:pt>
                <c:pt idx="2">
                  <c:v>Dissolved Oxygen</c:v>
                </c:pt>
                <c:pt idx="3">
                  <c:v>Turbidity</c:v>
                </c:pt>
                <c:pt idx="4">
                  <c:v>Total Phosphorus</c:v>
                </c:pt>
                <c:pt idx="5">
                  <c:v>Total Nitrogen</c:v>
                </c:pt>
                <c:pt idx="6">
                  <c:v>E. coli</c:v>
                </c:pt>
                <c:pt idx="7">
                  <c:v>Enterococci</c:v>
                </c:pt>
                <c:pt idx="8">
                  <c:v>Macroinvertebrates</c:v>
                </c:pt>
                <c:pt idx="9">
                  <c:v>Basic Habitat</c:v>
                </c:pt>
              </c:strCache>
            </c:strRef>
          </c:cat>
          <c:val>
            <c:numRef>
              <c:f>'7. Report'!$C$52:$C$61</c:f>
              <c:numCache>
                <c:formatCode>General</c:formatCode>
                <c:ptCount val="10"/>
                <c:pt idx="0">
                  <c:v>0</c:v>
                </c:pt>
                <c:pt idx="1">
                  <c:v>0</c:v>
                </c:pt>
                <c:pt idx="2">
                  <c:v>0</c:v>
                </c:pt>
                <c:pt idx="3">
                  <c:v>2</c:v>
                </c:pt>
                <c:pt idx="4">
                  <c:v>0</c:v>
                </c:pt>
                <c:pt idx="5">
                  <c:v>0</c:v>
                </c:pt>
                <c:pt idx="6">
                  <c:v>0</c:v>
                </c:pt>
                <c:pt idx="7">
                  <c:v>0</c:v>
                </c:pt>
                <c:pt idx="8">
                  <c:v>0</c:v>
                </c:pt>
                <c:pt idx="9">
                  <c:v>0</c:v>
                </c:pt>
              </c:numCache>
            </c:numRef>
          </c:val>
          <c:extLst>
            <c:ext xmlns:c16="http://schemas.microsoft.com/office/drawing/2014/chart" uri="{C3380CC4-5D6E-409C-BE32-E72D297353CC}">
              <c16:uniqueId val="{00000000-A332-492F-B8C3-B40A281AE15D}"/>
            </c:ext>
          </c:extLst>
        </c:ser>
        <c:dLbls>
          <c:showLegendKey val="0"/>
          <c:showVal val="0"/>
          <c:showCatName val="0"/>
          <c:showSerName val="0"/>
          <c:showPercent val="0"/>
          <c:showBubbleSize val="0"/>
        </c:dLbls>
        <c:gapWidth val="219"/>
        <c:overlap val="-27"/>
        <c:axId val="305684192"/>
        <c:axId val="311079952"/>
      </c:barChart>
      <c:catAx>
        <c:axId val="305684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1079952"/>
        <c:crosses val="autoZero"/>
        <c:auto val="1"/>
        <c:lblAlgn val="ctr"/>
        <c:lblOffset val="100"/>
        <c:tickLblSkip val="1"/>
        <c:noMultiLvlLbl val="0"/>
      </c:catAx>
      <c:valAx>
        <c:axId val="3110799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56841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Concern</a:t>
            </a:r>
            <a:r>
              <a:rPr lang="en-US" baseline="0"/>
              <a:t> for Priority Uses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'7. Report'!$B$73:$B$82</c:f>
              <c:strCache>
                <c:ptCount val="10"/>
                <c:pt idx="0">
                  <c:v>Unknown</c:v>
                </c:pt>
                <c:pt idx="1">
                  <c:v>Primary Contact</c:v>
                </c:pt>
                <c:pt idx="2">
                  <c:v>Secondary Contact</c:v>
                </c:pt>
                <c:pt idx="3">
                  <c:v>Cultural Use</c:v>
                </c:pt>
                <c:pt idx="4">
                  <c:v>Drinking Water</c:v>
                </c:pt>
                <c:pt idx="5">
                  <c:v>Fish/Shellfish Safe To Eat</c:v>
                </c:pt>
                <c:pt idx="6">
                  <c:v>Agricultural Irrigation</c:v>
                </c:pt>
                <c:pt idx="7">
                  <c:v>Aquatic Life and Wildlife</c:v>
                </c:pt>
                <c:pt idx="8">
                  <c:v>Livestock Watering</c:v>
                </c:pt>
                <c:pt idx="9">
                  <c:v>Rare And Endangered Species</c:v>
                </c:pt>
              </c:strCache>
            </c:strRef>
          </c:cat>
          <c:val>
            <c:numRef>
              <c:f>'7. Report'!$C$73:$C$82</c:f>
              <c:numCache>
                <c:formatCode>General</c:formatCode>
                <c:ptCount val="10"/>
                <c:pt idx="0">
                  <c:v>0</c:v>
                </c:pt>
                <c:pt idx="1">
                  <c:v>0</c:v>
                </c:pt>
                <c:pt idx="2">
                  <c:v>0</c:v>
                </c:pt>
                <c:pt idx="3">
                  <c:v>2</c:v>
                </c:pt>
                <c:pt idx="4">
                  <c:v>0</c:v>
                </c:pt>
                <c:pt idx="5">
                  <c:v>0</c:v>
                </c:pt>
                <c:pt idx="6">
                  <c:v>2</c:v>
                </c:pt>
                <c:pt idx="7">
                  <c:v>0</c:v>
                </c:pt>
                <c:pt idx="8">
                  <c:v>0</c:v>
                </c:pt>
                <c:pt idx="9">
                  <c:v>0</c:v>
                </c:pt>
              </c:numCache>
            </c:numRef>
          </c:val>
          <c:extLst>
            <c:ext xmlns:c16="http://schemas.microsoft.com/office/drawing/2014/chart" uri="{C3380CC4-5D6E-409C-BE32-E72D297353CC}">
              <c16:uniqueId val="{00000000-46F5-44C5-8D9D-BB179B3843E7}"/>
            </c:ext>
          </c:extLst>
        </c:ser>
        <c:dLbls>
          <c:showLegendKey val="0"/>
          <c:showVal val="0"/>
          <c:showCatName val="0"/>
          <c:showSerName val="0"/>
          <c:showPercent val="0"/>
          <c:showBubbleSize val="0"/>
        </c:dLbls>
        <c:gapWidth val="219"/>
        <c:overlap val="-27"/>
        <c:axId val="311082304"/>
        <c:axId val="311082696"/>
      </c:barChart>
      <c:catAx>
        <c:axId val="311082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1082696"/>
        <c:crosses val="autoZero"/>
        <c:auto val="1"/>
        <c:lblAlgn val="ctr"/>
        <c:lblOffset val="100"/>
        <c:noMultiLvlLbl val="0"/>
      </c:catAx>
      <c:valAx>
        <c:axId val="3110826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10823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checked="Checked"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checked="Checked"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checked="Checked"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fmlaLink="'----'!$E$10"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checked="Checked"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fmlaLink="'----'!$E$11"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fmlaLink="'----'!$E$12"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checked="Checked"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fmlaLink="'----'!$E$13"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E$14"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4.emf"/><Relationship Id="rId7" Type="http://schemas.openxmlformats.org/officeDocument/2006/relationships/image" Target="../media/image8.emf"/><Relationship Id="rId2" Type="http://schemas.openxmlformats.org/officeDocument/2006/relationships/image" Target="../media/image3.emf"/><Relationship Id="rId1" Type="http://schemas.openxmlformats.org/officeDocument/2006/relationships/image" Target="../media/image2.emf"/><Relationship Id="rId6" Type="http://schemas.openxmlformats.org/officeDocument/2006/relationships/image" Target="../media/image7.emf"/><Relationship Id="rId5" Type="http://schemas.openxmlformats.org/officeDocument/2006/relationships/image" Target="../media/image6.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Dissolved Oxygen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Water Temperature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Turbidity</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Phosphorus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Total Nitrogen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Macroinvertebrates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 coli</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Enterococci</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Basic Habitat Information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5</xdr:row>
          <xdr:rowOff>0</xdr:rowOff>
        </xdr:from>
        <xdr:to>
          <xdr:col>15</xdr:col>
          <xdr:colOff>0</xdr:colOff>
          <xdr:row>5</xdr:row>
          <xdr:rowOff>0</xdr:rowOff>
        </xdr:to>
        <xdr:grpSp>
          <xdr:nvGrpSpPr>
            <xdr:cNvPr id="298538" name="Group 20">
              <a:extLst>
                <a:ext uri="{FF2B5EF4-FFF2-40B4-BE49-F238E27FC236}">
                  <a16:creationId xmlns:a16="http://schemas.microsoft.com/office/drawing/2014/main" id="{00000000-0008-0000-0100-00002A8E0400}"/>
                </a:ext>
              </a:extLst>
            </xdr:cNvPr>
            <xdr:cNvGrpSpPr>
              <a:grpSpLocks/>
            </xdr:cNvGrpSpPr>
          </xdr:nvGrpSpPr>
          <xdr:grpSpPr bwMode="auto">
            <a:xfrm>
              <a:off x="14201775" y="2682875"/>
              <a:ext cx="1006475" cy="0"/>
              <a:chOff x="539" y="0"/>
              <a:chExt cx="15207788" cy="2682875"/>
            </a:xfrm>
          </xdr:grpSpPr>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Dissolved Oxygen</a:t>
                </a:r>
              </a:p>
            </xdr:txBody>
          </xdr:sp>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a:t>
                </a:r>
              </a:p>
            </xdr:txBody>
          </xdr:sp>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Water Temperature</a:t>
                </a:r>
              </a:p>
            </xdr:txBody>
          </xdr:sp>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Turbidity</a:t>
                </a:r>
              </a:p>
            </xdr:txBody>
          </xdr:sp>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Phosphorus</a:t>
                </a:r>
              </a:p>
            </xdr:txBody>
          </xdr:sp>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Total Nitrogen</a:t>
                </a:r>
              </a:p>
            </xdr:txBody>
          </xdr:sp>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Macroinvertebrates</a:t>
                </a:r>
              </a:p>
            </xdr:txBody>
          </xdr:sp>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 coli</a:t>
                </a:r>
              </a:p>
            </xdr:txBody>
          </xdr:sp>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Enterococci</a:t>
                </a:r>
              </a:p>
            </xdr:txBody>
          </xdr:sp>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539" y="0"/>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Basic Habitat Information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10</xdr:col>
          <xdr:colOff>0</xdr:colOff>
          <xdr:row>5</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5</xdr:row>
          <xdr:rowOff>0</xdr:rowOff>
        </xdr:from>
        <xdr:to>
          <xdr:col>14</xdr:col>
          <xdr:colOff>990600</xdr:colOff>
          <xdr:row>5</xdr:row>
          <xdr:rowOff>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11</xdr:col>
          <xdr:colOff>590550</xdr:colOff>
          <xdr:row>5</xdr:row>
          <xdr:rowOff>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Assess water quality</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Dissolved Oxygen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Water Temperature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Turbidity</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Phosphorus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Total Nitrogen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1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Macroinvertebrates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1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 coli</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1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Enterococci</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1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Basic Habitat Information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10</xdr:col>
          <xdr:colOff>0</xdr:colOff>
          <xdr:row>5</xdr:row>
          <xdr:rowOff>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Dissolved Oxygen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1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1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Water Temperature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1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Turbidity</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1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Phosphorus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1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Total Nitrogen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1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Macroinvertebrates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1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 coli</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1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Enterococci</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1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Basic Habitat Information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10</xdr:col>
          <xdr:colOff>0</xdr:colOff>
          <xdr:row>5</xdr:row>
          <xdr:rowOff>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1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1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Dissolved Oxygen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1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1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Water Temperature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1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Turbidity</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1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Phosphorus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1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Total Nitrogen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1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Macroinvertebrates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1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 coli</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1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Enterococci</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1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Basic Habitat Information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10</xdr:col>
          <xdr:colOff>0</xdr:colOff>
          <xdr:row>5</xdr:row>
          <xdr:rowOff>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1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13</xdr:col>
          <xdr:colOff>47625</xdr:colOff>
          <xdr:row>5</xdr:row>
          <xdr:rowOff>0</xdr:rowOff>
        </xdr:to>
        <xdr:grpSp>
          <xdr:nvGrpSpPr>
            <xdr:cNvPr id="298539" name="Group 70">
              <a:extLst>
                <a:ext uri="{FF2B5EF4-FFF2-40B4-BE49-F238E27FC236}">
                  <a16:creationId xmlns:a16="http://schemas.microsoft.com/office/drawing/2014/main" id="{00000000-0008-0000-0100-00002B8E0400}"/>
                </a:ext>
              </a:extLst>
            </xdr:cNvPr>
            <xdr:cNvGrpSpPr>
              <a:grpSpLocks/>
            </xdr:cNvGrpSpPr>
          </xdr:nvGrpSpPr>
          <xdr:grpSpPr bwMode="auto">
            <a:xfrm>
              <a:off x="11288713" y="2682875"/>
              <a:ext cx="1768475" cy="0"/>
              <a:chOff x="645" y="0"/>
              <a:chExt cx="13056619" cy="2682875"/>
            </a:xfrm>
          </xdr:grpSpPr>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100-000047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Contact recreation/swimming</a:t>
                </a:r>
              </a:p>
            </xdr:txBody>
          </xdr:sp>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100-000048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Aquatic life and wildlife</a:t>
                </a:r>
              </a:p>
            </xdr:txBody>
          </xdr:sp>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100-000049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Cultural Use</a:t>
                </a:r>
              </a:p>
            </xdr:txBody>
          </xdr:sp>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100-00004A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Fish and shellfish safe to eat</a:t>
                </a:r>
              </a:p>
            </xdr:txBody>
          </xdr:sp>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100-00004B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Agricultural irrigation</a:t>
                </a:r>
              </a:p>
            </xdr:txBody>
          </xdr:sp>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100-00004C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Livestock watering</a:t>
                </a:r>
              </a:p>
            </xdr:txBody>
          </xdr:sp>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100-00004D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Rare and endangered species</a:t>
                </a:r>
              </a:p>
            </xdr:txBody>
          </xdr:sp>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100-00004E0C0000}"/>
                  </a:ext>
                </a:extLst>
              </xdr:cNvPr>
              <xdr:cNvSpPr/>
            </xdr:nvSpPr>
            <xdr:spPr bwMode="auto">
              <a:xfrm>
                <a:off x="645" y="0"/>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Drinking water</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11</xdr:col>
          <xdr:colOff>590550</xdr:colOff>
          <xdr:row>5</xdr:row>
          <xdr:rowOff>0</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1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Assess water quality</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11</xdr:col>
          <xdr:colOff>590550</xdr:colOff>
          <xdr:row>5</xdr:row>
          <xdr:rowOff>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1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13</xdr:col>
          <xdr:colOff>47625</xdr:colOff>
          <xdr:row>5</xdr:row>
          <xdr:rowOff>0</xdr:rowOff>
        </xdr:to>
        <xdr:grpSp>
          <xdr:nvGrpSpPr>
            <xdr:cNvPr id="298540" name="Group 81">
              <a:extLst>
                <a:ext uri="{FF2B5EF4-FFF2-40B4-BE49-F238E27FC236}">
                  <a16:creationId xmlns:a16="http://schemas.microsoft.com/office/drawing/2014/main" id="{00000000-0008-0000-0100-00002C8E0400}"/>
                </a:ext>
              </a:extLst>
            </xdr:cNvPr>
            <xdr:cNvGrpSpPr>
              <a:grpSpLocks/>
            </xdr:cNvGrpSpPr>
          </xdr:nvGrpSpPr>
          <xdr:grpSpPr bwMode="auto">
            <a:xfrm>
              <a:off x="11288713" y="2682875"/>
              <a:ext cx="1768475" cy="0"/>
              <a:chOff x="645" y="0"/>
              <a:chExt cx="13056619" cy="2682875"/>
            </a:xfrm>
          </xdr:grpSpPr>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100-000052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Contact recreation/swimming</a:t>
                </a:r>
              </a:p>
            </xdr:txBody>
          </xdr:sp>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100-000053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Aquatic life and wildlife</a:t>
                </a:r>
              </a:p>
            </xdr:txBody>
          </xdr:sp>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100-000054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Cultural Use</a:t>
                </a:r>
              </a:p>
            </xdr:txBody>
          </xdr:sp>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100-000055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Fish and shellfish safe to eat</a:t>
                </a:r>
              </a:p>
            </xdr:txBody>
          </xdr:sp>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100-000056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Agricultural irrigation</a:t>
                </a:r>
              </a:p>
            </xdr:txBody>
          </xdr:sp>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100-000057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Livestock watering</a:t>
                </a:r>
              </a:p>
            </xdr:txBody>
          </xdr:sp>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100-000058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Rare and endangered species</a:t>
                </a:r>
              </a:p>
            </xdr:txBody>
          </xdr:sp>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100-0000590C0000}"/>
                  </a:ext>
                </a:extLst>
              </xdr:cNvPr>
              <xdr:cNvSpPr/>
            </xdr:nvSpPr>
            <xdr:spPr bwMode="auto">
              <a:xfrm>
                <a:off x="645" y="0"/>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Drinking water</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11</xdr:col>
          <xdr:colOff>590550</xdr:colOff>
          <xdr:row>5</xdr:row>
          <xdr:rowOff>0</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1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Assess water quality</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11</xdr:col>
          <xdr:colOff>590550</xdr:colOff>
          <xdr:row>5</xdr:row>
          <xdr:rowOff>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1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13</xdr:col>
          <xdr:colOff>47625</xdr:colOff>
          <xdr:row>5</xdr:row>
          <xdr:rowOff>0</xdr:rowOff>
        </xdr:to>
        <xdr:grpSp>
          <xdr:nvGrpSpPr>
            <xdr:cNvPr id="298541" name="Group 92">
              <a:extLst>
                <a:ext uri="{FF2B5EF4-FFF2-40B4-BE49-F238E27FC236}">
                  <a16:creationId xmlns:a16="http://schemas.microsoft.com/office/drawing/2014/main" id="{00000000-0008-0000-0100-00002D8E0400}"/>
                </a:ext>
              </a:extLst>
            </xdr:cNvPr>
            <xdr:cNvGrpSpPr>
              <a:grpSpLocks/>
            </xdr:cNvGrpSpPr>
          </xdr:nvGrpSpPr>
          <xdr:grpSpPr bwMode="auto">
            <a:xfrm>
              <a:off x="11288713" y="2682875"/>
              <a:ext cx="1768475" cy="0"/>
              <a:chOff x="645" y="0"/>
              <a:chExt cx="13056619" cy="2682875"/>
            </a:xfrm>
          </xdr:grpSpPr>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100-00005D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Contact recreation/swimming</a:t>
                </a:r>
              </a:p>
            </xdr:txBody>
          </xdr:sp>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100-00005E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Aquatic life and wildlife</a:t>
                </a:r>
              </a:p>
            </xdr:txBody>
          </xdr:sp>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100-00005F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Cultural Use</a:t>
                </a:r>
              </a:p>
            </xdr:txBody>
          </xdr:sp>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100-000060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Fish and shellfish safe to eat</a:t>
                </a:r>
              </a:p>
            </xdr:txBody>
          </xdr:sp>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100-000061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Agricultural irrigation</a:t>
                </a:r>
              </a:p>
            </xdr:txBody>
          </xdr:sp>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100-000062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Livestock watering</a:t>
                </a:r>
              </a:p>
            </xdr:txBody>
          </xdr:sp>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100-000063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Rare and endangered species</a:t>
                </a:r>
              </a:p>
            </xdr:txBody>
          </xdr:sp>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100-0000640C0000}"/>
                  </a:ext>
                </a:extLst>
              </xdr:cNvPr>
              <xdr:cNvSpPr/>
            </xdr:nvSpPr>
            <xdr:spPr bwMode="auto">
              <a:xfrm>
                <a:off x="645" y="0"/>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Drinking water</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11</xdr:col>
          <xdr:colOff>590550</xdr:colOff>
          <xdr:row>5</xdr:row>
          <xdr:rowOff>0</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1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Assess water quality</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11</xdr:col>
          <xdr:colOff>590550</xdr:colOff>
          <xdr:row>5</xdr:row>
          <xdr:rowOff>0</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1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5</xdr:row>
          <xdr:rowOff>0</xdr:rowOff>
        </xdr:from>
        <xdr:to>
          <xdr:col>15</xdr:col>
          <xdr:colOff>0</xdr:colOff>
          <xdr:row>5</xdr:row>
          <xdr:rowOff>0</xdr:rowOff>
        </xdr:to>
        <xdr:grpSp>
          <xdr:nvGrpSpPr>
            <xdr:cNvPr id="298542" name="Group 103">
              <a:extLst>
                <a:ext uri="{FF2B5EF4-FFF2-40B4-BE49-F238E27FC236}">
                  <a16:creationId xmlns:a16="http://schemas.microsoft.com/office/drawing/2014/main" id="{00000000-0008-0000-0100-00002E8E0400}"/>
                </a:ext>
              </a:extLst>
            </xdr:cNvPr>
            <xdr:cNvGrpSpPr>
              <a:grpSpLocks/>
            </xdr:cNvGrpSpPr>
          </xdr:nvGrpSpPr>
          <xdr:grpSpPr bwMode="auto">
            <a:xfrm>
              <a:off x="14201775" y="2682875"/>
              <a:ext cx="1006475" cy="0"/>
              <a:chOff x="539" y="0"/>
              <a:chExt cx="15207788" cy="2682875"/>
            </a:xfrm>
          </xdr:grpSpPr>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100-0000680C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Dissolved Oxygen</a:t>
                </a:r>
              </a:p>
            </xdr:txBody>
          </xdr:sp>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100-0000690C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a:t>
                </a:r>
              </a:p>
            </xdr:txBody>
          </xdr:sp>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100-00006A0C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Water Temperature</a:t>
                </a:r>
              </a:p>
            </xdr:txBody>
          </xdr:sp>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100-00006B0C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Turbidity</a:t>
                </a:r>
              </a:p>
            </xdr:txBody>
          </xdr:sp>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100-00006C0C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Phosphorus</a:t>
                </a:r>
              </a:p>
            </xdr:txBody>
          </xdr:sp>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100-00006D0C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Total Nitrogen</a:t>
                </a:r>
              </a:p>
            </xdr:txBody>
          </xdr:sp>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100-00006E0C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Macroinvertebrates</a:t>
                </a:r>
              </a:p>
            </xdr:txBody>
          </xdr:sp>
          <xdr:sp macro="" textlink="">
            <xdr:nvSpPr>
              <xdr:cNvPr id="3183" name="Check Box 111" hidden="1">
                <a:extLst>
                  <a:ext uri="{63B3BB69-23CF-44E3-9099-C40C66FF867C}">
                    <a14:compatExt spid="_x0000_s3183"/>
                  </a:ext>
                  <a:ext uri="{FF2B5EF4-FFF2-40B4-BE49-F238E27FC236}">
                    <a16:creationId xmlns:a16="http://schemas.microsoft.com/office/drawing/2014/main" id="{00000000-0008-0000-0100-00006F0C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 coli</a:t>
                </a:r>
              </a:p>
            </xdr:txBody>
          </xdr:sp>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100-0000700C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Enterococci</a:t>
                </a:r>
              </a:p>
            </xdr:txBody>
          </xdr:sp>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100-0000710C0000}"/>
                  </a:ext>
                </a:extLst>
              </xdr:cNvPr>
              <xdr:cNvSpPr/>
            </xdr:nvSpPr>
            <xdr:spPr bwMode="auto">
              <a:xfrm>
                <a:off x="539" y="0"/>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Basic Habitat Information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5</xdr:row>
          <xdr:rowOff>0</xdr:rowOff>
        </xdr:from>
        <xdr:to>
          <xdr:col>14</xdr:col>
          <xdr:colOff>990600</xdr:colOff>
          <xdr:row>5</xdr:row>
          <xdr:rowOff>0</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1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5</xdr:row>
          <xdr:rowOff>0</xdr:rowOff>
        </xdr:from>
        <xdr:to>
          <xdr:col>15</xdr:col>
          <xdr:colOff>0</xdr:colOff>
          <xdr:row>5</xdr:row>
          <xdr:rowOff>0</xdr:rowOff>
        </xdr:to>
        <xdr:grpSp>
          <xdr:nvGrpSpPr>
            <xdr:cNvPr id="298543" name="Group 115">
              <a:extLst>
                <a:ext uri="{FF2B5EF4-FFF2-40B4-BE49-F238E27FC236}">
                  <a16:creationId xmlns:a16="http://schemas.microsoft.com/office/drawing/2014/main" id="{00000000-0008-0000-0100-00002F8E0400}"/>
                </a:ext>
              </a:extLst>
            </xdr:cNvPr>
            <xdr:cNvGrpSpPr>
              <a:grpSpLocks/>
            </xdr:cNvGrpSpPr>
          </xdr:nvGrpSpPr>
          <xdr:grpSpPr bwMode="auto">
            <a:xfrm>
              <a:off x="14201775" y="2682875"/>
              <a:ext cx="1006475" cy="0"/>
              <a:chOff x="539" y="0"/>
              <a:chExt cx="15207788" cy="2682875"/>
            </a:xfrm>
          </xdr:grpSpPr>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100-0000740C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Dissolved Oxygen</a:t>
                </a:r>
              </a:p>
            </xdr:txBody>
          </xdr:sp>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100-0000750C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a:t>
                </a:r>
              </a:p>
            </xdr:txBody>
          </xdr:sp>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100-0000760C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Water Temperature</a:t>
                </a:r>
              </a:p>
            </xdr:txBody>
          </xdr:sp>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100-0000770C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Turbidity</a:t>
                </a:r>
              </a:p>
            </xdr:txBody>
          </xdr:sp>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100-0000780C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Phosphorus</a:t>
                </a:r>
              </a:p>
            </xdr:txBody>
          </xdr:sp>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100-0000790C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Total Nitrogen</a:t>
                </a:r>
              </a:p>
            </xdr:txBody>
          </xdr:sp>
          <xdr:sp macro="" textlink="">
            <xdr:nvSpPr>
              <xdr:cNvPr id="3194" name="Check Box 122" hidden="1">
                <a:extLst>
                  <a:ext uri="{63B3BB69-23CF-44E3-9099-C40C66FF867C}">
                    <a14:compatExt spid="_x0000_s3194"/>
                  </a:ext>
                  <a:ext uri="{FF2B5EF4-FFF2-40B4-BE49-F238E27FC236}">
                    <a16:creationId xmlns:a16="http://schemas.microsoft.com/office/drawing/2014/main" id="{00000000-0008-0000-0100-00007A0C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Macroinvertebrates</a:t>
                </a:r>
              </a:p>
            </xdr:txBody>
          </xdr:sp>
          <xdr:sp macro="" textlink="">
            <xdr:nvSpPr>
              <xdr:cNvPr id="3195" name="Check Box 123" hidden="1">
                <a:extLst>
                  <a:ext uri="{63B3BB69-23CF-44E3-9099-C40C66FF867C}">
                    <a14:compatExt spid="_x0000_s3195"/>
                  </a:ext>
                  <a:ext uri="{FF2B5EF4-FFF2-40B4-BE49-F238E27FC236}">
                    <a16:creationId xmlns:a16="http://schemas.microsoft.com/office/drawing/2014/main" id="{00000000-0008-0000-0100-00007B0C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 coli</a:t>
                </a:r>
              </a:p>
            </xdr:txBody>
          </xdr:sp>
          <xdr:sp macro="" textlink="">
            <xdr:nvSpPr>
              <xdr:cNvPr id="3196" name="Check Box 124" hidden="1">
                <a:extLst>
                  <a:ext uri="{63B3BB69-23CF-44E3-9099-C40C66FF867C}">
                    <a14:compatExt spid="_x0000_s3196"/>
                  </a:ext>
                  <a:ext uri="{FF2B5EF4-FFF2-40B4-BE49-F238E27FC236}">
                    <a16:creationId xmlns:a16="http://schemas.microsoft.com/office/drawing/2014/main" id="{00000000-0008-0000-0100-00007C0C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Enterococci</a:t>
                </a:r>
              </a:p>
            </xdr:txBody>
          </xdr:sp>
          <xdr:sp macro="" textlink="">
            <xdr:nvSpPr>
              <xdr:cNvPr id="3197" name="Check Box 125" hidden="1">
                <a:extLst>
                  <a:ext uri="{63B3BB69-23CF-44E3-9099-C40C66FF867C}">
                    <a14:compatExt spid="_x0000_s3197"/>
                  </a:ext>
                  <a:ext uri="{FF2B5EF4-FFF2-40B4-BE49-F238E27FC236}">
                    <a16:creationId xmlns:a16="http://schemas.microsoft.com/office/drawing/2014/main" id="{00000000-0008-0000-0100-00007D0C0000}"/>
                  </a:ext>
                </a:extLst>
              </xdr:cNvPr>
              <xdr:cNvSpPr/>
            </xdr:nvSpPr>
            <xdr:spPr bwMode="auto">
              <a:xfrm>
                <a:off x="539" y="0"/>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Basic Habitat Information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5</xdr:row>
          <xdr:rowOff>0</xdr:rowOff>
        </xdr:from>
        <xdr:to>
          <xdr:col>14</xdr:col>
          <xdr:colOff>990600</xdr:colOff>
          <xdr:row>5</xdr:row>
          <xdr:rowOff>0</xdr:rowOff>
        </xdr:to>
        <xdr:sp macro="" textlink="">
          <xdr:nvSpPr>
            <xdr:cNvPr id="3198" name="Check Box 126" hidden="1">
              <a:extLst>
                <a:ext uri="{63B3BB69-23CF-44E3-9099-C40C66FF867C}">
                  <a14:compatExt spid="_x0000_s3198"/>
                </a:ext>
                <a:ext uri="{FF2B5EF4-FFF2-40B4-BE49-F238E27FC236}">
                  <a16:creationId xmlns:a16="http://schemas.microsoft.com/office/drawing/2014/main" id="{00000000-0008-0000-01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5</xdr:row>
          <xdr:rowOff>0</xdr:rowOff>
        </xdr:from>
        <xdr:to>
          <xdr:col>15</xdr:col>
          <xdr:colOff>0</xdr:colOff>
          <xdr:row>5</xdr:row>
          <xdr:rowOff>0</xdr:rowOff>
        </xdr:to>
        <xdr:grpSp>
          <xdr:nvGrpSpPr>
            <xdr:cNvPr id="298544" name="Group 127">
              <a:extLst>
                <a:ext uri="{FF2B5EF4-FFF2-40B4-BE49-F238E27FC236}">
                  <a16:creationId xmlns:a16="http://schemas.microsoft.com/office/drawing/2014/main" id="{00000000-0008-0000-0100-0000308E0400}"/>
                </a:ext>
              </a:extLst>
            </xdr:cNvPr>
            <xdr:cNvGrpSpPr>
              <a:grpSpLocks/>
            </xdr:cNvGrpSpPr>
          </xdr:nvGrpSpPr>
          <xdr:grpSpPr bwMode="auto">
            <a:xfrm>
              <a:off x="14201775" y="2682875"/>
              <a:ext cx="1006475" cy="0"/>
              <a:chOff x="539" y="0"/>
              <a:chExt cx="15207788" cy="2682875"/>
            </a:xfrm>
          </xdr:grpSpPr>
          <xdr:sp macro="" textlink="">
            <xdr:nvSpPr>
              <xdr:cNvPr id="3200" name="Check Box 128" hidden="1">
                <a:extLst>
                  <a:ext uri="{63B3BB69-23CF-44E3-9099-C40C66FF867C}">
                    <a14:compatExt spid="_x0000_s3200"/>
                  </a:ext>
                  <a:ext uri="{FF2B5EF4-FFF2-40B4-BE49-F238E27FC236}">
                    <a16:creationId xmlns:a16="http://schemas.microsoft.com/office/drawing/2014/main" id="{00000000-0008-0000-0100-0000800C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Dissolved Oxygen</a:t>
                </a:r>
              </a:p>
            </xdr:txBody>
          </xdr:sp>
          <xdr:sp macro="" textlink="">
            <xdr:nvSpPr>
              <xdr:cNvPr id="3201" name="Check Box 129" hidden="1">
                <a:extLst>
                  <a:ext uri="{63B3BB69-23CF-44E3-9099-C40C66FF867C}">
                    <a14:compatExt spid="_x0000_s3201"/>
                  </a:ext>
                  <a:ext uri="{FF2B5EF4-FFF2-40B4-BE49-F238E27FC236}">
                    <a16:creationId xmlns:a16="http://schemas.microsoft.com/office/drawing/2014/main" id="{00000000-0008-0000-0100-0000810C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a:t>
                </a:r>
              </a:p>
            </xdr:txBody>
          </xdr:sp>
          <xdr:sp macro="" textlink="">
            <xdr:nvSpPr>
              <xdr:cNvPr id="3202" name="Check Box 130" hidden="1">
                <a:extLst>
                  <a:ext uri="{63B3BB69-23CF-44E3-9099-C40C66FF867C}">
                    <a14:compatExt spid="_x0000_s3202"/>
                  </a:ext>
                  <a:ext uri="{FF2B5EF4-FFF2-40B4-BE49-F238E27FC236}">
                    <a16:creationId xmlns:a16="http://schemas.microsoft.com/office/drawing/2014/main" id="{00000000-0008-0000-0100-0000820C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Water Temperature</a:t>
                </a:r>
              </a:p>
            </xdr:txBody>
          </xdr:sp>
          <xdr:sp macro="" textlink="">
            <xdr:nvSpPr>
              <xdr:cNvPr id="3203" name="Check Box 131" hidden="1">
                <a:extLst>
                  <a:ext uri="{63B3BB69-23CF-44E3-9099-C40C66FF867C}">
                    <a14:compatExt spid="_x0000_s3203"/>
                  </a:ext>
                  <a:ext uri="{FF2B5EF4-FFF2-40B4-BE49-F238E27FC236}">
                    <a16:creationId xmlns:a16="http://schemas.microsoft.com/office/drawing/2014/main" id="{00000000-0008-0000-0100-0000830C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Turbidity</a:t>
                </a:r>
              </a:p>
            </xdr:txBody>
          </xdr:sp>
          <xdr:sp macro="" textlink="">
            <xdr:nvSpPr>
              <xdr:cNvPr id="3204" name="Check Box 132" hidden="1">
                <a:extLst>
                  <a:ext uri="{63B3BB69-23CF-44E3-9099-C40C66FF867C}">
                    <a14:compatExt spid="_x0000_s3204"/>
                  </a:ext>
                  <a:ext uri="{FF2B5EF4-FFF2-40B4-BE49-F238E27FC236}">
                    <a16:creationId xmlns:a16="http://schemas.microsoft.com/office/drawing/2014/main" id="{00000000-0008-0000-0100-0000840C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Phosphorus</a:t>
                </a:r>
              </a:p>
            </xdr:txBody>
          </xdr:sp>
          <xdr:sp macro="" textlink="">
            <xdr:nvSpPr>
              <xdr:cNvPr id="3205" name="Check Box 133" hidden="1">
                <a:extLst>
                  <a:ext uri="{63B3BB69-23CF-44E3-9099-C40C66FF867C}">
                    <a14:compatExt spid="_x0000_s3205"/>
                  </a:ext>
                  <a:ext uri="{FF2B5EF4-FFF2-40B4-BE49-F238E27FC236}">
                    <a16:creationId xmlns:a16="http://schemas.microsoft.com/office/drawing/2014/main" id="{00000000-0008-0000-0100-0000850C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Total Nitrogen</a:t>
                </a:r>
              </a:p>
            </xdr:txBody>
          </xdr:sp>
          <xdr:sp macro="" textlink="">
            <xdr:nvSpPr>
              <xdr:cNvPr id="3206" name="Check Box 134" hidden="1">
                <a:extLst>
                  <a:ext uri="{63B3BB69-23CF-44E3-9099-C40C66FF867C}">
                    <a14:compatExt spid="_x0000_s3206"/>
                  </a:ext>
                  <a:ext uri="{FF2B5EF4-FFF2-40B4-BE49-F238E27FC236}">
                    <a16:creationId xmlns:a16="http://schemas.microsoft.com/office/drawing/2014/main" id="{00000000-0008-0000-0100-0000860C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Macroinvertebrates</a:t>
                </a:r>
              </a:p>
            </xdr:txBody>
          </xdr:sp>
          <xdr:sp macro="" textlink="">
            <xdr:nvSpPr>
              <xdr:cNvPr id="3207" name="Check Box 135" hidden="1">
                <a:extLst>
                  <a:ext uri="{63B3BB69-23CF-44E3-9099-C40C66FF867C}">
                    <a14:compatExt spid="_x0000_s3207"/>
                  </a:ext>
                  <a:ext uri="{FF2B5EF4-FFF2-40B4-BE49-F238E27FC236}">
                    <a16:creationId xmlns:a16="http://schemas.microsoft.com/office/drawing/2014/main" id="{00000000-0008-0000-0100-0000870C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 coli</a:t>
                </a:r>
              </a:p>
            </xdr:txBody>
          </xdr:sp>
          <xdr:sp macro="" textlink="">
            <xdr:nvSpPr>
              <xdr:cNvPr id="3208" name="Check Box 136" hidden="1">
                <a:extLst>
                  <a:ext uri="{63B3BB69-23CF-44E3-9099-C40C66FF867C}">
                    <a14:compatExt spid="_x0000_s3208"/>
                  </a:ext>
                  <a:ext uri="{FF2B5EF4-FFF2-40B4-BE49-F238E27FC236}">
                    <a16:creationId xmlns:a16="http://schemas.microsoft.com/office/drawing/2014/main" id="{00000000-0008-0000-0100-0000880C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Enterococci</a:t>
                </a:r>
              </a:p>
            </xdr:txBody>
          </xdr:sp>
          <xdr:sp macro="" textlink="">
            <xdr:nvSpPr>
              <xdr:cNvPr id="3209" name="Check Box 137" hidden="1">
                <a:extLst>
                  <a:ext uri="{63B3BB69-23CF-44E3-9099-C40C66FF867C}">
                    <a14:compatExt spid="_x0000_s3209"/>
                  </a:ext>
                  <a:ext uri="{FF2B5EF4-FFF2-40B4-BE49-F238E27FC236}">
                    <a16:creationId xmlns:a16="http://schemas.microsoft.com/office/drawing/2014/main" id="{00000000-0008-0000-0100-0000890C0000}"/>
                  </a:ext>
                </a:extLst>
              </xdr:cNvPr>
              <xdr:cNvSpPr/>
            </xdr:nvSpPr>
            <xdr:spPr bwMode="auto">
              <a:xfrm>
                <a:off x="539" y="0"/>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Basic Habitat Information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5</xdr:row>
          <xdr:rowOff>0</xdr:rowOff>
        </xdr:from>
        <xdr:to>
          <xdr:col>14</xdr:col>
          <xdr:colOff>990600</xdr:colOff>
          <xdr:row>5</xdr:row>
          <xdr:rowOff>0</xdr:rowOff>
        </xdr:to>
        <xdr:sp macro="" textlink="">
          <xdr:nvSpPr>
            <xdr:cNvPr id="3210" name="Check Box 138" hidden="1">
              <a:extLst>
                <a:ext uri="{63B3BB69-23CF-44E3-9099-C40C66FF867C}">
                  <a14:compatExt spid="_x0000_s3210"/>
                </a:ext>
                <a:ext uri="{FF2B5EF4-FFF2-40B4-BE49-F238E27FC236}">
                  <a16:creationId xmlns:a16="http://schemas.microsoft.com/office/drawing/2014/main" id="{00000000-0008-0000-01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13</xdr:col>
          <xdr:colOff>47625</xdr:colOff>
          <xdr:row>5</xdr:row>
          <xdr:rowOff>0</xdr:rowOff>
        </xdr:to>
        <xdr:grpSp>
          <xdr:nvGrpSpPr>
            <xdr:cNvPr id="298545" name="Group 141">
              <a:extLst>
                <a:ext uri="{FF2B5EF4-FFF2-40B4-BE49-F238E27FC236}">
                  <a16:creationId xmlns:a16="http://schemas.microsoft.com/office/drawing/2014/main" id="{00000000-0008-0000-0100-0000318E0400}"/>
                </a:ext>
              </a:extLst>
            </xdr:cNvPr>
            <xdr:cNvGrpSpPr>
              <a:grpSpLocks/>
            </xdr:cNvGrpSpPr>
          </xdr:nvGrpSpPr>
          <xdr:grpSpPr bwMode="auto">
            <a:xfrm>
              <a:off x="11288713" y="2682875"/>
              <a:ext cx="1768475" cy="0"/>
              <a:chOff x="645" y="0"/>
              <a:chExt cx="13056619" cy="2682875"/>
            </a:xfrm>
          </xdr:grpSpPr>
          <xdr:sp macro="" textlink="">
            <xdr:nvSpPr>
              <xdr:cNvPr id="3214" name="Check Box 142" hidden="1">
                <a:extLst>
                  <a:ext uri="{63B3BB69-23CF-44E3-9099-C40C66FF867C}">
                    <a14:compatExt spid="_x0000_s3214"/>
                  </a:ext>
                  <a:ext uri="{FF2B5EF4-FFF2-40B4-BE49-F238E27FC236}">
                    <a16:creationId xmlns:a16="http://schemas.microsoft.com/office/drawing/2014/main" id="{00000000-0008-0000-0100-00008E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Contact recreation/swimming</a:t>
                </a:r>
              </a:p>
            </xdr:txBody>
          </xdr:sp>
          <xdr:sp macro="" textlink="">
            <xdr:nvSpPr>
              <xdr:cNvPr id="3215" name="Check Box 143" hidden="1">
                <a:extLst>
                  <a:ext uri="{63B3BB69-23CF-44E3-9099-C40C66FF867C}">
                    <a14:compatExt spid="_x0000_s3215"/>
                  </a:ext>
                  <a:ext uri="{FF2B5EF4-FFF2-40B4-BE49-F238E27FC236}">
                    <a16:creationId xmlns:a16="http://schemas.microsoft.com/office/drawing/2014/main" id="{00000000-0008-0000-0100-00008F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Aquatic life and wildlife</a:t>
                </a:r>
              </a:p>
            </xdr:txBody>
          </xdr:sp>
          <xdr:sp macro="" textlink="">
            <xdr:nvSpPr>
              <xdr:cNvPr id="3216" name="Check Box 144" hidden="1">
                <a:extLst>
                  <a:ext uri="{63B3BB69-23CF-44E3-9099-C40C66FF867C}">
                    <a14:compatExt spid="_x0000_s3216"/>
                  </a:ext>
                  <a:ext uri="{FF2B5EF4-FFF2-40B4-BE49-F238E27FC236}">
                    <a16:creationId xmlns:a16="http://schemas.microsoft.com/office/drawing/2014/main" id="{00000000-0008-0000-0100-000090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Cultural Use</a:t>
                </a:r>
              </a:p>
            </xdr:txBody>
          </xdr:sp>
          <xdr:sp macro="" textlink="">
            <xdr:nvSpPr>
              <xdr:cNvPr id="3217" name="Check Box 145" hidden="1">
                <a:extLst>
                  <a:ext uri="{63B3BB69-23CF-44E3-9099-C40C66FF867C}">
                    <a14:compatExt spid="_x0000_s3217"/>
                  </a:ext>
                  <a:ext uri="{FF2B5EF4-FFF2-40B4-BE49-F238E27FC236}">
                    <a16:creationId xmlns:a16="http://schemas.microsoft.com/office/drawing/2014/main" id="{00000000-0008-0000-0100-000091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Fish and shellfish safe to eat</a:t>
                </a:r>
              </a:p>
            </xdr:txBody>
          </xdr:sp>
          <xdr:sp macro="" textlink="">
            <xdr:nvSpPr>
              <xdr:cNvPr id="3218" name="Check Box 146" hidden="1">
                <a:extLst>
                  <a:ext uri="{63B3BB69-23CF-44E3-9099-C40C66FF867C}">
                    <a14:compatExt spid="_x0000_s3218"/>
                  </a:ext>
                  <a:ext uri="{FF2B5EF4-FFF2-40B4-BE49-F238E27FC236}">
                    <a16:creationId xmlns:a16="http://schemas.microsoft.com/office/drawing/2014/main" id="{00000000-0008-0000-0100-000092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Agricultural irrigation</a:t>
                </a:r>
              </a:p>
            </xdr:txBody>
          </xdr:sp>
          <xdr:sp macro="" textlink="">
            <xdr:nvSpPr>
              <xdr:cNvPr id="3219" name="Check Box 147" hidden="1">
                <a:extLst>
                  <a:ext uri="{63B3BB69-23CF-44E3-9099-C40C66FF867C}">
                    <a14:compatExt spid="_x0000_s3219"/>
                  </a:ext>
                  <a:ext uri="{FF2B5EF4-FFF2-40B4-BE49-F238E27FC236}">
                    <a16:creationId xmlns:a16="http://schemas.microsoft.com/office/drawing/2014/main" id="{00000000-0008-0000-0100-000093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Livestock watering</a:t>
                </a:r>
              </a:p>
            </xdr:txBody>
          </xdr:sp>
          <xdr:sp macro="" textlink="">
            <xdr:nvSpPr>
              <xdr:cNvPr id="3220" name="Check Box 148" hidden="1">
                <a:extLst>
                  <a:ext uri="{63B3BB69-23CF-44E3-9099-C40C66FF867C}">
                    <a14:compatExt spid="_x0000_s3220"/>
                  </a:ext>
                  <a:ext uri="{FF2B5EF4-FFF2-40B4-BE49-F238E27FC236}">
                    <a16:creationId xmlns:a16="http://schemas.microsoft.com/office/drawing/2014/main" id="{00000000-0008-0000-0100-000094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Rare and endangered species</a:t>
                </a:r>
              </a:p>
            </xdr:txBody>
          </xdr:sp>
          <xdr:sp macro="" textlink="">
            <xdr:nvSpPr>
              <xdr:cNvPr id="3221" name="Check Box 149" hidden="1">
                <a:extLst>
                  <a:ext uri="{63B3BB69-23CF-44E3-9099-C40C66FF867C}">
                    <a14:compatExt spid="_x0000_s3221"/>
                  </a:ext>
                  <a:ext uri="{FF2B5EF4-FFF2-40B4-BE49-F238E27FC236}">
                    <a16:creationId xmlns:a16="http://schemas.microsoft.com/office/drawing/2014/main" id="{00000000-0008-0000-0100-0000950C0000}"/>
                  </a:ext>
                </a:extLst>
              </xdr:cNvPr>
              <xdr:cNvSpPr/>
            </xdr:nvSpPr>
            <xdr:spPr bwMode="auto">
              <a:xfrm>
                <a:off x="645" y="0"/>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Drinking water</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13</xdr:col>
          <xdr:colOff>47625</xdr:colOff>
          <xdr:row>5</xdr:row>
          <xdr:rowOff>0</xdr:rowOff>
        </xdr:to>
        <xdr:grpSp>
          <xdr:nvGrpSpPr>
            <xdr:cNvPr id="298546" name="Group 150">
              <a:extLst>
                <a:ext uri="{FF2B5EF4-FFF2-40B4-BE49-F238E27FC236}">
                  <a16:creationId xmlns:a16="http://schemas.microsoft.com/office/drawing/2014/main" id="{00000000-0008-0000-0100-0000328E0400}"/>
                </a:ext>
              </a:extLst>
            </xdr:cNvPr>
            <xdr:cNvGrpSpPr>
              <a:grpSpLocks/>
            </xdr:cNvGrpSpPr>
          </xdr:nvGrpSpPr>
          <xdr:grpSpPr bwMode="auto">
            <a:xfrm>
              <a:off x="11288713" y="2682875"/>
              <a:ext cx="1768475" cy="0"/>
              <a:chOff x="645" y="0"/>
              <a:chExt cx="13056619" cy="2682875"/>
            </a:xfrm>
          </xdr:grpSpPr>
          <xdr:sp macro="" textlink="">
            <xdr:nvSpPr>
              <xdr:cNvPr id="3223" name="Check Box 151" hidden="1">
                <a:extLst>
                  <a:ext uri="{63B3BB69-23CF-44E3-9099-C40C66FF867C}">
                    <a14:compatExt spid="_x0000_s3223"/>
                  </a:ext>
                  <a:ext uri="{FF2B5EF4-FFF2-40B4-BE49-F238E27FC236}">
                    <a16:creationId xmlns:a16="http://schemas.microsoft.com/office/drawing/2014/main" id="{00000000-0008-0000-0100-000097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Contact recreation/swimming</a:t>
                </a:r>
              </a:p>
            </xdr:txBody>
          </xdr:sp>
          <xdr:sp macro="" textlink="">
            <xdr:nvSpPr>
              <xdr:cNvPr id="3224" name="Check Box 152" hidden="1">
                <a:extLst>
                  <a:ext uri="{63B3BB69-23CF-44E3-9099-C40C66FF867C}">
                    <a14:compatExt spid="_x0000_s3224"/>
                  </a:ext>
                  <a:ext uri="{FF2B5EF4-FFF2-40B4-BE49-F238E27FC236}">
                    <a16:creationId xmlns:a16="http://schemas.microsoft.com/office/drawing/2014/main" id="{00000000-0008-0000-0100-000098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Aquatic life and wildlife</a:t>
                </a:r>
              </a:p>
            </xdr:txBody>
          </xdr:sp>
          <xdr:sp macro="" textlink="">
            <xdr:nvSpPr>
              <xdr:cNvPr id="3225" name="Check Box 153" hidden="1">
                <a:extLst>
                  <a:ext uri="{63B3BB69-23CF-44E3-9099-C40C66FF867C}">
                    <a14:compatExt spid="_x0000_s3225"/>
                  </a:ext>
                  <a:ext uri="{FF2B5EF4-FFF2-40B4-BE49-F238E27FC236}">
                    <a16:creationId xmlns:a16="http://schemas.microsoft.com/office/drawing/2014/main" id="{00000000-0008-0000-0100-000099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Cultural Use</a:t>
                </a:r>
              </a:p>
            </xdr:txBody>
          </xdr:sp>
          <xdr:sp macro="" textlink="">
            <xdr:nvSpPr>
              <xdr:cNvPr id="3226" name="Check Box 154" hidden="1">
                <a:extLst>
                  <a:ext uri="{63B3BB69-23CF-44E3-9099-C40C66FF867C}">
                    <a14:compatExt spid="_x0000_s3226"/>
                  </a:ext>
                  <a:ext uri="{FF2B5EF4-FFF2-40B4-BE49-F238E27FC236}">
                    <a16:creationId xmlns:a16="http://schemas.microsoft.com/office/drawing/2014/main" id="{00000000-0008-0000-0100-00009A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Fish and shellfish safe to eat</a:t>
                </a:r>
              </a:p>
            </xdr:txBody>
          </xdr:sp>
          <xdr:sp macro="" textlink="">
            <xdr:nvSpPr>
              <xdr:cNvPr id="3227" name="Check Box 155" hidden="1">
                <a:extLst>
                  <a:ext uri="{63B3BB69-23CF-44E3-9099-C40C66FF867C}">
                    <a14:compatExt spid="_x0000_s3227"/>
                  </a:ext>
                  <a:ext uri="{FF2B5EF4-FFF2-40B4-BE49-F238E27FC236}">
                    <a16:creationId xmlns:a16="http://schemas.microsoft.com/office/drawing/2014/main" id="{00000000-0008-0000-0100-00009B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Agricultural irrigation</a:t>
                </a:r>
              </a:p>
            </xdr:txBody>
          </xdr:sp>
          <xdr:sp macro="" textlink="">
            <xdr:nvSpPr>
              <xdr:cNvPr id="3228" name="Check Box 156" hidden="1">
                <a:extLst>
                  <a:ext uri="{63B3BB69-23CF-44E3-9099-C40C66FF867C}">
                    <a14:compatExt spid="_x0000_s3228"/>
                  </a:ext>
                  <a:ext uri="{FF2B5EF4-FFF2-40B4-BE49-F238E27FC236}">
                    <a16:creationId xmlns:a16="http://schemas.microsoft.com/office/drawing/2014/main" id="{00000000-0008-0000-0100-00009C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Livestock watering</a:t>
                </a:r>
              </a:p>
            </xdr:txBody>
          </xdr:sp>
          <xdr:sp macro="" textlink="">
            <xdr:nvSpPr>
              <xdr:cNvPr id="3229" name="Check Box 157" hidden="1">
                <a:extLst>
                  <a:ext uri="{63B3BB69-23CF-44E3-9099-C40C66FF867C}">
                    <a14:compatExt spid="_x0000_s3229"/>
                  </a:ext>
                  <a:ext uri="{FF2B5EF4-FFF2-40B4-BE49-F238E27FC236}">
                    <a16:creationId xmlns:a16="http://schemas.microsoft.com/office/drawing/2014/main" id="{00000000-0008-0000-0100-00009D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Rare and endangered species</a:t>
                </a:r>
              </a:p>
            </xdr:txBody>
          </xdr:sp>
          <xdr:sp macro="" textlink="">
            <xdr:nvSpPr>
              <xdr:cNvPr id="3230" name="Check Box 158" hidden="1">
                <a:extLst>
                  <a:ext uri="{63B3BB69-23CF-44E3-9099-C40C66FF867C}">
                    <a14:compatExt spid="_x0000_s3230"/>
                  </a:ext>
                  <a:ext uri="{FF2B5EF4-FFF2-40B4-BE49-F238E27FC236}">
                    <a16:creationId xmlns:a16="http://schemas.microsoft.com/office/drawing/2014/main" id="{00000000-0008-0000-0100-00009E0C0000}"/>
                  </a:ext>
                </a:extLst>
              </xdr:cNvPr>
              <xdr:cNvSpPr/>
            </xdr:nvSpPr>
            <xdr:spPr bwMode="auto">
              <a:xfrm>
                <a:off x="645" y="0"/>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Drinking water</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13</xdr:col>
          <xdr:colOff>47625</xdr:colOff>
          <xdr:row>5</xdr:row>
          <xdr:rowOff>0</xdr:rowOff>
        </xdr:to>
        <xdr:grpSp>
          <xdr:nvGrpSpPr>
            <xdr:cNvPr id="298547" name="Group 159">
              <a:extLst>
                <a:ext uri="{FF2B5EF4-FFF2-40B4-BE49-F238E27FC236}">
                  <a16:creationId xmlns:a16="http://schemas.microsoft.com/office/drawing/2014/main" id="{00000000-0008-0000-0100-0000338E0400}"/>
                </a:ext>
              </a:extLst>
            </xdr:cNvPr>
            <xdr:cNvGrpSpPr>
              <a:grpSpLocks/>
            </xdr:cNvGrpSpPr>
          </xdr:nvGrpSpPr>
          <xdr:grpSpPr bwMode="auto">
            <a:xfrm>
              <a:off x="11288713" y="2682875"/>
              <a:ext cx="1768475" cy="0"/>
              <a:chOff x="645" y="0"/>
              <a:chExt cx="13056619" cy="2682875"/>
            </a:xfrm>
          </xdr:grpSpPr>
          <xdr:sp macro="" textlink="">
            <xdr:nvSpPr>
              <xdr:cNvPr id="3232" name="Check Box 160" hidden="1">
                <a:extLst>
                  <a:ext uri="{63B3BB69-23CF-44E3-9099-C40C66FF867C}">
                    <a14:compatExt spid="_x0000_s3232"/>
                  </a:ext>
                  <a:ext uri="{FF2B5EF4-FFF2-40B4-BE49-F238E27FC236}">
                    <a16:creationId xmlns:a16="http://schemas.microsoft.com/office/drawing/2014/main" id="{00000000-0008-0000-0100-0000A0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Contact recreation/swimming</a:t>
                </a:r>
              </a:p>
            </xdr:txBody>
          </xdr:sp>
          <xdr:sp macro="" textlink="">
            <xdr:nvSpPr>
              <xdr:cNvPr id="3233" name="Check Box 161" hidden="1">
                <a:extLst>
                  <a:ext uri="{63B3BB69-23CF-44E3-9099-C40C66FF867C}">
                    <a14:compatExt spid="_x0000_s3233"/>
                  </a:ext>
                  <a:ext uri="{FF2B5EF4-FFF2-40B4-BE49-F238E27FC236}">
                    <a16:creationId xmlns:a16="http://schemas.microsoft.com/office/drawing/2014/main" id="{00000000-0008-0000-0100-0000A1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Aquatic life and wildlife</a:t>
                </a:r>
              </a:p>
            </xdr:txBody>
          </xdr:sp>
          <xdr:sp macro="" textlink="">
            <xdr:nvSpPr>
              <xdr:cNvPr id="3234" name="Check Box 162" hidden="1">
                <a:extLst>
                  <a:ext uri="{63B3BB69-23CF-44E3-9099-C40C66FF867C}">
                    <a14:compatExt spid="_x0000_s3234"/>
                  </a:ext>
                  <a:ext uri="{FF2B5EF4-FFF2-40B4-BE49-F238E27FC236}">
                    <a16:creationId xmlns:a16="http://schemas.microsoft.com/office/drawing/2014/main" id="{00000000-0008-0000-0100-0000A2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Cultural Use</a:t>
                </a:r>
              </a:p>
            </xdr:txBody>
          </xdr:sp>
          <xdr:sp macro="" textlink="">
            <xdr:nvSpPr>
              <xdr:cNvPr id="3235" name="Check Box 163" hidden="1">
                <a:extLst>
                  <a:ext uri="{63B3BB69-23CF-44E3-9099-C40C66FF867C}">
                    <a14:compatExt spid="_x0000_s3235"/>
                  </a:ext>
                  <a:ext uri="{FF2B5EF4-FFF2-40B4-BE49-F238E27FC236}">
                    <a16:creationId xmlns:a16="http://schemas.microsoft.com/office/drawing/2014/main" id="{00000000-0008-0000-0100-0000A3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Fish and shellfish safe to eat</a:t>
                </a:r>
              </a:p>
            </xdr:txBody>
          </xdr:sp>
          <xdr:sp macro="" textlink="">
            <xdr:nvSpPr>
              <xdr:cNvPr id="3236" name="Check Box 164" hidden="1">
                <a:extLst>
                  <a:ext uri="{63B3BB69-23CF-44E3-9099-C40C66FF867C}">
                    <a14:compatExt spid="_x0000_s3236"/>
                  </a:ext>
                  <a:ext uri="{FF2B5EF4-FFF2-40B4-BE49-F238E27FC236}">
                    <a16:creationId xmlns:a16="http://schemas.microsoft.com/office/drawing/2014/main" id="{00000000-0008-0000-0100-0000A4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Agricultural irrigation</a:t>
                </a:r>
              </a:p>
            </xdr:txBody>
          </xdr:sp>
          <xdr:sp macro="" textlink="">
            <xdr:nvSpPr>
              <xdr:cNvPr id="3237" name="Check Box 165" hidden="1">
                <a:extLst>
                  <a:ext uri="{63B3BB69-23CF-44E3-9099-C40C66FF867C}">
                    <a14:compatExt spid="_x0000_s3237"/>
                  </a:ext>
                  <a:ext uri="{FF2B5EF4-FFF2-40B4-BE49-F238E27FC236}">
                    <a16:creationId xmlns:a16="http://schemas.microsoft.com/office/drawing/2014/main" id="{00000000-0008-0000-0100-0000A5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Livestock watering</a:t>
                </a:r>
              </a:p>
            </xdr:txBody>
          </xdr:sp>
          <xdr:sp macro="" textlink="">
            <xdr:nvSpPr>
              <xdr:cNvPr id="3238" name="Check Box 166" hidden="1">
                <a:extLst>
                  <a:ext uri="{63B3BB69-23CF-44E3-9099-C40C66FF867C}">
                    <a14:compatExt spid="_x0000_s3238"/>
                  </a:ext>
                  <a:ext uri="{FF2B5EF4-FFF2-40B4-BE49-F238E27FC236}">
                    <a16:creationId xmlns:a16="http://schemas.microsoft.com/office/drawing/2014/main" id="{00000000-0008-0000-0100-0000A6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Rare and endangered species</a:t>
                </a:r>
              </a:p>
            </xdr:txBody>
          </xdr:sp>
          <xdr:sp macro="" textlink="">
            <xdr:nvSpPr>
              <xdr:cNvPr id="3239" name="Check Box 167" hidden="1">
                <a:extLst>
                  <a:ext uri="{63B3BB69-23CF-44E3-9099-C40C66FF867C}">
                    <a14:compatExt spid="_x0000_s3239"/>
                  </a:ext>
                  <a:ext uri="{FF2B5EF4-FFF2-40B4-BE49-F238E27FC236}">
                    <a16:creationId xmlns:a16="http://schemas.microsoft.com/office/drawing/2014/main" id="{00000000-0008-0000-0100-0000A70C0000}"/>
                  </a:ext>
                </a:extLst>
              </xdr:cNvPr>
              <xdr:cNvSpPr/>
            </xdr:nvSpPr>
            <xdr:spPr bwMode="auto">
              <a:xfrm>
                <a:off x="645" y="0"/>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Drinking water</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241" name="Check Box 169" hidden="1">
              <a:extLst>
                <a:ext uri="{63B3BB69-23CF-44E3-9099-C40C66FF867C}">
                  <a14:compatExt spid="_x0000_s3241"/>
                </a:ext>
                <a:ext uri="{FF2B5EF4-FFF2-40B4-BE49-F238E27FC236}">
                  <a16:creationId xmlns:a16="http://schemas.microsoft.com/office/drawing/2014/main" id="{00000000-0008-0000-0100-0000A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Dissolved Oxygen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242" name="Check Box 170" hidden="1">
              <a:extLst>
                <a:ext uri="{63B3BB69-23CF-44E3-9099-C40C66FF867C}">
                  <a14:compatExt spid="_x0000_s3242"/>
                </a:ext>
                <a:ext uri="{FF2B5EF4-FFF2-40B4-BE49-F238E27FC236}">
                  <a16:creationId xmlns:a16="http://schemas.microsoft.com/office/drawing/2014/main" id="{00000000-0008-0000-0100-0000A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243" name="Check Box 171" hidden="1">
              <a:extLst>
                <a:ext uri="{63B3BB69-23CF-44E3-9099-C40C66FF867C}">
                  <a14:compatExt spid="_x0000_s3243"/>
                </a:ext>
                <a:ext uri="{FF2B5EF4-FFF2-40B4-BE49-F238E27FC236}">
                  <a16:creationId xmlns:a16="http://schemas.microsoft.com/office/drawing/2014/main" id="{00000000-0008-0000-0100-0000A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Water Temperature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244" name="Check Box 172" hidden="1">
              <a:extLst>
                <a:ext uri="{63B3BB69-23CF-44E3-9099-C40C66FF867C}">
                  <a14:compatExt spid="_x0000_s3244"/>
                </a:ext>
                <a:ext uri="{FF2B5EF4-FFF2-40B4-BE49-F238E27FC236}">
                  <a16:creationId xmlns:a16="http://schemas.microsoft.com/office/drawing/2014/main" id="{00000000-0008-0000-0100-0000A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Turbidity</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245" name="Check Box 173" hidden="1">
              <a:extLst>
                <a:ext uri="{63B3BB69-23CF-44E3-9099-C40C66FF867C}">
                  <a14:compatExt spid="_x0000_s3245"/>
                </a:ext>
                <a:ext uri="{FF2B5EF4-FFF2-40B4-BE49-F238E27FC236}">
                  <a16:creationId xmlns:a16="http://schemas.microsoft.com/office/drawing/2014/main" id="{00000000-0008-0000-0100-0000A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Phosphorus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246" name="Check Box 174" hidden="1">
              <a:extLst>
                <a:ext uri="{63B3BB69-23CF-44E3-9099-C40C66FF867C}">
                  <a14:compatExt spid="_x0000_s3246"/>
                </a:ext>
                <a:ext uri="{FF2B5EF4-FFF2-40B4-BE49-F238E27FC236}">
                  <a16:creationId xmlns:a16="http://schemas.microsoft.com/office/drawing/2014/main" id="{00000000-0008-0000-0100-0000A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Total Nitrogen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247" name="Check Box 175" hidden="1">
              <a:extLst>
                <a:ext uri="{63B3BB69-23CF-44E3-9099-C40C66FF867C}">
                  <a14:compatExt spid="_x0000_s3247"/>
                </a:ext>
                <a:ext uri="{FF2B5EF4-FFF2-40B4-BE49-F238E27FC236}">
                  <a16:creationId xmlns:a16="http://schemas.microsoft.com/office/drawing/2014/main" id="{00000000-0008-0000-0100-0000A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Macroinvertebrates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248" name="Check Box 176" hidden="1">
              <a:extLst>
                <a:ext uri="{63B3BB69-23CF-44E3-9099-C40C66FF867C}">
                  <a14:compatExt spid="_x0000_s3248"/>
                </a:ext>
                <a:ext uri="{FF2B5EF4-FFF2-40B4-BE49-F238E27FC236}">
                  <a16:creationId xmlns:a16="http://schemas.microsoft.com/office/drawing/2014/main" id="{00000000-0008-0000-0100-0000B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 coli</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249" name="Check Box 177" hidden="1">
              <a:extLst>
                <a:ext uri="{63B3BB69-23CF-44E3-9099-C40C66FF867C}">
                  <a14:compatExt spid="_x0000_s3249"/>
                </a:ext>
                <a:ext uri="{FF2B5EF4-FFF2-40B4-BE49-F238E27FC236}">
                  <a16:creationId xmlns:a16="http://schemas.microsoft.com/office/drawing/2014/main" id="{00000000-0008-0000-0100-0000B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Enterococci</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250" name="Check Box 178" hidden="1">
              <a:extLst>
                <a:ext uri="{63B3BB69-23CF-44E3-9099-C40C66FF867C}">
                  <a14:compatExt spid="_x0000_s3250"/>
                </a:ext>
                <a:ext uri="{FF2B5EF4-FFF2-40B4-BE49-F238E27FC236}">
                  <a16:creationId xmlns:a16="http://schemas.microsoft.com/office/drawing/2014/main" id="{00000000-0008-0000-0100-0000B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Basic Habitat Information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5</xdr:row>
          <xdr:rowOff>0</xdr:rowOff>
        </xdr:from>
        <xdr:to>
          <xdr:col>15</xdr:col>
          <xdr:colOff>0</xdr:colOff>
          <xdr:row>5</xdr:row>
          <xdr:rowOff>0</xdr:rowOff>
        </xdr:to>
        <xdr:grpSp>
          <xdr:nvGrpSpPr>
            <xdr:cNvPr id="298548" name="Group 188">
              <a:extLst>
                <a:ext uri="{FF2B5EF4-FFF2-40B4-BE49-F238E27FC236}">
                  <a16:creationId xmlns:a16="http://schemas.microsoft.com/office/drawing/2014/main" id="{00000000-0008-0000-0100-0000348E0400}"/>
                </a:ext>
              </a:extLst>
            </xdr:cNvPr>
            <xdr:cNvGrpSpPr>
              <a:grpSpLocks/>
            </xdr:cNvGrpSpPr>
          </xdr:nvGrpSpPr>
          <xdr:grpSpPr bwMode="auto">
            <a:xfrm>
              <a:off x="14201775" y="2682875"/>
              <a:ext cx="1006475" cy="0"/>
              <a:chOff x="539" y="0"/>
              <a:chExt cx="15207788" cy="2682875"/>
            </a:xfrm>
          </xdr:grpSpPr>
          <xdr:sp macro="" textlink="">
            <xdr:nvSpPr>
              <xdr:cNvPr id="3261" name="Check Box 189" hidden="1">
                <a:extLst>
                  <a:ext uri="{63B3BB69-23CF-44E3-9099-C40C66FF867C}">
                    <a14:compatExt spid="_x0000_s3261"/>
                  </a:ext>
                  <a:ext uri="{FF2B5EF4-FFF2-40B4-BE49-F238E27FC236}">
                    <a16:creationId xmlns:a16="http://schemas.microsoft.com/office/drawing/2014/main" id="{00000000-0008-0000-0100-0000BD0C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Dissolved Oxygen</a:t>
                </a:r>
              </a:p>
            </xdr:txBody>
          </xdr:sp>
          <xdr:sp macro="" textlink="">
            <xdr:nvSpPr>
              <xdr:cNvPr id="3262" name="Check Box 190" hidden="1">
                <a:extLst>
                  <a:ext uri="{63B3BB69-23CF-44E3-9099-C40C66FF867C}">
                    <a14:compatExt spid="_x0000_s3262"/>
                  </a:ext>
                  <a:ext uri="{FF2B5EF4-FFF2-40B4-BE49-F238E27FC236}">
                    <a16:creationId xmlns:a16="http://schemas.microsoft.com/office/drawing/2014/main" id="{00000000-0008-0000-0100-0000BE0C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a:t>
                </a:r>
              </a:p>
            </xdr:txBody>
          </xdr:sp>
          <xdr:sp macro="" textlink="">
            <xdr:nvSpPr>
              <xdr:cNvPr id="3263" name="Check Box 191" hidden="1">
                <a:extLst>
                  <a:ext uri="{63B3BB69-23CF-44E3-9099-C40C66FF867C}">
                    <a14:compatExt spid="_x0000_s3263"/>
                  </a:ext>
                  <a:ext uri="{FF2B5EF4-FFF2-40B4-BE49-F238E27FC236}">
                    <a16:creationId xmlns:a16="http://schemas.microsoft.com/office/drawing/2014/main" id="{00000000-0008-0000-0100-0000BF0C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Water Temperature</a:t>
                </a:r>
              </a:p>
            </xdr:txBody>
          </xdr:sp>
          <xdr:sp macro="" textlink="">
            <xdr:nvSpPr>
              <xdr:cNvPr id="3264" name="Check Box 192" hidden="1">
                <a:extLst>
                  <a:ext uri="{63B3BB69-23CF-44E3-9099-C40C66FF867C}">
                    <a14:compatExt spid="_x0000_s3264"/>
                  </a:ext>
                  <a:ext uri="{FF2B5EF4-FFF2-40B4-BE49-F238E27FC236}">
                    <a16:creationId xmlns:a16="http://schemas.microsoft.com/office/drawing/2014/main" id="{00000000-0008-0000-0100-0000C00C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Turbidity</a:t>
                </a:r>
              </a:p>
            </xdr:txBody>
          </xdr:sp>
          <xdr:sp macro="" textlink="">
            <xdr:nvSpPr>
              <xdr:cNvPr id="3265" name="Check Box 193" hidden="1">
                <a:extLst>
                  <a:ext uri="{63B3BB69-23CF-44E3-9099-C40C66FF867C}">
                    <a14:compatExt spid="_x0000_s3265"/>
                  </a:ext>
                  <a:ext uri="{FF2B5EF4-FFF2-40B4-BE49-F238E27FC236}">
                    <a16:creationId xmlns:a16="http://schemas.microsoft.com/office/drawing/2014/main" id="{00000000-0008-0000-0100-0000C10C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Phosphorus</a:t>
                </a:r>
              </a:p>
            </xdr:txBody>
          </xdr:sp>
          <xdr:sp macro="" textlink="">
            <xdr:nvSpPr>
              <xdr:cNvPr id="3266" name="Check Box 194" hidden="1">
                <a:extLst>
                  <a:ext uri="{63B3BB69-23CF-44E3-9099-C40C66FF867C}">
                    <a14:compatExt spid="_x0000_s3266"/>
                  </a:ext>
                  <a:ext uri="{FF2B5EF4-FFF2-40B4-BE49-F238E27FC236}">
                    <a16:creationId xmlns:a16="http://schemas.microsoft.com/office/drawing/2014/main" id="{00000000-0008-0000-0100-0000C20C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Total Nitrogen</a:t>
                </a:r>
              </a:p>
            </xdr:txBody>
          </xdr:sp>
          <xdr:sp macro="" textlink="">
            <xdr:nvSpPr>
              <xdr:cNvPr id="3267" name="Check Box 195" hidden="1">
                <a:extLst>
                  <a:ext uri="{63B3BB69-23CF-44E3-9099-C40C66FF867C}">
                    <a14:compatExt spid="_x0000_s3267"/>
                  </a:ext>
                  <a:ext uri="{FF2B5EF4-FFF2-40B4-BE49-F238E27FC236}">
                    <a16:creationId xmlns:a16="http://schemas.microsoft.com/office/drawing/2014/main" id="{00000000-0008-0000-0100-0000C30C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Macroinvertebrates</a:t>
                </a:r>
              </a:p>
            </xdr:txBody>
          </xdr:sp>
          <xdr:sp macro="" textlink="">
            <xdr:nvSpPr>
              <xdr:cNvPr id="3268" name="Check Box 196" hidden="1">
                <a:extLst>
                  <a:ext uri="{63B3BB69-23CF-44E3-9099-C40C66FF867C}">
                    <a14:compatExt spid="_x0000_s3268"/>
                  </a:ext>
                  <a:ext uri="{FF2B5EF4-FFF2-40B4-BE49-F238E27FC236}">
                    <a16:creationId xmlns:a16="http://schemas.microsoft.com/office/drawing/2014/main" id="{00000000-0008-0000-0100-0000C40C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 coli</a:t>
                </a:r>
              </a:p>
            </xdr:txBody>
          </xdr:sp>
          <xdr:sp macro="" textlink="">
            <xdr:nvSpPr>
              <xdr:cNvPr id="3269" name="Check Box 197" hidden="1">
                <a:extLst>
                  <a:ext uri="{63B3BB69-23CF-44E3-9099-C40C66FF867C}">
                    <a14:compatExt spid="_x0000_s3269"/>
                  </a:ext>
                  <a:ext uri="{FF2B5EF4-FFF2-40B4-BE49-F238E27FC236}">
                    <a16:creationId xmlns:a16="http://schemas.microsoft.com/office/drawing/2014/main" id="{00000000-0008-0000-0100-0000C50C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Enterococci</a:t>
                </a:r>
              </a:p>
            </xdr:txBody>
          </xdr:sp>
          <xdr:sp macro="" textlink="">
            <xdr:nvSpPr>
              <xdr:cNvPr id="3270" name="Check Box 198" hidden="1">
                <a:extLst>
                  <a:ext uri="{63B3BB69-23CF-44E3-9099-C40C66FF867C}">
                    <a14:compatExt spid="_x0000_s3270"/>
                  </a:ext>
                  <a:ext uri="{FF2B5EF4-FFF2-40B4-BE49-F238E27FC236}">
                    <a16:creationId xmlns:a16="http://schemas.microsoft.com/office/drawing/2014/main" id="{00000000-0008-0000-0100-0000C60C0000}"/>
                  </a:ext>
                </a:extLst>
              </xdr:cNvPr>
              <xdr:cNvSpPr/>
            </xdr:nvSpPr>
            <xdr:spPr bwMode="auto">
              <a:xfrm>
                <a:off x="539" y="0"/>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Basic Habitat Information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10</xdr:col>
          <xdr:colOff>0</xdr:colOff>
          <xdr:row>5</xdr:row>
          <xdr:rowOff>0</xdr:rowOff>
        </xdr:to>
        <xdr:sp macro="" textlink="">
          <xdr:nvSpPr>
            <xdr:cNvPr id="3271" name="Check Box 199" hidden="1">
              <a:extLst>
                <a:ext uri="{63B3BB69-23CF-44E3-9099-C40C66FF867C}">
                  <a14:compatExt spid="_x0000_s3271"/>
                </a:ext>
                <a:ext uri="{FF2B5EF4-FFF2-40B4-BE49-F238E27FC236}">
                  <a16:creationId xmlns:a16="http://schemas.microsoft.com/office/drawing/2014/main" id="{00000000-0008-0000-0100-0000C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5</xdr:row>
          <xdr:rowOff>0</xdr:rowOff>
        </xdr:from>
        <xdr:to>
          <xdr:col>14</xdr:col>
          <xdr:colOff>990600</xdr:colOff>
          <xdr:row>5</xdr:row>
          <xdr:rowOff>0</xdr:rowOff>
        </xdr:to>
        <xdr:sp macro="" textlink="">
          <xdr:nvSpPr>
            <xdr:cNvPr id="3272" name="Check Box 200" hidden="1">
              <a:extLst>
                <a:ext uri="{63B3BB69-23CF-44E3-9099-C40C66FF867C}">
                  <a14:compatExt spid="_x0000_s3272"/>
                </a:ext>
                <a:ext uri="{FF2B5EF4-FFF2-40B4-BE49-F238E27FC236}">
                  <a16:creationId xmlns:a16="http://schemas.microsoft.com/office/drawing/2014/main" id="{00000000-0008-0000-0100-0000C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275" name="Check Box 203" hidden="1">
              <a:extLst>
                <a:ext uri="{63B3BB69-23CF-44E3-9099-C40C66FF867C}">
                  <a14:compatExt spid="_x0000_s3275"/>
                </a:ext>
                <a:ext uri="{FF2B5EF4-FFF2-40B4-BE49-F238E27FC236}">
                  <a16:creationId xmlns:a16="http://schemas.microsoft.com/office/drawing/2014/main" id="{00000000-0008-0000-0100-0000C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Dissolved Oxygen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276" name="Check Box 204" hidden="1">
              <a:extLst>
                <a:ext uri="{63B3BB69-23CF-44E3-9099-C40C66FF867C}">
                  <a14:compatExt spid="_x0000_s3276"/>
                </a:ext>
                <a:ext uri="{FF2B5EF4-FFF2-40B4-BE49-F238E27FC236}">
                  <a16:creationId xmlns:a16="http://schemas.microsoft.com/office/drawing/2014/main" id="{00000000-0008-0000-0100-0000C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277" name="Check Box 205" hidden="1">
              <a:extLst>
                <a:ext uri="{63B3BB69-23CF-44E3-9099-C40C66FF867C}">
                  <a14:compatExt spid="_x0000_s3277"/>
                </a:ext>
                <a:ext uri="{FF2B5EF4-FFF2-40B4-BE49-F238E27FC236}">
                  <a16:creationId xmlns:a16="http://schemas.microsoft.com/office/drawing/2014/main" id="{00000000-0008-0000-0100-0000C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Water Temperature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278" name="Check Box 206" hidden="1">
              <a:extLst>
                <a:ext uri="{63B3BB69-23CF-44E3-9099-C40C66FF867C}">
                  <a14:compatExt spid="_x0000_s3278"/>
                </a:ext>
                <a:ext uri="{FF2B5EF4-FFF2-40B4-BE49-F238E27FC236}">
                  <a16:creationId xmlns:a16="http://schemas.microsoft.com/office/drawing/2014/main" id="{00000000-0008-0000-0100-0000C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Turbidity</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279" name="Check Box 207" hidden="1">
              <a:extLst>
                <a:ext uri="{63B3BB69-23CF-44E3-9099-C40C66FF867C}">
                  <a14:compatExt spid="_x0000_s3279"/>
                </a:ext>
                <a:ext uri="{FF2B5EF4-FFF2-40B4-BE49-F238E27FC236}">
                  <a16:creationId xmlns:a16="http://schemas.microsoft.com/office/drawing/2014/main" id="{00000000-0008-0000-0100-0000C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Phosphorus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280" name="Check Box 208" hidden="1">
              <a:extLst>
                <a:ext uri="{63B3BB69-23CF-44E3-9099-C40C66FF867C}">
                  <a14:compatExt spid="_x0000_s3280"/>
                </a:ext>
                <a:ext uri="{FF2B5EF4-FFF2-40B4-BE49-F238E27FC236}">
                  <a16:creationId xmlns:a16="http://schemas.microsoft.com/office/drawing/2014/main" id="{00000000-0008-0000-0100-0000D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Total Nitrogen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281" name="Check Box 209" hidden="1">
              <a:extLst>
                <a:ext uri="{63B3BB69-23CF-44E3-9099-C40C66FF867C}">
                  <a14:compatExt spid="_x0000_s3281"/>
                </a:ext>
                <a:ext uri="{FF2B5EF4-FFF2-40B4-BE49-F238E27FC236}">
                  <a16:creationId xmlns:a16="http://schemas.microsoft.com/office/drawing/2014/main" id="{00000000-0008-0000-0100-0000D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Macroinvertebrates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282" name="Check Box 210" hidden="1">
              <a:extLst>
                <a:ext uri="{63B3BB69-23CF-44E3-9099-C40C66FF867C}">
                  <a14:compatExt spid="_x0000_s3282"/>
                </a:ext>
                <a:ext uri="{FF2B5EF4-FFF2-40B4-BE49-F238E27FC236}">
                  <a16:creationId xmlns:a16="http://schemas.microsoft.com/office/drawing/2014/main" id="{00000000-0008-0000-0100-0000D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 coli</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283" name="Check Box 211" hidden="1">
              <a:extLst>
                <a:ext uri="{63B3BB69-23CF-44E3-9099-C40C66FF867C}">
                  <a14:compatExt spid="_x0000_s3283"/>
                </a:ext>
                <a:ext uri="{FF2B5EF4-FFF2-40B4-BE49-F238E27FC236}">
                  <a16:creationId xmlns:a16="http://schemas.microsoft.com/office/drawing/2014/main" id="{00000000-0008-0000-0100-0000D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Enterococci</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284" name="Check Box 212" hidden="1">
              <a:extLst>
                <a:ext uri="{63B3BB69-23CF-44E3-9099-C40C66FF867C}">
                  <a14:compatExt spid="_x0000_s3284"/>
                </a:ext>
                <a:ext uri="{FF2B5EF4-FFF2-40B4-BE49-F238E27FC236}">
                  <a16:creationId xmlns:a16="http://schemas.microsoft.com/office/drawing/2014/main" id="{00000000-0008-0000-0100-0000D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Basic Habitat Information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10</xdr:col>
          <xdr:colOff>0</xdr:colOff>
          <xdr:row>5</xdr:row>
          <xdr:rowOff>0</xdr:rowOff>
        </xdr:to>
        <xdr:sp macro="" textlink="">
          <xdr:nvSpPr>
            <xdr:cNvPr id="3285" name="Check Box 213" hidden="1">
              <a:extLst>
                <a:ext uri="{63B3BB69-23CF-44E3-9099-C40C66FF867C}">
                  <a14:compatExt spid="_x0000_s3285"/>
                </a:ext>
                <a:ext uri="{FF2B5EF4-FFF2-40B4-BE49-F238E27FC236}">
                  <a16:creationId xmlns:a16="http://schemas.microsoft.com/office/drawing/2014/main" id="{00000000-0008-0000-0100-0000D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286" name="Check Box 214" hidden="1">
              <a:extLst>
                <a:ext uri="{63B3BB69-23CF-44E3-9099-C40C66FF867C}">
                  <a14:compatExt spid="_x0000_s3286"/>
                </a:ext>
                <a:ext uri="{FF2B5EF4-FFF2-40B4-BE49-F238E27FC236}">
                  <a16:creationId xmlns:a16="http://schemas.microsoft.com/office/drawing/2014/main" id="{00000000-0008-0000-0100-0000D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Dissolved Oxygen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287" name="Check Box 215" hidden="1">
              <a:extLst>
                <a:ext uri="{63B3BB69-23CF-44E3-9099-C40C66FF867C}">
                  <a14:compatExt spid="_x0000_s3287"/>
                </a:ext>
                <a:ext uri="{FF2B5EF4-FFF2-40B4-BE49-F238E27FC236}">
                  <a16:creationId xmlns:a16="http://schemas.microsoft.com/office/drawing/2014/main" id="{00000000-0008-0000-0100-0000D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288" name="Check Box 216" hidden="1">
              <a:extLst>
                <a:ext uri="{63B3BB69-23CF-44E3-9099-C40C66FF867C}">
                  <a14:compatExt spid="_x0000_s3288"/>
                </a:ext>
                <a:ext uri="{FF2B5EF4-FFF2-40B4-BE49-F238E27FC236}">
                  <a16:creationId xmlns:a16="http://schemas.microsoft.com/office/drawing/2014/main" id="{00000000-0008-0000-0100-0000D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Water Temperature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289" name="Check Box 217" hidden="1">
              <a:extLst>
                <a:ext uri="{63B3BB69-23CF-44E3-9099-C40C66FF867C}">
                  <a14:compatExt spid="_x0000_s3289"/>
                </a:ext>
                <a:ext uri="{FF2B5EF4-FFF2-40B4-BE49-F238E27FC236}">
                  <a16:creationId xmlns:a16="http://schemas.microsoft.com/office/drawing/2014/main" id="{00000000-0008-0000-0100-0000D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Turbidity</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290" name="Check Box 218" hidden="1">
              <a:extLst>
                <a:ext uri="{63B3BB69-23CF-44E3-9099-C40C66FF867C}">
                  <a14:compatExt spid="_x0000_s3290"/>
                </a:ext>
                <a:ext uri="{FF2B5EF4-FFF2-40B4-BE49-F238E27FC236}">
                  <a16:creationId xmlns:a16="http://schemas.microsoft.com/office/drawing/2014/main" id="{00000000-0008-0000-0100-0000D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Phosphorus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291" name="Check Box 219" hidden="1">
              <a:extLst>
                <a:ext uri="{63B3BB69-23CF-44E3-9099-C40C66FF867C}">
                  <a14:compatExt spid="_x0000_s3291"/>
                </a:ext>
                <a:ext uri="{FF2B5EF4-FFF2-40B4-BE49-F238E27FC236}">
                  <a16:creationId xmlns:a16="http://schemas.microsoft.com/office/drawing/2014/main" id="{00000000-0008-0000-0100-0000D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Total Nitrogen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292" name="Check Box 220" hidden="1">
              <a:extLst>
                <a:ext uri="{63B3BB69-23CF-44E3-9099-C40C66FF867C}">
                  <a14:compatExt spid="_x0000_s3292"/>
                </a:ext>
                <a:ext uri="{FF2B5EF4-FFF2-40B4-BE49-F238E27FC236}">
                  <a16:creationId xmlns:a16="http://schemas.microsoft.com/office/drawing/2014/main" id="{00000000-0008-0000-0100-0000D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Macroinvertebrates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293" name="Check Box 221" hidden="1">
              <a:extLst>
                <a:ext uri="{63B3BB69-23CF-44E3-9099-C40C66FF867C}">
                  <a14:compatExt spid="_x0000_s3293"/>
                </a:ext>
                <a:ext uri="{FF2B5EF4-FFF2-40B4-BE49-F238E27FC236}">
                  <a16:creationId xmlns:a16="http://schemas.microsoft.com/office/drawing/2014/main" id="{00000000-0008-0000-0100-0000D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 coli</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294" name="Check Box 222" hidden="1">
              <a:extLst>
                <a:ext uri="{63B3BB69-23CF-44E3-9099-C40C66FF867C}">
                  <a14:compatExt spid="_x0000_s3294"/>
                </a:ext>
                <a:ext uri="{FF2B5EF4-FFF2-40B4-BE49-F238E27FC236}">
                  <a16:creationId xmlns:a16="http://schemas.microsoft.com/office/drawing/2014/main" id="{00000000-0008-0000-0100-0000D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Enterococci</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295" name="Check Box 223" hidden="1">
              <a:extLst>
                <a:ext uri="{63B3BB69-23CF-44E3-9099-C40C66FF867C}">
                  <a14:compatExt spid="_x0000_s3295"/>
                </a:ext>
                <a:ext uri="{FF2B5EF4-FFF2-40B4-BE49-F238E27FC236}">
                  <a16:creationId xmlns:a16="http://schemas.microsoft.com/office/drawing/2014/main" id="{00000000-0008-0000-0100-0000D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Basic Habitat Information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10</xdr:col>
          <xdr:colOff>0</xdr:colOff>
          <xdr:row>5</xdr:row>
          <xdr:rowOff>0</xdr:rowOff>
        </xdr:to>
        <xdr:sp macro="" textlink="">
          <xdr:nvSpPr>
            <xdr:cNvPr id="3296" name="Check Box 224" hidden="1">
              <a:extLst>
                <a:ext uri="{63B3BB69-23CF-44E3-9099-C40C66FF867C}">
                  <a14:compatExt spid="_x0000_s3296"/>
                </a:ext>
                <a:ext uri="{FF2B5EF4-FFF2-40B4-BE49-F238E27FC236}">
                  <a16:creationId xmlns:a16="http://schemas.microsoft.com/office/drawing/2014/main" id="{00000000-0008-0000-01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297" name="Check Box 225" hidden="1">
              <a:extLst>
                <a:ext uri="{63B3BB69-23CF-44E3-9099-C40C66FF867C}">
                  <a14:compatExt spid="_x0000_s3297"/>
                </a:ext>
                <a:ext uri="{FF2B5EF4-FFF2-40B4-BE49-F238E27FC236}">
                  <a16:creationId xmlns:a16="http://schemas.microsoft.com/office/drawing/2014/main" id="{00000000-0008-0000-0100-0000E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Dissolved Oxygen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298" name="Check Box 226" hidden="1">
              <a:extLst>
                <a:ext uri="{63B3BB69-23CF-44E3-9099-C40C66FF867C}">
                  <a14:compatExt spid="_x0000_s3298"/>
                </a:ext>
                <a:ext uri="{FF2B5EF4-FFF2-40B4-BE49-F238E27FC236}">
                  <a16:creationId xmlns:a16="http://schemas.microsoft.com/office/drawing/2014/main" id="{00000000-0008-0000-0100-0000E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299" name="Check Box 227" hidden="1">
              <a:extLst>
                <a:ext uri="{63B3BB69-23CF-44E3-9099-C40C66FF867C}">
                  <a14:compatExt spid="_x0000_s3299"/>
                </a:ext>
                <a:ext uri="{FF2B5EF4-FFF2-40B4-BE49-F238E27FC236}">
                  <a16:creationId xmlns:a16="http://schemas.microsoft.com/office/drawing/2014/main" id="{00000000-0008-0000-0100-0000E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Water Temperature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300" name="Check Box 228" hidden="1">
              <a:extLst>
                <a:ext uri="{63B3BB69-23CF-44E3-9099-C40C66FF867C}">
                  <a14:compatExt spid="_x0000_s3300"/>
                </a:ext>
                <a:ext uri="{FF2B5EF4-FFF2-40B4-BE49-F238E27FC236}">
                  <a16:creationId xmlns:a16="http://schemas.microsoft.com/office/drawing/2014/main" id="{00000000-0008-0000-0100-0000E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Turbidity</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301" name="Check Box 229" hidden="1">
              <a:extLst>
                <a:ext uri="{63B3BB69-23CF-44E3-9099-C40C66FF867C}">
                  <a14:compatExt spid="_x0000_s3301"/>
                </a:ext>
                <a:ext uri="{FF2B5EF4-FFF2-40B4-BE49-F238E27FC236}">
                  <a16:creationId xmlns:a16="http://schemas.microsoft.com/office/drawing/2014/main" id="{00000000-0008-0000-0100-0000E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Phosphorus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302" name="Check Box 230" hidden="1">
              <a:extLst>
                <a:ext uri="{63B3BB69-23CF-44E3-9099-C40C66FF867C}">
                  <a14:compatExt spid="_x0000_s3302"/>
                </a:ext>
                <a:ext uri="{FF2B5EF4-FFF2-40B4-BE49-F238E27FC236}">
                  <a16:creationId xmlns:a16="http://schemas.microsoft.com/office/drawing/2014/main" id="{00000000-0008-0000-0100-0000E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Total Nitrogen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303" name="Check Box 231" hidden="1">
              <a:extLst>
                <a:ext uri="{63B3BB69-23CF-44E3-9099-C40C66FF867C}">
                  <a14:compatExt spid="_x0000_s3303"/>
                </a:ext>
                <a:ext uri="{FF2B5EF4-FFF2-40B4-BE49-F238E27FC236}">
                  <a16:creationId xmlns:a16="http://schemas.microsoft.com/office/drawing/2014/main" id="{00000000-0008-0000-0100-0000E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Macroinvertebrates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304" name="Check Box 232" hidden="1">
              <a:extLst>
                <a:ext uri="{63B3BB69-23CF-44E3-9099-C40C66FF867C}">
                  <a14:compatExt spid="_x0000_s3304"/>
                </a:ext>
                <a:ext uri="{FF2B5EF4-FFF2-40B4-BE49-F238E27FC236}">
                  <a16:creationId xmlns:a16="http://schemas.microsoft.com/office/drawing/2014/main" id="{00000000-0008-0000-0100-0000E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 coli</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305" name="Check Box 233" hidden="1">
              <a:extLst>
                <a:ext uri="{63B3BB69-23CF-44E3-9099-C40C66FF867C}">
                  <a14:compatExt spid="_x0000_s3305"/>
                </a:ext>
                <a:ext uri="{FF2B5EF4-FFF2-40B4-BE49-F238E27FC236}">
                  <a16:creationId xmlns:a16="http://schemas.microsoft.com/office/drawing/2014/main" id="{00000000-0008-0000-0100-0000E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Enterococci</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306" name="Check Box 234" hidden="1">
              <a:extLst>
                <a:ext uri="{63B3BB69-23CF-44E3-9099-C40C66FF867C}">
                  <a14:compatExt spid="_x0000_s3306"/>
                </a:ext>
                <a:ext uri="{FF2B5EF4-FFF2-40B4-BE49-F238E27FC236}">
                  <a16:creationId xmlns:a16="http://schemas.microsoft.com/office/drawing/2014/main" id="{00000000-0008-0000-0100-0000E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Basic Habitat Information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10</xdr:col>
          <xdr:colOff>0</xdr:colOff>
          <xdr:row>5</xdr:row>
          <xdr:rowOff>0</xdr:rowOff>
        </xdr:to>
        <xdr:sp macro="" textlink="">
          <xdr:nvSpPr>
            <xdr:cNvPr id="3307" name="Check Box 235" hidden="1">
              <a:extLst>
                <a:ext uri="{63B3BB69-23CF-44E3-9099-C40C66FF867C}">
                  <a14:compatExt spid="_x0000_s3307"/>
                </a:ext>
                <a:ext uri="{FF2B5EF4-FFF2-40B4-BE49-F238E27FC236}">
                  <a16:creationId xmlns:a16="http://schemas.microsoft.com/office/drawing/2014/main" id="{00000000-0008-0000-0100-0000E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13</xdr:col>
          <xdr:colOff>47625</xdr:colOff>
          <xdr:row>5</xdr:row>
          <xdr:rowOff>0</xdr:rowOff>
        </xdr:to>
        <xdr:grpSp>
          <xdr:nvGrpSpPr>
            <xdr:cNvPr id="298549" name="Group 236">
              <a:extLst>
                <a:ext uri="{FF2B5EF4-FFF2-40B4-BE49-F238E27FC236}">
                  <a16:creationId xmlns:a16="http://schemas.microsoft.com/office/drawing/2014/main" id="{00000000-0008-0000-0100-0000358E0400}"/>
                </a:ext>
              </a:extLst>
            </xdr:cNvPr>
            <xdr:cNvGrpSpPr>
              <a:grpSpLocks/>
            </xdr:cNvGrpSpPr>
          </xdr:nvGrpSpPr>
          <xdr:grpSpPr bwMode="auto">
            <a:xfrm>
              <a:off x="11288713" y="2682875"/>
              <a:ext cx="1768475" cy="0"/>
              <a:chOff x="645" y="0"/>
              <a:chExt cx="13056619" cy="2682875"/>
            </a:xfrm>
          </xdr:grpSpPr>
          <xdr:sp macro="" textlink="">
            <xdr:nvSpPr>
              <xdr:cNvPr id="3309" name="Check Box 237" hidden="1">
                <a:extLst>
                  <a:ext uri="{63B3BB69-23CF-44E3-9099-C40C66FF867C}">
                    <a14:compatExt spid="_x0000_s3309"/>
                  </a:ext>
                  <a:ext uri="{FF2B5EF4-FFF2-40B4-BE49-F238E27FC236}">
                    <a16:creationId xmlns:a16="http://schemas.microsoft.com/office/drawing/2014/main" id="{00000000-0008-0000-0100-0000ED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Contact recreation/swimming</a:t>
                </a:r>
              </a:p>
            </xdr:txBody>
          </xdr:sp>
          <xdr:sp macro="" textlink="">
            <xdr:nvSpPr>
              <xdr:cNvPr id="3310" name="Check Box 238" hidden="1">
                <a:extLst>
                  <a:ext uri="{63B3BB69-23CF-44E3-9099-C40C66FF867C}">
                    <a14:compatExt spid="_x0000_s3310"/>
                  </a:ext>
                  <a:ext uri="{FF2B5EF4-FFF2-40B4-BE49-F238E27FC236}">
                    <a16:creationId xmlns:a16="http://schemas.microsoft.com/office/drawing/2014/main" id="{00000000-0008-0000-0100-0000EE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Aquatic life and wildlife</a:t>
                </a:r>
              </a:p>
            </xdr:txBody>
          </xdr:sp>
          <xdr:sp macro="" textlink="">
            <xdr:nvSpPr>
              <xdr:cNvPr id="3311" name="Check Box 239" hidden="1">
                <a:extLst>
                  <a:ext uri="{63B3BB69-23CF-44E3-9099-C40C66FF867C}">
                    <a14:compatExt spid="_x0000_s3311"/>
                  </a:ext>
                  <a:ext uri="{FF2B5EF4-FFF2-40B4-BE49-F238E27FC236}">
                    <a16:creationId xmlns:a16="http://schemas.microsoft.com/office/drawing/2014/main" id="{00000000-0008-0000-0100-0000EF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Cultural Use</a:t>
                </a:r>
              </a:p>
            </xdr:txBody>
          </xdr:sp>
          <xdr:sp macro="" textlink="">
            <xdr:nvSpPr>
              <xdr:cNvPr id="3312" name="Check Box 240" hidden="1">
                <a:extLst>
                  <a:ext uri="{63B3BB69-23CF-44E3-9099-C40C66FF867C}">
                    <a14:compatExt spid="_x0000_s3312"/>
                  </a:ext>
                  <a:ext uri="{FF2B5EF4-FFF2-40B4-BE49-F238E27FC236}">
                    <a16:creationId xmlns:a16="http://schemas.microsoft.com/office/drawing/2014/main" id="{00000000-0008-0000-0100-0000F0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Fish and shellfish safe to eat</a:t>
                </a:r>
              </a:p>
            </xdr:txBody>
          </xdr:sp>
          <xdr:sp macro="" textlink="">
            <xdr:nvSpPr>
              <xdr:cNvPr id="3313" name="Check Box 241" hidden="1">
                <a:extLst>
                  <a:ext uri="{63B3BB69-23CF-44E3-9099-C40C66FF867C}">
                    <a14:compatExt spid="_x0000_s3313"/>
                  </a:ext>
                  <a:ext uri="{FF2B5EF4-FFF2-40B4-BE49-F238E27FC236}">
                    <a16:creationId xmlns:a16="http://schemas.microsoft.com/office/drawing/2014/main" id="{00000000-0008-0000-0100-0000F1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Agricultural irrigation</a:t>
                </a:r>
              </a:p>
            </xdr:txBody>
          </xdr:sp>
          <xdr:sp macro="" textlink="">
            <xdr:nvSpPr>
              <xdr:cNvPr id="3314" name="Check Box 242" hidden="1">
                <a:extLst>
                  <a:ext uri="{63B3BB69-23CF-44E3-9099-C40C66FF867C}">
                    <a14:compatExt spid="_x0000_s3314"/>
                  </a:ext>
                  <a:ext uri="{FF2B5EF4-FFF2-40B4-BE49-F238E27FC236}">
                    <a16:creationId xmlns:a16="http://schemas.microsoft.com/office/drawing/2014/main" id="{00000000-0008-0000-0100-0000F2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Livestock watering</a:t>
                </a:r>
              </a:p>
            </xdr:txBody>
          </xdr:sp>
          <xdr:sp macro="" textlink="">
            <xdr:nvSpPr>
              <xdr:cNvPr id="3315" name="Check Box 243" hidden="1">
                <a:extLst>
                  <a:ext uri="{63B3BB69-23CF-44E3-9099-C40C66FF867C}">
                    <a14:compatExt spid="_x0000_s3315"/>
                  </a:ext>
                  <a:ext uri="{FF2B5EF4-FFF2-40B4-BE49-F238E27FC236}">
                    <a16:creationId xmlns:a16="http://schemas.microsoft.com/office/drawing/2014/main" id="{00000000-0008-0000-0100-0000F3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Rare and endangered species</a:t>
                </a:r>
              </a:p>
            </xdr:txBody>
          </xdr:sp>
          <xdr:sp macro="" textlink="">
            <xdr:nvSpPr>
              <xdr:cNvPr id="3316" name="Check Box 244" hidden="1">
                <a:extLst>
                  <a:ext uri="{63B3BB69-23CF-44E3-9099-C40C66FF867C}">
                    <a14:compatExt spid="_x0000_s3316"/>
                  </a:ext>
                  <a:ext uri="{FF2B5EF4-FFF2-40B4-BE49-F238E27FC236}">
                    <a16:creationId xmlns:a16="http://schemas.microsoft.com/office/drawing/2014/main" id="{00000000-0008-0000-0100-0000F40C0000}"/>
                  </a:ext>
                </a:extLst>
              </xdr:cNvPr>
              <xdr:cNvSpPr/>
            </xdr:nvSpPr>
            <xdr:spPr bwMode="auto">
              <a:xfrm>
                <a:off x="645" y="0"/>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Drinking water</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13</xdr:col>
          <xdr:colOff>47625</xdr:colOff>
          <xdr:row>5</xdr:row>
          <xdr:rowOff>0</xdr:rowOff>
        </xdr:to>
        <xdr:grpSp>
          <xdr:nvGrpSpPr>
            <xdr:cNvPr id="298550" name="Group 245">
              <a:extLst>
                <a:ext uri="{FF2B5EF4-FFF2-40B4-BE49-F238E27FC236}">
                  <a16:creationId xmlns:a16="http://schemas.microsoft.com/office/drawing/2014/main" id="{00000000-0008-0000-0100-0000368E0400}"/>
                </a:ext>
              </a:extLst>
            </xdr:cNvPr>
            <xdr:cNvGrpSpPr>
              <a:grpSpLocks/>
            </xdr:cNvGrpSpPr>
          </xdr:nvGrpSpPr>
          <xdr:grpSpPr bwMode="auto">
            <a:xfrm>
              <a:off x="11288713" y="2682875"/>
              <a:ext cx="1768475" cy="0"/>
              <a:chOff x="645" y="0"/>
              <a:chExt cx="13056619" cy="2682875"/>
            </a:xfrm>
          </xdr:grpSpPr>
          <xdr:sp macro="" textlink="">
            <xdr:nvSpPr>
              <xdr:cNvPr id="3318" name="Check Box 246" hidden="1">
                <a:extLst>
                  <a:ext uri="{63B3BB69-23CF-44E3-9099-C40C66FF867C}">
                    <a14:compatExt spid="_x0000_s3318"/>
                  </a:ext>
                  <a:ext uri="{FF2B5EF4-FFF2-40B4-BE49-F238E27FC236}">
                    <a16:creationId xmlns:a16="http://schemas.microsoft.com/office/drawing/2014/main" id="{00000000-0008-0000-0100-0000F6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Contact recreation/swimming</a:t>
                </a:r>
              </a:p>
            </xdr:txBody>
          </xdr:sp>
          <xdr:sp macro="" textlink="">
            <xdr:nvSpPr>
              <xdr:cNvPr id="3319" name="Check Box 247" hidden="1">
                <a:extLst>
                  <a:ext uri="{63B3BB69-23CF-44E3-9099-C40C66FF867C}">
                    <a14:compatExt spid="_x0000_s3319"/>
                  </a:ext>
                  <a:ext uri="{FF2B5EF4-FFF2-40B4-BE49-F238E27FC236}">
                    <a16:creationId xmlns:a16="http://schemas.microsoft.com/office/drawing/2014/main" id="{00000000-0008-0000-0100-0000F7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Aquatic life and wildlife</a:t>
                </a:r>
              </a:p>
            </xdr:txBody>
          </xdr:sp>
          <xdr:sp macro="" textlink="">
            <xdr:nvSpPr>
              <xdr:cNvPr id="3320" name="Check Box 248" hidden="1">
                <a:extLst>
                  <a:ext uri="{63B3BB69-23CF-44E3-9099-C40C66FF867C}">
                    <a14:compatExt spid="_x0000_s3320"/>
                  </a:ext>
                  <a:ext uri="{FF2B5EF4-FFF2-40B4-BE49-F238E27FC236}">
                    <a16:creationId xmlns:a16="http://schemas.microsoft.com/office/drawing/2014/main" id="{00000000-0008-0000-0100-0000F8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Cultural Use</a:t>
                </a:r>
              </a:p>
            </xdr:txBody>
          </xdr:sp>
          <xdr:sp macro="" textlink="">
            <xdr:nvSpPr>
              <xdr:cNvPr id="3321" name="Check Box 249" hidden="1">
                <a:extLst>
                  <a:ext uri="{63B3BB69-23CF-44E3-9099-C40C66FF867C}">
                    <a14:compatExt spid="_x0000_s3321"/>
                  </a:ext>
                  <a:ext uri="{FF2B5EF4-FFF2-40B4-BE49-F238E27FC236}">
                    <a16:creationId xmlns:a16="http://schemas.microsoft.com/office/drawing/2014/main" id="{00000000-0008-0000-0100-0000F9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Fish and shellfish safe to eat</a:t>
                </a:r>
              </a:p>
            </xdr:txBody>
          </xdr:sp>
          <xdr:sp macro="" textlink="">
            <xdr:nvSpPr>
              <xdr:cNvPr id="3322" name="Check Box 250" hidden="1">
                <a:extLst>
                  <a:ext uri="{63B3BB69-23CF-44E3-9099-C40C66FF867C}">
                    <a14:compatExt spid="_x0000_s3322"/>
                  </a:ext>
                  <a:ext uri="{FF2B5EF4-FFF2-40B4-BE49-F238E27FC236}">
                    <a16:creationId xmlns:a16="http://schemas.microsoft.com/office/drawing/2014/main" id="{00000000-0008-0000-0100-0000FA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Agricultural irrigation</a:t>
                </a:r>
              </a:p>
            </xdr:txBody>
          </xdr:sp>
          <xdr:sp macro="" textlink="">
            <xdr:nvSpPr>
              <xdr:cNvPr id="3323" name="Check Box 251" hidden="1">
                <a:extLst>
                  <a:ext uri="{63B3BB69-23CF-44E3-9099-C40C66FF867C}">
                    <a14:compatExt spid="_x0000_s3323"/>
                  </a:ext>
                  <a:ext uri="{FF2B5EF4-FFF2-40B4-BE49-F238E27FC236}">
                    <a16:creationId xmlns:a16="http://schemas.microsoft.com/office/drawing/2014/main" id="{00000000-0008-0000-0100-0000FB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Livestock watering</a:t>
                </a:r>
              </a:p>
            </xdr:txBody>
          </xdr:sp>
          <xdr:sp macro="" textlink="">
            <xdr:nvSpPr>
              <xdr:cNvPr id="3324" name="Check Box 252" hidden="1">
                <a:extLst>
                  <a:ext uri="{63B3BB69-23CF-44E3-9099-C40C66FF867C}">
                    <a14:compatExt spid="_x0000_s3324"/>
                  </a:ext>
                  <a:ext uri="{FF2B5EF4-FFF2-40B4-BE49-F238E27FC236}">
                    <a16:creationId xmlns:a16="http://schemas.microsoft.com/office/drawing/2014/main" id="{00000000-0008-0000-0100-0000FC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Rare and endangered species</a:t>
                </a:r>
              </a:p>
            </xdr:txBody>
          </xdr:sp>
          <xdr:sp macro="" textlink="">
            <xdr:nvSpPr>
              <xdr:cNvPr id="3325" name="Check Box 253" hidden="1">
                <a:extLst>
                  <a:ext uri="{63B3BB69-23CF-44E3-9099-C40C66FF867C}">
                    <a14:compatExt spid="_x0000_s3325"/>
                  </a:ext>
                  <a:ext uri="{FF2B5EF4-FFF2-40B4-BE49-F238E27FC236}">
                    <a16:creationId xmlns:a16="http://schemas.microsoft.com/office/drawing/2014/main" id="{00000000-0008-0000-0100-0000FD0C0000}"/>
                  </a:ext>
                </a:extLst>
              </xdr:cNvPr>
              <xdr:cNvSpPr/>
            </xdr:nvSpPr>
            <xdr:spPr bwMode="auto">
              <a:xfrm>
                <a:off x="645" y="0"/>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Drinking water</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13</xdr:col>
          <xdr:colOff>47625</xdr:colOff>
          <xdr:row>5</xdr:row>
          <xdr:rowOff>0</xdr:rowOff>
        </xdr:to>
        <xdr:grpSp>
          <xdr:nvGrpSpPr>
            <xdr:cNvPr id="298551" name="Group 254">
              <a:extLst>
                <a:ext uri="{FF2B5EF4-FFF2-40B4-BE49-F238E27FC236}">
                  <a16:creationId xmlns:a16="http://schemas.microsoft.com/office/drawing/2014/main" id="{00000000-0008-0000-0100-0000378E0400}"/>
                </a:ext>
              </a:extLst>
            </xdr:cNvPr>
            <xdr:cNvGrpSpPr>
              <a:grpSpLocks/>
            </xdr:cNvGrpSpPr>
          </xdr:nvGrpSpPr>
          <xdr:grpSpPr bwMode="auto">
            <a:xfrm>
              <a:off x="11288713" y="2682875"/>
              <a:ext cx="1768475" cy="0"/>
              <a:chOff x="645" y="0"/>
              <a:chExt cx="13056619" cy="2682875"/>
            </a:xfrm>
          </xdr:grpSpPr>
          <xdr:sp macro="" textlink="">
            <xdr:nvSpPr>
              <xdr:cNvPr id="3327" name="Check Box 255" hidden="1">
                <a:extLst>
                  <a:ext uri="{63B3BB69-23CF-44E3-9099-C40C66FF867C}">
                    <a14:compatExt spid="_x0000_s3327"/>
                  </a:ext>
                  <a:ext uri="{FF2B5EF4-FFF2-40B4-BE49-F238E27FC236}">
                    <a16:creationId xmlns:a16="http://schemas.microsoft.com/office/drawing/2014/main" id="{00000000-0008-0000-0100-0000FF0C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Contact recreation/swimming</a:t>
                </a:r>
              </a:p>
            </xdr:txBody>
          </xdr:sp>
          <xdr:sp macro="" textlink="">
            <xdr:nvSpPr>
              <xdr:cNvPr id="3328" name="Check Box 256" hidden="1">
                <a:extLst>
                  <a:ext uri="{63B3BB69-23CF-44E3-9099-C40C66FF867C}">
                    <a14:compatExt spid="_x0000_s3328"/>
                  </a:ext>
                  <a:ext uri="{FF2B5EF4-FFF2-40B4-BE49-F238E27FC236}">
                    <a16:creationId xmlns:a16="http://schemas.microsoft.com/office/drawing/2014/main" id="{00000000-0008-0000-0100-0000000D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Aquatic life and wildlife</a:t>
                </a:r>
              </a:p>
            </xdr:txBody>
          </xdr:sp>
          <xdr:sp macro="" textlink="">
            <xdr:nvSpPr>
              <xdr:cNvPr id="3329" name="Check Box 257" hidden="1">
                <a:extLst>
                  <a:ext uri="{63B3BB69-23CF-44E3-9099-C40C66FF867C}">
                    <a14:compatExt spid="_x0000_s3329"/>
                  </a:ext>
                  <a:ext uri="{FF2B5EF4-FFF2-40B4-BE49-F238E27FC236}">
                    <a16:creationId xmlns:a16="http://schemas.microsoft.com/office/drawing/2014/main" id="{00000000-0008-0000-0100-0000010D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Cultural Use</a:t>
                </a:r>
              </a:p>
            </xdr:txBody>
          </xdr:sp>
          <xdr:sp macro="" textlink="">
            <xdr:nvSpPr>
              <xdr:cNvPr id="3330" name="Check Box 258" hidden="1">
                <a:extLst>
                  <a:ext uri="{63B3BB69-23CF-44E3-9099-C40C66FF867C}">
                    <a14:compatExt spid="_x0000_s3330"/>
                  </a:ext>
                  <a:ext uri="{FF2B5EF4-FFF2-40B4-BE49-F238E27FC236}">
                    <a16:creationId xmlns:a16="http://schemas.microsoft.com/office/drawing/2014/main" id="{00000000-0008-0000-0100-0000020D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Fish and shellfish safe to eat</a:t>
                </a:r>
              </a:p>
            </xdr:txBody>
          </xdr:sp>
          <xdr:sp macro="" textlink="">
            <xdr:nvSpPr>
              <xdr:cNvPr id="3331" name="Check Box 259" hidden="1">
                <a:extLst>
                  <a:ext uri="{63B3BB69-23CF-44E3-9099-C40C66FF867C}">
                    <a14:compatExt spid="_x0000_s3331"/>
                  </a:ext>
                  <a:ext uri="{FF2B5EF4-FFF2-40B4-BE49-F238E27FC236}">
                    <a16:creationId xmlns:a16="http://schemas.microsoft.com/office/drawing/2014/main" id="{00000000-0008-0000-0100-0000030D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Agricultural irrigation</a:t>
                </a:r>
              </a:p>
            </xdr:txBody>
          </xdr:sp>
          <xdr:sp macro="" textlink="">
            <xdr:nvSpPr>
              <xdr:cNvPr id="3332" name="Check Box 260" hidden="1">
                <a:extLst>
                  <a:ext uri="{63B3BB69-23CF-44E3-9099-C40C66FF867C}">
                    <a14:compatExt spid="_x0000_s3332"/>
                  </a:ext>
                  <a:ext uri="{FF2B5EF4-FFF2-40B4-BE49-F238E27FC236}">
                    <a16:creationId xmlns:a16="http://schemas.microsoft.com/office/drawing/2014/main" id="{00000000-0008-0000-0100-0000040D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Livestock watering</a:t>
                </a:r>
              </a:p>
            </xdr:txBody>
          </xdr:sp>
          <xdr:sp macro="" textlink="">
            <xdr:nvSpPr>
              <xdr:cNvPr id="3333" name="Check Box 261" hidden="1">
                <a:extLst>
                  <a:ext uri="{63B3BB69-23CF-44E3-9099-C40C66FF867C}">
                    <a14:compatExt spid="_x0000_s3333"/>
                  </a:ext>
                  <a:ext uri="{FF2B5EF4-FFF2-40B4-BE49-F238E27FC236}">
                    <a16:creationId xmlns:a16="http://schemas.microsoft.com/office/drawing/2014/main" id="{00000000-0008-0000-0100-0000050D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Rare and endangered species</a:t>
                </a:r>
              </a:p>
            </xdr:txBody>
          </xdr:sp>
          <xdr:sp macro="" textlink="">
            <xdr:nvSpPr>
              <xdr:cNvPr id="3334" name="Check Box 262" hidden="1">
                <a:extLst>
                  <a:ext uri="{63B3BB69-23CF-44E3-9099-C40C66FF867C}">
                    <a14:compatExt spid="_x0000_s3334"/>
                  </a:ext>
                  <a:ext uri="{FF2B5EF4-FFF2-40B4-BE49-F238E27FC236}">
                    <a16:creationId xmlns:a16="http://schemas.microsoft.com/office/drawing/2014/main" id="{00000000-0008-0000-0100-0000060D0000}"/>
                  </a:ext>
                </a:extLst>
              </xdr:cNvPr>
              <xdr:cNvSpPr/>
            </xdr:nvSpPr>
            <xdr:spPr bwMode="auto">
              <a:xfrm>
                <a:off x="645" y="0"/>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Drinking water</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5</xdr:row>
          <xdr:rowOff>0</xdr:rowOff>
        </xdr:from>
        <xdr:to>
          <xdr:col>15</xdr:col>
          <xdr:colOff>0</xdr:colOff>
          <xdr:row>5</xdr:row>
          <xdr:rowOff>0</xdr:rowOff>
        </xdr:to>
        <xdr:grpSp>
          <xdr:nvGrpSpPr>
            <xdr:cNvPr id="298552" name="Group 263">
              <a:extLst>
                <a:ext uri="{FF2B5EF4-FFF2-40B4-BE49-F238E27FC236}">
                  <a16:creationId xmlns:a16="http://schemas.microsoft.com/office/drawing/2014/main" id="{00000000-0008-0000-0100-0000388E0400}"/>
                </a:ext>
              </a:extLst>
            </xdr:cNvPr>
            <xdr:cNvGrpSpPr>
              <a:grpSpLocks/>
            </xdr:cNvGrpSpPr>
          </xdr:nvGrpSpPr>
          <xdr:grpSpPr bwMode="auto">
            <a:xfrm>
              <a:off x="14201775" y="2682875"/>
              <a:ext cx="1006475" cy="0"/>
              <a:chOff x="539" y="0"/>
              <a:chExt cx="15207788" cy="2682875"/>
            </a:xfrm>
          </xdr:grpSpPr>
          <xdr:sp macro="" textlink="">
            <xdr:nvSpPr>
              <xdr:cNvPr id="3336" name="Check Box 264" hidden="1">
                <a:extLst>
                  <a:ext uri="{63B3BB69-23CF-44E3-9099-C40C66FF867C}">
                    <a14:compatExt spid="_x0000_s3336"/>
                  </a:ext>
                  <a:ext uri="{FF2B5EF4-FFF2-40B4-BE49-F238E27FC236}">
                    <a16:creationId xmlns:a16="http://schemas.microsoft.com/office/drawing/2014/main" id="{00000000-0008-0000-0100-000008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Dissolved Oxygen</a:t>
                </a:r>
              </a:p>
            </xdr:txBody>
          </xdr:sp>
          <xdr:sp macro="" textlink="">
            <xdr:nvSpPr>
              <xdr:cNvPr id="3337" name="Check Box 265" hidden="1">
                <a:extLst>
                  <a:ext uri="{63B3BB69-23CF-44E3-9099-C40C66FF867C}">
                    <a14:compatExt spid="_x0000_s3337"/>
                  </a:ext>
                  <a:ext uri="{FF2B5EF4-FFF2-40B4-BE49-F238E27FC236}">
                    <a16:creationId xmlns:a16="http://schemas.microsoft.com/office/drawing/2014/main" id="{00000000-0008-0000-0100-000009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a:t>
                </a:r>
              </a:p>
            </xdr:txBody>
          </xdr:sp>
          <xdr:sp macro="" textlink="">
            <xdr:nvSpPr>
              <xdr:cNvPr id="3338" name="Check Box 266" hidden="1">
                <a:extLst>
                  <a:ext uri="{63B3BB69-23CF-44E3-9099-C40C66FF867C}">
                    <a14:compatExt spid="_x0000_s3338"/>
                  </a:ext>
                  <a:ext uri="{FF2B5EF4-FFF2-40B4-BE49-F238E27FC236}">
                    <a16:creationId xmlns:a16="http://schemas.microsoft.com/office/drawing/2014/main" id="{00000000-0008-0000-0100-00000A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Water Temperature</a:t>
                </a:r>
              </a:p>
            </xdr:txBody>
          </xdr:sp>
          <xdr:sp macro="" textlink="">
            <xdr:nvSpPr>
              <xdr:cNvPr id="3339" name="Check Box 267" hidden="1">
                <a:extLst>
                  <a:ext uri="{63B3BB69-23CF-44E3-9099-C40C66FF867C}">
                    <a14:compatExt spid="_x0000_s3339"/>
                  </a:ext>
                  <a:ext uri="{FF2B5EF4-FFF2-40B4-BE49-F238E27FC236}">
                    <a16:creationId xmlns:a16="http://schemas.microsoft.com/office/drawing/2014/main" id="{00000000-0008-0000-0100-00000B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Turbidity</a:t>
                </a:r>
              </a:p>
            </xdr:txBody>
          </xdr:sp>
          <xdr:sp macro="" textlink="">
            <xdr:nvSpPr>
              <xdr:cNvPr id="3340" name="Check Box 268" hidden="1">
                <a:extLst>
                  <a:ext uri="{63B3BB69-23CF-44E3-9099-C40C66FF867C}">
                    <a14:compatExt spid="_x0000_s3340"/>
                  </a:ext>
                  <a:ext uri="{FF2B5EF4-FFF2-40B4-BE49-F238E27FC236}">
                    <a16:creationId xmlns:a16="http://schemas.microsoft.com/office/drawing/2014/main" id="{00000000-0008-0000-0100-00000C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Phosphorus</a:t>
                </a:r>
              </a:p>
            </xdr:txBody>
          </xdr:sp>
          <xdr:sp macro="" textlink="">
            <xdr:nvSpPr>
              <xdr:cNvPr id="3341" name="Check Box 269" hidden="1">
                <a:extLst>
                  <a:ext uri="{63B3BB69-23CF-44E3-9099-C40C66FF867C}">
                    <a14:compatExt spid="_x0000_s3341"/>
                  </a:ext>
                  <a:ext uri="{FF2B5EF4-FFF2-40B4-BE49-F238E27FC236}">
                    <a16:creationId xmlns:a16="http://schemas.microsoft.com/office/drawing/2014/main" id="{00000000-0008-0000-0100-00000D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Total Nitrogen</a:t>
                </a:r>
              </a:p>
            </xdr:txBody>
          </xdr:sp>
          <xdr:sp macro="" textlink="">
            <xdr:nvSpPr>
              <xdr:cNvPr id="3342" name="Check Box 270" hidden="1">
                <a:extLst>
                  <a:ext uri="{63B3BB69-23CF-44E3-9099-C40C66FF867C}">
                    <a14:compatExt spid="_x0000_s3342"/>
                  </a:ext>
                  <a:ext uri="{FF2B5EF4-FFF2-40B4-BE49-F238E27FC236}">
                    <a16:creationId xmlns:a16="http://schemas.microsoft.com/office/drawing/2014/main" id="{00000000-0008-0000-0100-00000E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Macroinvertebrates</a:t>
                </a:r>
              </a:p>
            </xdr:txBody>
          </xdr:sp>
          <xdr:sp macro="" textlink="">
            <xdr:nvSpPr>
              <xdr:cNvPr id="3343" name="Check Box 271" hidden="1">
                <a:extLst>
                  <a:ext uri="{63B3BB69-23CF-44E3-9099-C40C66FF867C}">
                    <a14:compatExt spid="_x0000_s3343"/>
                  </a:ext>
                  <a:ext uri="{FF2B5EF4-FFF2-40B4-BE49-F238E27FC236}">
                    <a16:creationId xmlns:a16="http://schemas.microsoft.com/office/drawing/2014/main" id="{00000000-0008-0000-0100-00000F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 coli</a:t>
                </a:r>
              </a:p>
            </xdr:txBody>
          </xdr:sp>
          <xdr:sp macro="" textlink="">
            <xdr:nvSpPr>
              <xdr:cNvPr id="3344" name="Check Box 272" hidden="1">
                <a:extLst>
                  <a:ext uri="{63B3BB69-23CF-44E3-9099-C40C66FF867C}">
                    <a14:compatExt spid="_x0000_s3344"/>
                  </a:ext>
                  <a:ext uri="{FF2B5EF4-FFF2-40B4-BE49-F238E27FC236}">
                    <a16:creationId xmlns:a16="http://schemas.microsoft.com/office/drawing/2014/main" id="{00000000-0008-0000-0100-000010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Enterococci</a:t>
                </a:r>
              </a:p>
            </xdr:txBody>
          </xdr:sp>
          <xdr:sp macro="" textlink="">
            <xdr:nvSpPr>
              <xdr:cNvPr id="3345" name="Check Box 273" hidden="1">
                <a:extLst>
                  <a:ext uri="{63B3BB69-23CF-44E3-9099-C40C66FF867C}">
                    <a14:compatExt spid="_x0000_s3345"/>
                  </a:ext>
                  <a:ext uri="{FF2B5EF4-FFF2-40B4-BE49-F238E27FC236}">
                    <a16:creationId xmlns:a16="http://schemas.microsoft.com/office/drawing/2014/main" id="{00000000-0008-0000-0100-0000110D0000}"/>
                  </a:ext>
                </a:extLst>
              </xdr:cNvPr>
              <xdr:cNvSpPr/>
            </xdr:nvSpPr>
            <xdr:spPr bwMode="auto">
              <a:xfrm>
                <a:off x="539" y="0"/>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Basic Habitat Information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5</xdr:row>
          <xdr:rowOff>0</xdr:rowOff>
        </xdr:from>
        <xdr:to>
          <xdr:col>14</xdr:col>
          <xdr:colOff>990600</xdr:colOff>
          <xdr:row>5</xdr:row>
          <xdr:rowOff>0</xdr:rowOff>
        </xdr:to>
        <xdr:sp macro="" textlink="">
          <xdr:nvSpPr>
            <xdr:cNvPr id="3346" name="Check Box 274" hidden="1">
              <a:extLst>
                <a:ext uri="{63B3BB69-23CF-44E3-9099-C40C66FF867C}">
                  <a14:compatExt spid="_x0000_s3346"/>
                </a:ext>
                <a:ext uri="{FF2B5EF4-FFF2-40B4-BE49-F238E27FC236}">
                  <a16:creationId xmlns:a16="http://schemas.microsoft.com/office/drawing/2014/main" id="{00000000-0008-0000-0100-00001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5</xdr:row>
          <xdr:rowOff>0</xdr:rowOff>
        </xdr:from>
        <xdr:to>
          <xdr:col>15</xdr:col>
          <xdr:colOff>0</xdr:colOff>
          <xdr:row>5</xdr:row>
          <xdr:rowOff>0</xdr:rowOff>
        </xdr:to>
        <xdr:grpSp>
          <xdr:nvGrpSpPr>
            <xdr:cNvPr id="298553" name="Group 275">
              <a:extLst>
                <a:ext uri="{FF2B5EF4-FFF2-40B4-BE49-F238E27FC236}">
                  <a16:creationId xmlns:a16="http://schemas.microsoft.com/office/drawing/2014/main" id="{00000000-0008-0000-0100-0000398E0400}"/>
                </a:ext>
              </a:extLst>
            </xdr:cNvPr>
            <xdr:cNvGrpSpPr>
              <a:grpSpLocks/>
            </xdr:cNvGrpSpPr>
          </xdr:nvGrpSpPr>
          <xdr:grpSpPr bwMode="auto">
            <a:xfrm>
              <a:off x="14201775" y="2682875"/>
              <a:ext cx="1006475" cy="0"/>
              <a:chOff x="539" y="0"/>
              <a:chExt cx="15207788" cy="2682875"/>
            </a:xfrm>
          </xdr:grpSpPr>
          <xdr:sp macro="" textlink="">
            <xdr:nvSpPr>
              <xdr:cNvPr id="3348" name="Check Box 276" hidden="1">
                <a:extLst>
                  <a:ext uri="{63B3BB69-23CF-44E3-9099-C40C66FF867C}">
                    <a14:compatExt spid="_x0000_s3348"/>
                  </a:ext>
                  <a:ext uri="{FF2B5EF4-FFF2-40B4-BE49-F238E27FC236}">
                    <a16:creationId xmlns:a16="http://schemas.microsoft.com/office/drawing/2014/main" id="{00000000-0008-0000-0100-000014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Dissolved Oxygen</a:t>
                </a:r>
              </a:p>
            </xdr:txBody>
          </xdr:sp>
          <xdr:sp macro="" textlink="">
            <xdr:nvSpPr>
              <xdr:cNvPr id="3349" name="Check Box 277" hidden="1">
                <a:extLst>
                  <a:ext uri="{63B3BB69-23CF-44E3-9099-C40C66FF867C}">
                    <a14:compatExt spid="_x0000_s3349"/>
                  </a:ext>
                  <a:ext uri="{FF2B5EF4-FFF2-40B4-BE49-F238E27FC236}">
                    <a16:creationId xmlns:a16="http://schemas.microsoft.com/office/drawing/2014/main" id="{00000000-0008-0000-0100-000015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a:t>
                </a:r>
              </a:p>
            </xdr:txBody>
          </xdr:sp>
          <xdr:sp macro="" textlink="">
            <xdr:nvSpPr>
              <xdr:cNvPr id="3350" name="Check Box 278" hidden="1">
                <a:extLst>
                  <a:ext uri="{63B3BB69-23CF-44E3-9099-C40C66FF867C}">
                    <a14:compatExt spid="_x0000_s3350"/>
                  </a:ext>
                  <a:ext uri="{FF2B5EF4-FFF2-40B4-BE49-F238E27FC236}">
                    <a16:creationId xmlns:a16="http://schemas.microsoft.com/office/drawing/2014/main" id="{00000000-0008-0000-0100-000016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Water Temperature</a:t>
                </a:r>
              </a:p>
            </xdr:txBody>
          </xdr:sp>
          <xdr:sp macro="" textlink="">
            <xdr:nvSpPr>
              <xdr:cNvPr id="3351" name="Check Box 279" hidden="1">
                <a:extLst>
                  <a:ext uri="{63B3BB69-23CF-44E3-9099-C40C66FF867C}">
                    <a14:compatExt spid="_x0000_s3351"/>
                  </a:ext>
                  <a:ext uri="{FF2B5EF4-FFF2-40B4-BE49-F238E27FC236}">
                    <a16:creationId xmlns:a16="http://schemas.microsoft.com/office/drawing/2014/main" id="{00000000-0008-0000-0100-000017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Turbidity</a:t>
                </a:r>
              </a:p>
            </xdr:txBody>
          </xdr:sp>
          <xdr:sp macro="" textlink="">
            <xdr:nvSpPr>
              <xdr:cNvPr id="3352" name="Check Box 280" hidden="1">
                <a:extLst>
                  <a:ext uri="{63B3BB69-23CF-44E3-9099-C40C66FF867C}">
                    <a14:compatExt spid="_x0000_s3352"/>
                  </a:ext>
                  <a:ext uri="{FF2B5EF4-FFF2-40B4-BE49-F238E27FC236}">
                    <a16:creationId xmlns:a16="http://schemas.microsoft.com/office/drawing/2014/main" id="{00000000-0008-0000-0100-000018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Phosphorus</a:t>
                </a:r>
              </a:p>
            </xdr:txBody>
          </xdr:sp>
          <xdr:sp macro="" textlink="">
            <xdr:nvSpPr>
              <xdr:cNvPr id="3353" name="Check Box 281" hidden="1">
                <a:extLst>
                  <a:ext uri="{63B3BB69-23CF-44E3-9099-C40C66FF867C}">
                    <a14:compatExt spid="_x0000_s3353"/>
                  </a:ext>
                  <a:ext uri="{FF2B5EF4-FFF2-40B4-BE49-F238E27FC236}">
                    <a16:creationId xmlns:a16="http://schemas.microsoft.com/office/drawing/2014/main" id="{00000000-0008-0000-0100-000019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Total Nitrogen</a:t>
                </a:r>
              </a:p>
            </xdr:txBody>
          </xdr:sp>
          <xdr:sp macro="" textlink="">
            <xdr:nvSpPr>
              <xdr:cNvPr id="3354" name="Check Box 282" hidden="1">
                <a:extLst>
                  <a:ext uri="{63B3BB69-23CF-44E3-9099-C40C66FF867C}">
                    <a14:compatExt spid="_x0000_s3354"/>
                  </a:ext>
                  <a:ext uri="{FF2B5EF4-FFF2-40B4-BE49-F238E27FC236}">
                    <a16:creationId xmlns:a16="http://schemas.microsoft.com/office/drawing/2014/main" id="{00000000-0008-0000-0100-00001A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Macroinvertebrates</a:t>
                </a:r>
              </a:p>
            </xdr:txBody>
          </xdr:sp>
          <xdr:sp macro="" textlink="">
            <xdr:nvSpPr>
              <xdr:cNvPr id="3355" name="Check Box 283" hidden="1">
                <a:extLst>
                  <a:ext uri="{63B3BB69-23CF-44E3-9099-C40C66FF867C}">
                    <a14:compatExt spid="_x0000_s3355"/>
                  </a:ext>
                  <a:ext uri="{FF2B5EF4-FFF2-40B4-BE49-F238E27FC236}">
                    <a16:creationId xmlns:a16="http://schemas.microsoft.com/office/drawing/2014/main" id="{00000000-0008-0000-0100-00001B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 coli</a:t>
                </a:r>
              </a:p>
            </xdr:txBody>
          </xdr:sp>
          <xdr:sp macro="" textlink="">
            <xdr:nvSpPr>
              <xdr:cNvPr id="3356" name="Check Box 284" hidden="1">
                <a:extLst>
                  <a:ext uri="{63B3BB69-23CF-44E3-9099-C40C66FF867C}">
                    <a14:compatExt spid="_x0000_s3356"/>
                  </a:ext>
                  <a:ext uri="{FF2B5EF4-FFF2-40B4-BE49-F238E27FC236}">
                    <a16:creationId xmlns:a16="http://schemas.microsoft.com/office/drawing/2014/main" id="{00000000-0008-0000-0100-00001C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Enterococci</a:t>
                </a:r>
              </a:p>
            </xdr:txBody>
          </xdr:sp>
          <xdr:sp macro="" textlink="">
            <xdr:nvSpPr>
              <xdr:cNvPr id="3357" name="Check Box 285" hidden="1">
                <a:extLst>
                  <a:ext uri="{63B3BB69-23CF-44E3-9099-C40C66FF867C}">
                    <a14:compatExt spid="_x0000_s3357"/>
                  </a:ext>
                  <a:ext uri="{FF2B5EF4-FFF2-40B4-BE49-F238E27FC236}">
                    <a16:creationId xmlns:a16="http://schemas.microsoft.com/office/drawing/2014/main" id="{00000000-0008-0000-0100-00001D0D0000}"/>
                  </a:ext>
                </a:extLst>
              </xdr:cNvPr>
              <xdr:cNvSpPr/>
            </xdr:nvSpPr>
            <xdr:spPr bwMode="auto">
              <a:xfrm>
                <a:off x="539" y="0"/>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Basic Habitat Information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5</xdr:row>
          <xdr:rowOff>0</xdr:rowOff>
        </xdr:from>
        <xdr:to>
          <xdr:col>14</xdr:col>
          <xdr:colOff>990600</xdr:colOff>
          <xdr:row>5</xdr:row>
          <xdr:rowOff>0</xdr:rowOff>
        </xdr:to>
        <xdr:sp macro="" textlink="">
          <xdr:nvSpPr>
            <xdr:cNvPr id="3358" name="Check Box 286" hidden="1">
              <a:extLst>
                <a:ext uri="{63B3BB69-23CF-44E3-9099-C40C66FF867C}">
                  <a14:compatExt spid="_x0000_s3358"/>
                </a:ext>
                <a:ext uri="{FF2B5EF4-FFF2-40B4-BE49-F238E27FC236}">
                  <a16:creationId xmlns:a16="http://schemas.microsoft.com/office/drawing/2014/main" id="{00000000-0008-0000-0100-00001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5</xdr:row>
          <xdr:rowOff>0</xdr:rowOff>
        </xdr:from>
        <xdr:to>
          <xdr:col>15</xdr:col>
          <xdr:colOff>0</xdr:colOff>
          <xdr:row>5</xdr:row>
          <xdr:rowOff>0</xdr:rowOff>
        </xdr:to>
        <xdr:grpSp>
          <xdr:nvGrpSpPr>
            <xdr:cNvPr id="298554" name="Group 287">
              <a:extLst>
                <a:ext uri="{FF2B5EF4-FFF2-40B4-BE49-F238E27FC236}">
                  <a16:creationId xmlns:a16="http://schemas.microsoft.com/office/drawing/2014/main" id="{00000000-0008-0000-0100-00003A8E0400}"/>
                </a:ext>
              </a:extLst>
            </xdr:cNvPr>
            <xdr:cNvGrpSpPr>
              <a:grpSpLocks/>
            </xdr:cNvGrpSpPr>
          </xdr:nvGrpSpPr>
          <xdr:grpSpPr bwMode="auto">
            <a:xfrm>
              <a:off x="14201775" y="2682875"/>
              <a:ext cx="1006475" cy="0"/>
              <a:chOff x="539" y="0"/>
              <a:chExt cx="15207788" cy="2682875"/>
            </a:xfrm>
          </xdr:grpSpPr>
          <xdr:sp macro="" textlink="">
            <xdr:nvSpPr>
              <xdr:cNvPr id="3360" name="Check Box 288" hidden="1">
                <a:extLst>
                  <a:ext uri="{63B3BB69-23CF-44E3-9099-C40C66FF867C}">
                    <a14:compatExt spid="_x0000_s3360"/>
                  </a:ext>
                  <a:ext uri="{FF2B5EF4-FFF2-40B4-BE49-F238E27FC236}">
                    <a16:creationId xmlns:a16="http://schemas.microsoft.com/office/drawing/2014/main" id="{00000000-0008-0000-0100-000020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Dissolved Oxygen</a:t>
                </a:r>
              </a:p>
            </xdr:txBody>
          </xdr:sp>
          <xdr:sp macro="" textlink="">
            <xdr:nvSpPr>
              <xdr:cNvPr id="3361" name="Check Box 289" hidden="1">
                <a:extLst>
                  <a:ext uri="{63B3BB69-23CF-44E3-9099-C40C66FF867C}">
                    <a14:compatExt spid="_x0000_s3361"/>
                  </a:ext>
                  <a:ext uri="{FF2B5EF4-FFF2-40B4-BE49-F238E27FC236}">
                    <a16:creationId xmlns:a16="http://schemas.microsoft.com/office/drawing/2014/main" id="{00000000-0008-0000-0100-000021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a:t>
                </a:r>
              </a:p>
            </xdr:txBody>
          </xdr:sp>
          <xdr:sp macro="" textlink="">
            <xdr:nvSpPr>
              <xdr:cNvPr id="3362" name="Check Box 290" hidden="1">
                <a:extLst>
                  <a:ext uri="{63B3BB69-23CF-44E3-9099-C40C66FF867C}">
                    <a14:compatExt spid="_x0000_s3362"/>
                  </a:ext>
                  <a:ext uri="{FF2B5EF4-FFF2-40B4-BE49-F238E27FC236}">
                    <a16:creationId xmlns:a16="http://schemas.microsoft.com/office/drawing/2014/main" id="{00000000-0008-0000-0100-000022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Water Temperature</a:t>
                </a:r>
              </a:p>
            </xdr:txBody>
          </xdr:sp>
          <xdr:sp macro="" textlink="">
            <xdr:nvSpPr>
              <xdr:cNvPr id="3363" name="Check Box 291" hidden="1">
                <a:extLst>
                  <a:ext uri="{63B3BB69-23CF-44E3-9099-C40C66FF867C}">
                    <a14:compatExt spid="_x0000_s3363"/>
                  </a:ext>
                  <a:ext uri="{FF2B5EF4-FFF2-40B4-BE49-F238E27FC236}">
                    <a16:creationId xmlns:a16="http://schemas.microsoft.com/office/drawing/2014/main" id="{00000000-0008-0000-0100-000023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Turbidity</a:t>
                </a:r>
              </a:p>
            </xdr:txBody>
          </xdr:sp>
          <xdr:sp macro="" textlink="">
            <xdr:nvSpPr>
              <xdr:cNvPr id="3364" name="Check Box 292" hidden="1">
                <a:extLst>
                  <a:ext uri="{63B3BB69-23CF-44E3-9099-C40C66FF867C}">
                    <a14:compatExt spid="_x0000_s3364"/>
                  </a:ext>
                  <a:ext uri="{FF2B5EF4-FFF2-40B4-BE49-F238E27FC236}">
                    <a16:creationId xmlns:a16="http://schemas.microsoft.com/office/drawing/2014/main" id="{00000000-0008-0000-0100-000024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Phosphorus</a:t>
                </a:r>
              </a:p>
            </xdr:txBody>
          </xdr:sp>
          <xdr:sp macro="" textlink="">
            <xdr:nvSpPr>
              <xdr:cNvPr id="3365" name="Check Box 293" hidden="1">
                <a:extLst>
                  <a:ext uri="{63B3BB69-23CF-44E3-9099-C40C66FF867C}">
                    <a14:compatExt spid="_x0000_s3365"/>
                  </a:ext>
                  <a:ext uri="{FF2B5EF4-FFF2-40B4-BE49-F238E27FC236}">
                    <a16:creationId xmlns:a16="http://schemas.microsoft.com/office/drawing/2014/main" id="{00000000-0008-0000-0100-000025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Total Nitrogen</a:t>
                </a:r>
              </a:p>
            </xdr:txBody>
          </xdr:sp>
          <xdr:sp macro="" textlink="">
            <xdr:nvSpPr>
              <xdr:cNvPr id="3366" name="Check Box 294" hidden="1">
                <a:extLst>
                  <a:ext uri="{63B3BB69-23CF-44E3-9099-C40C66FF867C}">
                    <a14:compatExt spid="_x0000_s3366"/>
                  </a:ext>
                  <a:ext uri="{FF2B5EF4-FFF2-40B4-BE49-F238E27FC236}">
                    <a16:creationId xmlns:a16="http://schemas.microsoft.com/office/drawing/2014/main" id="{00000000-0008-0000-0100-000026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Macroinvertebrates</a:t>
                </a:r>
              </a:p>
            </xdr:txBody>
          </xdr:sp>
          <xdr:sp macro="" textlink="">
            <xdr:nvSpPr>
              <xdr:cNvPr id="3367" name="Check Box 295" hidden="1">
                <a:extLst>
                  <a:ext uri="{63B3BB69-23CF-44E3-9099-C40C66FF867C}">
                    <a14:compatExt spid="_x0000_s3367"/>
                  </a:ext>
                  <a:ext uri="{FF2B5EF4-FFF2-40B4-BE49-F238E27FC236}">
                    <a16:creationId xmlns:a16="http://schemas.microsoft.com/office/drawing/2014/main" id="{00000000-0008-0000-0100-000027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 coli</a:t>
                </a:r>
              </a:p>
            </xdr:txBody>
          </xdr:sp>
          <xdr:sp macro="" textlink="">
            <xdr:nvSpPr>
              <xdr:cNvPr id="3368" name="Check Box 296" hidden="1">
                <a:extLst>
                  <a:ext uri="{63B3BB69-23CF-44E3-9099-C40C66FF867C}">
                    <a14:compatExt spid="_x0000_s3368"/>
                  </a:ext>
                  <a:ext uri="{FF2B5EF4-FFF2-40B4-BE49-F238E27FC236}">
                    <a16:creationId xmlns:a16="http://schemas.microsoft.com/office/drawing/2014/main" id="{00000000-0008-0000-0100-000028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Enterococci</a:t>
                </a:r>
              </a:p>
            </xdr:txBody>
          </xdr:sp>
          <xdr:sp macro="" textlink="">
            <xdr:nvSpPr>
              <xdr:cNvPr id="3369" name="Check Box 297" hidden="1">
                <a:extLst>
                  <a:ext uri="{63B3BB69-23CF-44E3-9099-C40C66FF867C}">
                    <a14:compatExt spid="_x0000_s3369"/>
                  </a:ext>
                  <a:ext uri="{FF2B5EF4-FFF2-40B4-BE49-F238E27FC236}">
                    <a16:creationId xmlns:a16="http://schemas.microsoft.com/office/drawing/2014/main" id="{00000000-0008-0000-0100-0000290D0000}"/>
                  </a:ext>
                </a:extLst>
              </xdr:cNvPr>
              <xdr:cNvSpPr/>
            </xdr:nvSpPr>
            <xdr:spPr bwMode="auto">
              <a:xfrm>
                <a:off x="539" y="0"/>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Basic Habitat Information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5</xdr:row>
          <xdr:rowOff>0</xdr:rowOff>
        </xdr:from>
        <xdr:to>
          <xdr:col>14</xdr:col>
          <xdr:colOff>990600</xdr:colOff>
          <xdr:row>5</xdr:row>
          <xdr:rowOff>0</xdr:rowOff>
        </xdr:to>
        <xdr:sp macro="" textlink="">
          <xdr:nvSpPr>
            <xdr:cNvPr id="3370" name="Check Box 298" hidden="1">
              <a:extLst>
                <a:ext uri="{63B3BB69-23CF-44E3-9099-C40C66FF867C}">
                  <a14:compatExt spid="_x0000_s3370"/>
                </a:ext>
                <a:ext uri="{FF2B5EF4-FFF2-40B4-BE49-F238E27FC236}">
                  <a16:creationId xmlns:a16="http://schemas.microsoft.com/office/drawing/2014/main" id="{00000000-0008-0000-0100-00002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11</xdr:col>
          <xdr:colOff>590550</xdr:colOff>
          <xdr:row>5</xdr:row>
          <xdr:rowOff>0</xdr:rowOff>
        </xdr:to>
        <xdr:sp macro="" textlink="">
          <xdr:nvSpPr>
            <xdr:cNvPr id="3371" name="Check Box 299" hidden="1">
              <a:extLst>
                <a:ext uri="{63B3BB69-23CF-44E3-9099-C40C66FF867C}">
                  <a14:compatExt spid="_x0000_s3371"/>
                </a:ext>
                <a:ext uri="{FF2B5EF4-FFF2-40B4-BE49-F238E27FC236}">
                  <a16:creationId xmlns:a16="http://schemas.microsoft.com/office/drawing/2014/main" id="{00000000-0008-0000-0100-00002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Assess water quality</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11</xdr:col>
          <xdr:colOff>590550</xdr:colOff>
          <xdr:row>5</xdr:row>
          <xdr:rowOff>0</xdr:rowOff>
        </xdr:to>
        <xdr:sp macro="" textlink="">
          <xdr:nvSpPr>
            <xdr:cNvPr id="3372" name="Check Box 300" hidden="1">
              <a:extLst>
                <a:ext uri="{63B3BB69-23CF-44E3-9099-C40C66FF867C}">
                  <a14:compatExt spid="_x0000_s3372"/>
                </a:ext>
                <a:ext uri="{FF2B5EF4-FFF2-40B4-BE49-F238E27FC236}">
                  <a16:creationId xmlns:a16="http://schemas.microsoft.com/office/drawing/2014/main" id="{00000000-0008-0000-0100-00002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Assess water quality</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11</xdr:col>
          <xdr:colOff>590550</xdr:colOff>
          <xdr:row>5</xdr:row>
          <xdr:rowOff>0</xdr:rowOff>
        </xdr:to>
        <xdr:sp macro="" textlink="">
          <xdr:nvSpPr>
            <xdr:cNvPr id="3373" name="Check Box 301" hidden="1">
              <a:extLst>
                <a:ext uri="{63B3BB69-23CF-44E3-9099-C40C66FF867C}">
                  <a14:compatExt spid="_x0000_s3373"/>
                </a:ext>
                <a:ext uri="{FF2B5EF4-FFF2-40B4-BE49-F238E27FC236}">
                  <a16:creationId xmlns:a16="http://schemas.microsoft.com/office/drawing/2014/main" id="{00000000-0008-0000-0100-00002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Assess water quality</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11</xdr:col>
          <xdr:colOff>590550</xdr:colOff>
          <xdr:row>5</xdr:row>
          <xdr:rowOff>0</xdr:rowOff>
        </xdr:to>
        <xdr:sp macro="" textlink="">
          <xdr:nvSpPr>
            <xdr:cNvPr id="3374" name="Check Box 302" hidden="1">
              <a:extLst>
                <a:ext uri="{63B3BB69-23CF-44E3-9099-C40C66FF867C}">
                  <a14:compatExt spid="_x0000_s3374"/>
                </a:ext>
                <a:ext uri="{FF2B5EF4-FFF2-40B4-BE49-F238E27FC236}">
                  <a16:creationId xmlns:a16="http://schemas.microsoft.com/office/drawing/2014/main" id="{00000000-0008-0000-0100-00002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11</xdr:col>
          <xdr:colOff>590550</xdr:colOff>
          <xdr:row>5</xdr:row>
          <xdr:rowOff>0</xdr:rowOff>
        </xdr:to>
        <xdr:sp macro="" textlink="">
          <xdr:nvSpPr>
            <xdr:cNvPr id="3375" name="Check Box 303" hidden="1">
              <a:extLst>
                <a:ext uri="{63B3BB69-23CF-44E3-9099-C40C66FF867C}">
                  <a14:compatExt spid="_x0000_s3375"/>
                </a:ext>
                <a:ext uri="{FF2B5EF4-FFF2-40B4-BE49-F238E27FC236}">
                  <a16:creationId xmlns:a16="http://schemas.microsoft.com/office/drawing/2014/main" id="{00000000-0008-0000-0100-00002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11</xdr:col>
          <xdr:colOff>590550</xdr:colOff>
          <xdr:row>5</xdr:row>
          <xdr:rowOff>0</xdr:rowOff>
        </xdr:to>
        <xdr:sp macro="" textlink="">
          <xdr:nvSpPr>
            <xdr:cNvPr id="3376" name="Check Box 304" hidden="1">
              <a:extLst>
                <a:ext uri="{63B3BB69-23CF-44E3-9099-C40C66FF867C}">
                  <a14:compatExt spid="_x0000_s3376"/>
                </a:ext>
                <a:ext uri="{FF2B5EF4-FFF2-40B4-BE49-F238E27FC236}">
                  <a16:creationId xmlns:a16="http://schemas.microsoft.com/office/drawing/2014/main" id="{00000000-0008-0000-0100-00003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377" name="Check Box 305" hidden="1">
              <a:extLst>
                <a:ext uri="{63B3BB69-23CF-44E3-9099-C40C66FF867C}">
                  <a14:compatExt spid="_x0000_s3377"/>
                </a:ext>
                <a:ext uri="{FF2B5EF4-FFF2-40B4-BE49-F238E27FC236}">
                  <a16:creationId xmlns:a16="http://schemas.microsoft.com/office/drawing/2014/main" id="{00000000-0008-0000-0100-00003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Dissolved Oxygen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378" name="Check Box 306" hidden="1">
              <a:extLst>
                <a:ext uri="{63B3BB69-23CF-44E3-9099-C40C66FF867C}">
                  <a14:compatExt spid="_x0000_s3378"/>
                </a:ext>
                <a:ext uri="{FF2B5EF4-FFF2-40B4-BE49-F238E27FC236}">
                  <a16:creationId xmlns:a16="http://schemas.microsoft.com/office/drawing/2014/main" id="{00000000-0008-0000-0100-00003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379" name="Check Box 307" hidden="1">
              <a:extLst>
                <a:ext uri="{63B3BB69-23CF-44E3-9099-C40C66FF867C}">
                  <a14:compatExt spid="_x0000_s3379"/>
                </a:ext>
                <a:ext uri="{FF2B5EF4-FFF2-40B4-BE49-F238E27FC236}">
                  <a16:creationId xmlns:a16="http://schemas.microsoft.com/office/drawing/2014/main" id="{00000000-0008-0000-0100-00003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Water Temperature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380" name="Check Box 308" hidden="1">
              <a:extLst>
                <a:ext uri="{63B3BB69-23CF-44E3-9099-C40C66FF867C}">
                  <a14:compatExt spid="_x0000_s3380"/>
                </a:ext>
                <a:ext uri="{FF2B5EF4-FFF2-40B4-BE49-F238E27FC236}">
                  <a16:creationId xmlns:a16="http://schemas.microsoft.com/office/drawing/2014/main" id="{00000000-0008-0000-0100-00003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Turbidity</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381" name="Check Box 309" hidden="1">
              <a:extLst>
                <a:ext uri="{63B3BB69-23CF-44E3-9099-C40C66FF867C}">
                  <a14:compatExt spid="_x0000_s3381"/>
                </a:ext>
                <a:ext uri="{FF2B5EF4-FFF2-40B4-BE49-F238E27FC236}">
                  <a16:creationId xmlns:a16="http://schemas.microsoft.com/office/drawing/2014/main" id="{00000000-0008-0000-0100-00003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Phosphorus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382" name="Check Box 310" hidden="1">
              <a:extLst>
                <a:ext uri="{63B3BB69-23CF-44E3-9099-C40C66FF867C}">
                  <a14:compatExt spid="_x0000_s3382"/>
                </a:ext>
                <a:ext uri="{FF2B5EF4-FFF2-40B4-BE49-F238E27FC236}">
                  <a16:creationId xmlns:a16="http://schemas.microsoft.com/office/drawing/2014/main" id="{00000000-0008-0000-0100-00003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Total Nitrogen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383" name="Check Box 311" hidden="1">
              <a:extLst>
                <a:ext uri="{63B3BB69-23CF-44E3-9099-C40C66FF867C}">
                  <a14:compatExt spid="_x0000_s3383"/>
                </a:ext>
                <a:ext uri="{FF2B5EF4-FFF2-40B4-BE49-F238E27FC236}">
                  <a16:creationId xmlns:a16="http://schemas.microsoft.com/office/drawing/2014/main" id="{00000000-0008-0000-0100-00003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Macroinvertebrates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384" name="Check Box 312" hidden="1">
              <a:extLst>
                <a:ext uri="{63B3BB69-23CF-44E3-9099-C40C66FF867C}">
                  <a14:compatExt spid="_x0000_s3384"/>
                </a:ext>
                <a:ext uri="{FF2B5EF4-FFF2-40B4-BE49-F238E27FC236}">
                  <a16:creationId xmlns:a16="http://schemas.microsoft.com/office/drawing/2014/main" id="{00000000-0008-0000-0100-00003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 coli</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385" name="Check Box 313" hidden="1">
              <a:extLst>
                <a:ext uri="{63B3BB69-23CF-44E3-9099-C40C66FF867C}">
                  <a14:compatExt spid="_x0000_s3385"/>
                </a:ext>
                <a:ext uri="{FF2B5EF4-FFF2-40B4-BE49-F238E27FC236}">
                  <a16:creationId xmlns:a16="http://schemas.microsoft.com/office/drawing/2014/main" id="{00000000-0008-0000-0100-00003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Enterococci</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386" name="Check Box 314" hidden="1">
              <a:extLst>
                <a:ext uri="{63B3BB69-23CF-44E3-9099-C40C66FF867C}">
                  <a14:compatExt spid="_x0000_s3386"/>
                </a:ext>
                <a:ext uri="{FF2B5EF4-FFF2-40B4-BE49-F238E27FC236}">
                  <a16:creationId xmlns:a16="http://schemas.microsoft.com/office/drawing/2014/main" id="{00000000-0008-0000-0100-00003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Basic Habitat Information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10</xdr:col>
          <xdr:colOff>0</xdr:colOff>
          <xdr:row>5</xdr:row>
          <xdr:rowOff>0</xdr:rowOff>
        </xdr:to>
        <xdr:sp macro="" textlink="">
          <xdr:nvSpPr>
            <xdr:cNvPr id="3387" name="Check Box 315" hidden="1">
              <a:extLst>
                <a:ext uri="{63B3BB69-23CF-44E3-9099-C40C66FF867C}">
                  <a14:compatExt spid="_x0000_s3387"/>
                </a:ext>
                <a:ext uri="{FF2B5EF4-FFF2-40B4-BE49-F238E27FC236}">
                  <a16:creationId xmlns:a16="http://schemas.microsoft.com/office/drawing/2014/main" id="{00000000-0008-0000-0100-00003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388" name="Check Box 316" hidden="1">
              <a:extLst>
                <a:ext uri="{63B3BB69-23CF-44E3-9099-C40C66FF867C}">
                  <a14:compatExt spid="_x0000_s3388"/>
                </a:ext>
                <a:ext uri="{FF2B5EF4-FFF2-40B4-BE49-F238E27FC236}">
                  <a16:creationId xmlns:a16="http://schemas.microsoft.com/office/drawing/2014/main" id="{00000000-0008-0000-0100-00003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Dissolved Oxygen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389" name="Check Box 317" hidden="1">
              <a:extLst>
                <a:ext uri="{63B3BB69-23CF-44E3-9099-C40C66FF867C}">
                  <a14:compatExt spid="_x0000_s3389"/>
                </a:ext>
                <a:ext uri="{FF2B5EF4-FFF2-40B4-BE49-F238E27FC236}">
                  <a16:creationId xmlns:a16="http://schemas.microsoft.com/office/drawing/2014/main" id="{00000000-0008-0000-0100-00003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390" name="Check Box 318" hidden="1">
              <a:extLst>
                <a:ext uri="{63B3BB69-23CF-44E3-9099-C40C66FF867C}">
                  <a14:compatExt spid="_x0000_s3390"/>
                </a:ext>
                <a:ext uri="{FF2B5EF4-FFF2-40B4-BE49-F238E27FC236}">
                  <a16:creationId xmlns:a16="http://schemas.microsoft.com/office/drawing/2014/main" id="{00000000-0008-0000-0100-00003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Water Temperature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391" name="Check Box 319" hidden="1">
              <a:extLst>
                <a:ext uri="{63B3BB69-23CF-44E3-9099-C40C66FF867C}">
                  <a14:compatExt spid="_x0000_s3391"/>
                </a:ext>
                <a:ext uri="{FF2B5EF4-FFF2-40B4-BE49-F238E27FC236}">
                  <a16:creationId xmlns:a16="http://schemas.microsoft.com/office/drawing/2014/main" id="{00000000-0008-0000-0100-00003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Turbidity</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392" name="Check Box 320" hidden="1">
              <a:extLst>
                <a:ext uri="{63B3BB69-23CF-44E3-9099-C40C66FF867C}">
                  <a14:compatExt spid="_x0000_s3392"/>
                </a:ext>
                <a:ext uri="{FF2B5EF4-FFF2-40B4-BE49-F238E27FC236}">
                  <a16:creationId xmlns:a16="http://schemas.microsoft.com/office/drawing/2014/main" id="{00000000-0008-0000-0100-00004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Phosphorus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393" name="Check Box 321" hidden="1">
              <a:extLst>
                <a:ext uri="{63B3BB69-23CF-44E3-9099-C40C66FF867C}">
                  <a14:compatExt spid="_x0000_s3393"/>
                </a:ext>
                <a:ext uri="{FF2B5EF4-FFF2-40B4-BE49-F238E27FC236}">
                  <a16:creationId xmlns:a16="http://schemas.microsoft.com/office/drawing/2014/main" id="{00000000-0008-0000-0100-00004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Total Nitrogen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394" name="Check Box 322" hidden="1">
              <a:extLst>
                <a:ext uri="{63B3BB69-23CF-44E3-9099-C40C66FF867C}">
                  <a14:compatExt spid="_x0000_s3394"/>
                </a:ext>
                <a:ext uri="{FF2B5EF4-FFF2-40B4-BE49-F238E27FC236}">
                  <a16:creationId xmlns:a16="http://schemas.microsoft.com/office/drawing/2014/main" id="{00000000-0008-0000-0100-00004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Macroinvertebrates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395" name="Check Box 323" hidden="1">
              <a:extLst>
                <a:ext uri="{63B3BB69-23CF-44E3-9099-C40C66FF867C}">
                  <a14:compatExt spid="_x0000_s3395"/>
                </a:ext>
                <a:ext uri="{FF2B5EF4-FFF2-40B4-BE49-F238E27FC236}">
                  <a16:creationId xmlns:a16="http://schemas.microsoft.com/office/drawing/2014/main" id="{00000000-0008-0000-0100-00004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 coli</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396" name="Check Box 324" hidden="1">
              <a:extLst>
                <a:ext uri="{63B3BB69-23CF-44E3-9099-C40C66FF867C}">
                  <a14:compatExt spid="_x0000_s3396"/>
                </a:ext>
                <a:ext uri="{FF2B5EF4-FFF2-40B4-BE49-F238E27FC236}">
                  <a16:creationId xmlns:a16="http://schemas.microsoft.com/office/drawing/2014/main" id="{00000000-0008-0000-0100-00004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Enterococci</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397" name="Check Box 325" hidden="1">
              <a:extLst>
                <a:ext uri="{63B3BB69-23CF-44E3-9099-C40C66FF867C}">
                  <a14:compatExt spid="_x0000_s3397"/>
                </a:ext>
                <a:ext uri="{FF2B5EF4-FFF2-40B4-BE49-F238E27FC236}">
                  <a16:creationId xmlns:a16="http://schemas.microsoft.com/office/drawing/2014/main" id="{00000000-0008-0000-0100-00004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Basic Habitat Information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402" name="Check Box 330" hidden="1">
              <a:extLst>
                <a:ext uri="{63B3BB69-23CF-44E3-9099-C40C66FF867C}">
                  <a14:compatExt spid="_x0000_s3402"/>
                </a:ext>
                <a:ext uri="{FF2B5EF4-FFF2-40B4-BE49-F238E27FC236}">
                  <a16:creationId xmlns:a16="http://schemas.microsoft.com/office/drawing/2014/main" id="{00000000-0008-0000-0100-00004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Dissolved Oxygen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403" name="Check Box 331" hidden="1">
              <a:extLst>
                <a:ext uri="{63B3BB69-23CF-44E3-9099-C40C66FF867C}">
                  <a14:compatExt spid="_x0000_s3403"/>
                </a:ext>
                <a:ext uri="{FF2B5EF4-FFF2-40B4-BE49-F238E27FC236}">
                  <a16:creationId xmlns:a16="http://schemas.microsoft.com/office/drawing/2014/main" id="{00000000-0008-0000-0100-00004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404" name="Check Box 332" hidden="1">
              <a:extLst>
                <a:ext uri="{63B3BB69-23CF-44E3-9099-C40C66FF867C}">
                  <a14:compatExt spid="_x0000_s3404"/>
                </a:ext>
                <a:ext uri="{FF2B5EF4-FFF2-40B4-BE49-F238E27FC236}">
                  <a16:creationId xmlns:a16="http://schemas.microsoft.com/office/drawing/2014/main" id="{00000000-0008-0000-0100-00004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Water Temperature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405" name="Check Box 333" hidden="1">
              <a:extLst>
                <a:ext uri="{63B3BB69-23CF-44E3-9099-C40C66FF867C}">
                  <a14:compatExt spid="_x0000_s3405"/>
                </a:ext>
                <a:ext uri="{FF2B5EF4-FFF2-40B4-BE49-F238E27FC236}">
                  <a16:creationId xmlns:a16="http://schemas.microsoft.com/office/drawing/2014/main" id="{00000000-0008-0000-0100-00004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Turbidity</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406" name="Check Box 334" hidden="1">
              <a:extLst>
                <a:ext uri="{63B3BB69-23CF-44E3-9099-C40C66FF867C}">
                  <a14:compatExt spid="_x0000_s3406"/>
                </a:ext>
                <a:ext uri="{FF2B5EF4-FFF2-40B4-BE49-F238E27FC236}">
                  <a16:creationId xmlns:a16="http://schemas.microsoft.com/office/drawing/2014/main" id="{00000000-0008-0000-0100-00004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Phosphorus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407" name="Check Box 335" hidden="1">
              <a:extLst>
                <a:ext uri="{63B3BB69-23CF-44E3-9099-C40C66FF867C}">
                  <a14:compatExt spid="_x0000_s3407"/>
                </a:ext>
                <a:ext uri="{FF2B5EF4-FFF2-40B4-BE49-F238E27FC236}">
                  <a16:creationId xmlns:a16="http://schemas.microsoft.com/office/drawing/2014/main" id="{00000000-0008-0000-0100-00004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Total Nitrogen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408" name="Check Box 336" hidden="1">
              <a:extLst>
                <a:ext uri="{63B3BB69-23CF-44E3-9099-C40C66FF867C}">
                  <a14:compatExt spid="_x0000_s3408"/>
                </a:ext>
                <a:ext uri="{FF2B5EF4-FFF2-40B4-BE49-F238E27FC236}">
                  <a16:creationId xmlns:a16="http://schemas.microsoft.com/office/drawing/2014/main" id="{00000000-0008-0000-0100-00005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Macroinvertebrates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409" name="Check Box 337" hidden="1">
              <a:extLst>
                <a:ext uri="{63B3BB69-23CF-44E3-9099-C40C66FF867C}">
                  <a14:compatExt spid="_x0000_s3409"/>
                </a:ext>
                <a:ext uri="{FF2B5EF4-FFF2-40B4-BE49-F238E27FC236}">
                  <a16:creationId xmlns:a16="http://schemas.microsoft.com/office/drawing/2014/main" id="{00000000-0008-0000-0100-00005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 coli</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410" name="Check Box 338" hidden="1">
              <a:extLst>
                <a:ext uri="{63B3BB69-23CF-44E3-9099-C40C66FF867C}">
                  <a14:compatExt spid="_x0000_s3410"/>
                </a:ext>
                <a:ext uri="{FF2B5EF4-FFF2-40B4-BE49-F238E27FC236}">
                  <a16:creationId xmlns:a16="http://schemas.microsoft.com/office/drawing/2014/main" id="{00000000-0008-0000-0100-00005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Enterococci</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411" name="Check Box 339" hidden="1">
              <a:extLst>
                <a:ext uri="{63B3BB69-23CF-44E3-9099-C40C66FF867C}">
                  <a14:compatExt spid="_x0000_s3411"/>
                </a:ext>
                <a:ext uri="{FF2B5EF4-FFF2-40B4-BE49-F238E27FC236}">
                  <a16:creationId xmlns:a16="http://schemas.microsoft.com/office/drawing/2014/main" id="{00000000-0008-0000-0100-00005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Basic Habitat Information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10</xdr:col>
          <xdr:colOff>0</xdr:colOff>
          <xdr:row>5</xdr:row>
          <xdr:rowOff>0</xdr:rowOff>
        </xdr:to>
        <xdr:sp macro="" textlink="">
          <xdr:nvSpPr>
            <xdr:cNvPr id="3412" name="Check Box 340" hidden="1">
              <a:extLst>
                <a:ext uri="{63B3BB69-23CF-44E3-9099-C40C66FF867C}">
                  <a14:compatExt spid="_x0000_s3412"/>
                </a:ext>
                <a:ext uri="{FF2B5EF4-FFF2-40B4-BE49-F238E27FC236}">
                  <a16:creationId xmlns:a16="http://schemas.microsoft.com/office/drawing/2014/main" id="{00000000-0008-0000-0100-00005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13</xdr:col>
          <xdr:colOff>47625</xdr:colOff>
          <xdr:row>5</xdr:row>
          <xdr:rowOff>0</xdr:rowOff>
        </xdr:to>
        <xdr:grpSp>
          <xdr:nvGrpSpPr>
            <xdr:cNvPr id="298555" name="Group 341">
              <a:extLst>
                <a:ext uri="{FF2B5EF4-FFF2-40B4-BE49-F238E27FC236}">
                  <a16:creationId xmlns:a16="http://schemas.microsoft.com/office/drawing/2014/main" id="{00000000-0008-0000-0100-00003B8E0400}"/>
                </a:ext>
              </a:extLst>
            </xdr:cNvPr>
            <xdr:cNvGrpSpPr>
              <a:grpSpLocks/>
            </xdr:cNvGrpSpPr>
          </xdr:nvGrpSpPr>
          <xdr:grpSpPr bwMode="auto">
            <a:xfrm>
              <a:off x="11288713" y="2682875"/>
              <a:ext cx="1768475" cy="0"/>
              <a:chOff x="645" y="0"/>
              <a:chExt cx="13056619" cy="2682875"/>
            </a:xfrm>
          </xdr:grpSpPr>
          <xdr:sp macro="" textlink="">
            <xdr:nvSpPr>
              <xdr:cNvPr id="3414" name="Check Box 342" hidden="1">
                <a:extLst>
                  <a:ext uri="{63B3BB69-23CF-44E3-9099-C40C66FF867C}">
                    <a14:compatExt spid="_x0000_s3414"/>
                  </a:ext>
                  <a:ext uri="{FF2B5EF4-FFF2-40B4-BE49-F238E27FC236}">
                    <a16:creationId xmlns:a16="http://schemas.microsoft.com/office/drawing/2014/main" id="{00000000-0008-0000-0100-0000560D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Contact recreation/swimming</a:t>
                </a:r>
              </a:p>
            </xdr:txBody>
          </xdr:sp>
          <xdr:sp macro="" textlink="">
            <xdr:nvSpPr>
              <xdr:cNvPr id="3415" name="Check Box 343" hidden="1">
                <a:extLst>
                  <a:ext uri="{63B3BB69-23CF-44E3-9099-C40C66FF867C}">
                    <a14:compatExt spid="_x0000_s3415"/>
                  </a:ext>
                  <a:ext uri="{FF2B5EF4-FFF2-40B4-BE49-F238E27FC236}">
                    <a16:creationId xmlns:a16="http://schemas.microsoft.com/office/drawing/2014/main" id="{00000000-0008-0000-0100-0000570D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Aquatic life and wildlife</a:t>
                </a:r>
              </a:p>
            </xdr:txBody>
          </xdr:sp>
          <xdr:sp macro="" textlink="">
            <xdr:nvSpPr>
              <xdr:cNvPr id="3416" name="Check Box 344" hidden="1">
                <a:extLst>
                  <a:ext uri="{63B3BB69-23CF-44E3-9099-C40C66FF867C}">
                    <a14:compatExt spid="_x0000_s3416"/>
                  </a:ext>
                  <a:ext uri="{FF2B5EF4-FFF2-40B4-BE49-F238E27FC236}">
                    <a16:creationId xmlns:a16="http://schemas.microsoft.com/office/drawing/2014/main" id="{00000000-0008-0000-0100-0000580D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Cultural Use</a:t>
                </a:r>
              </a:p>
            </xdr:txBody>
          </xdr:sp>
          <xdr:sp macro="" textlink="">
            <xdr:nvSpPr>
              <xdr:cNvPr id="3417" name="Check Box 345" hidden="1">
                <a:extLst>
                  <a:ext uri="{63B3BB69-23CF-44E3-9099-C40C66FF867C}">
                    <a14:compatExt spid="_x0000_s3417"/>
                  </a:ext>
                  <a:ext uri="{FF2B5EF4-FFF2-40B4-BE49-F238E27FC236}">
                    <a16:creationId xmlns:a16="http://schemas.microsoft.com/office/drawing/2014/main" id="{00000000-0008-0000-0100-0000590D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Fish and shellfish safe to eat</a:t>
                </a:r>
              </a:p>
            </xdr:txBody>
          </xdr:sp>
          <xdr:sp macro="" textlink="">
            <xdr:nvSpPr>
              <xdr:cNvPr id="3418" name="Check Box 346" hidden="1">
                <a:extLst>
                  <a:ext uri="{63B3BB69-23CF-44E3-9099-C40C66FF867C}">
                    <a14:compatExt spid="_x0000_s3418"/>
                  </a:ext>
                  <a:ext uri="{FF2B5EF4-FFF2-40B4-BE49-F238E27FC236}">
                    <a16:creationId xmlns:a16="http://schemas.microsoft.com/office/drawing/2014/main" id="{00000000-0008-0000-0100-00005A0D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Agricultural irrigation</a:t>
                </a:r>
              </a:p>
            </xdr:txBody>
          </xdr:sp>
          <xdr:sp macro="" textlink="">
            <xdr:nvSpPr>
              <xdr:cNvPr id="3419" name="Check Box 347" hidden="1">
                <a:extLst>
                  <a:ext uri="{63B3BB69-23CF-44E3-9099-C40C66FF867C}">
                    <a14:compatExt spid="_x0000_s3419"/>
                  </a:ext>
                  <a:ext uri="{FF2B5EF4-FFF2-40B4-BE49-F238E27FC236}">
                    <a16:creationId xmlns:a16="http://schemas.microsoft.com/office/drawing/2014/main" id="{00000000-0008-0000-0100-00005B0D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Livestock watering</a:t>
                </a:r>
              </a:p>
            </xdr:txBody>
          </xdr:sp>
          <xdr:sp macro="" textlink="">
            <xdr:nvSpPr>
              <xdr:cNvPr id="3420" name="Check Box 348" hidden="1">
                <a:extLst>
                  <a:ext uri="{63B3BB69-23CF-44E3-9099-C40C66FF867C}">
                    <a14:compatExt spid="_x0000_s3420"/>
                  </a:ext>
                  <a:ext uri="{FF2B5EF4-FFF2-40B4-BE49-F238E27FC236}">
                    <a16:creationId xmlns:a16="http://schemas.microsoft.com/office/drawing/2014/main" id="{00000000-0008-0000-0100-00005C0D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Rare and endangered species</a:t>
                </a:r>
              </a:p>
            </xdr:txBody>
          </xdr:sp>
          <xdr:sp macro="" textlink="">
            <xdr:nvSpPr>
              <xdr:cNvPr id="3421" name="Check Box 349" hidden="1">
                <a:extLst>
                  <a:ext uri="{63B3BB69-23CF-44E3-9099-C40C66FF867C}">
                    <a14:compatExt spid="_x0000_s3421"/>
                  </a:ext>
                  <a:ext uri="{FF2B5EF4-FFF2-40B4-BE49-F238E27FC236}">
                    <a16:creationId xmlns:a16="http://schemas.microsoft.com/office/drawing/2014/main" id="{00000000-0008-0000-0100-00005D0D0000}"/>
                  </a:ext>
                </a:extLst>
              </xdr:cNvPr>
              <xdr:cNvSpPr/>
            </xdr:nvSpPr>
            <xdr:spPr bwMode="auto">
              <a:xfrm>
                <a:off x="645" y="0"/>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Drinking water</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11</xdr:col>
          <xdr:colOff>590550</xdr:colOff>
          <xdr:row>5</xdr:row>
          <xdr:rowOff>0</xdr:rowOff>
        </xdr:to>
        <xdr:sp macro="" textlink="">
          <xdr:nvSpPr>
            <xdr:cNvPr id="3422" name="Check Box 350" hidden="1">
              <a:extLst>
                <a:ext uri="{63B3BB69-23CF-44E3-9099-C40C66FF867C}">
                  <a14:compatExt spid="_x0000_s3422"/>
                </a:ext>
                <a:ext uri="{FF2B5EF4-FFF2-40B4-BE49-F238E27FC236}">
                  <a16:creationId xmlns:a16="http://schemas.microsoft.com/office/drawing/2014/main" id="{00000000-0008-0000-0100-00005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Assess water quality</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11</xdr:col>
          <xdr:colOff>590550</xdr:colOff>
          <xdr:row>5</xdr:row>
          <xdr:rowOff>0</xdr:rowOff>
        </xdr:to>
        <xdr:sp macro="" textlink="">
          <xdr:nvSpPr>
            <xdr:cNvPr id="3423" name="Check Box 351" hidden="1">
              <a:extLst>
                <a:ext uri="{63B3BB69-23CF-44E3-9099-C40C66FF867C}">
                  <a14:compatExt spid="_x0000_s3423"/>
                </a:ext>
                <a:ext uri="{FF2B5EF4-FFF2-40B4-BE49-F238E27FC236}">
                  <a16:creationId xmlns:a16="http://schemas.microsoft.com/office/drawing/2014/main" id="{00000000-0008-0000-0100-00005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5</xdr:row>
          <xdr:rowOff>0</xdr:rowOff>
        </xdr:from>
        <xdr:to>
          <xdr:col>15</xdr:col>
          <xdr:colOff>0</xdr:colOff>
          <xdr:row>5</xdr:row>
          <xdr:rowOff>0</xdr:rowOff>
        </xdr:to>
        <xdr:grpSp>
          <xdr:nvGrpSpPr>
            <xdr:cNvPr id="298556" name="Group 352">
              <a:extLst>
                <a:ext uri="{FF2B5EF4-FFF2-40B4-BE49-F238E27FC236}">
                  <a16:creationId xmlns:a16="http://schemas.microsoft.com/office/drawing/2014/main" id="{00000000-0008-0000-0100-00003C8E0400}"/>
                </a:ext>
              </a:extLst>
            </xdr:cNvPr>
            <xdr:cNvGrpSpPr>
              <a:grpSpLocks/>
            </xdr:cNvGrpSpPr>
          </xdr:nvGrpSpPr>
          <xdr:grpSpPr bwMode="auto">
            <a:xfrm>
              <a:off x="14201775" y="2682875"/>
              <a:ext cx="1006475" cy="0"/>
              <a:chOff x="539" y="0"/>
              <a:chExt cx="15207788" cy="2682875"/>
            </a:xfrm>
          </xdr:grpSpPr>
          <xdr:sp macro="" textlink="">
            <xdr:nvSpPr>
              <xdr:cNvPr id="3425" name="Check Box 353" hidden="1">
                <a:extLst>
                  <a:ext uri="{63B3BB69-23CF-44E3-9099-C40C66FF867C}">
                    <a14:compatExt spid="_x0000_s3425"/>
                  </a:ext>
                  <a:ext uri="{FF2B5EF4-FFF2-40B4-BE49-F238E27FC236}">
                    <a16:creationId xmlns:a16="http://schemas.microsoft.com/office/drawing/2014/main" id="{00000000-0008-0000-0100-000061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Dissolved Oxygen</a:t>
                </a:r>
              </a:p>
            </xdr:txBody>
          </xdr:sp>
          <xdr:sp macro="" textlink="">
            <xdr:nvSpPr>
              <xdr:cNvPr id="3426" name="Check Box 354" hidden="1">
                <a:extLst>
                  <a:ext uri="{63B3BB69-23CF-44E3-9099-C40C66FF867C}">
                    <a14:compatExt spid="_x0000_s3426"/>
                  </a:ext>
                  <a:ext uri="{FF2B5EF4-FFF2-40B4-BE49-F238E27FC236}">
                    <a16:creationId xmlns:a16="http://schemas.microsoft.com/office/drawing/2014/main" id="{00000000-0008-0000-0100-000062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a:t>
                </a:r>
              </a:p>
            </xdr:txBody>
          </xdr:sp>
          <xdr:sp macro="" textlink="">
            <xdr:nvSpPr>
              <xdr:cNvPr id="3427" name="Check Box 355" hidden="1">
                <a:extLst>
                  <a:ext uri="{63B3BB69-23CF-44E3-9099-C40C66FF867C}">
                    <a14:compatExt spid="_x0000_s3427"/>
                  </a:ext>
                  <a:ext uri="{FF2B5EF4-FFF2-40B4-BE49-F238E27FC236}">
                    <a16:creationId xmlns:a16="http://schemas.microsoft.com/office/drawing/2014/main" id="{00000000-0008-0000-0100-000063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Water Temperature</a:t>
                </a:r>
              </a:p>
            </xdr:txBody>
          </xdr:sp>
          <xdr:sp macro="" textlink="">
            <xdr:nvSpPr>
              <xdr:cNvPr id="3428" name="Check Box 356" hidden="1">
                <a:extLst>
                  <a:ext uri="{63B3BB69-23CF-44E3-9099-C40C66FF867C}">
                    <a14:compatExt spid="_x0000_s3428"/>
                  </a:ext>
                  <a:ext uri="{FF2B5EF4-FFF2-40B4-BE49-F238E27FC236}">
                    <a16:creationId xmlns:a16="http://schemas.microsoft.com/office/drawing/2014/main" id="{00000000-0008-0000-0100-000064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Turbidity</a:t>
                </a:r>
              </a:p>
            </xdr:txBody>
          </xdr:sp>
          <xdr:sp macro="" textlink="">
            <xdr:nvSpPr>
              <xdr:cNvPr id="3429" name="Check Box 357" hidden="1">
                <a:extLst>
                  <a:ext uri="{63B3BB69-23CF-44E3-9099-C40C66FF867C}">
                    <a14:compatExt spid="_x0000_s3429"/>
                  </a:ext>
                  <a:ext uri="{FF2B5EF4-FFF2-40B4-BE49-F238E27FC236}">
                    <a16:creationId xmlns:a16="http://schemas.microsoft.com/office/drawing/2014/main" id="{00000000-0008-0000-0100-000065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Phosphorus</a:t>
                </a:r>
              </a:p>
            </xdr:txBody>
          </xdr:sp>
          <xdr:sp macro="" textlink="">
            <xdr:nvSpPr>
              <xdr:cNvPr id="3430" name="Check Box 358" hidden="1">
                <a:extLst>
                  <a:ext uri="{63B3BB69-23CF-44E3-9099-C40C66FF867C}">
                    <a14:compatExt spid="_x0000_s3430"/>
                  </a:ext>
                  <a:ext uri="{FF2B5EF4-FFF2-40B4-BE49-F238E27FC236}">
                    <a16:creationId xmlns:a16="http://schemas.microsoft.com/office/drawing/2014/main" id="{00000000-0008-0000-0100-000066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Total Nitrogen</a:t>
                </a:r>
              </a:p>
            </xdr:txBody>
          </xdr:sp>
          <xdr:sp macro="" textlink="">
            <xdr:nvSpPr>
              <xdr:cNvPr id="3431" name="Check Box 359" hidden="1">
                <a:extLst>
                  <a:ext uri="{63B3BB69-23CF-44E3-9099-C40C66FF867C}">
                    <a14:compatExt spid="_x0000_s3431"/>
                  </a:ext>
                  <a:ext uri="{FF2B5EF4-FFF2-40B4-BE49-F238E27FC236}">
                    <a16:creationId xmlns:a16="http://schemas.microsoft.com/office/drawing/2014/main" id="{00000000-0008-0000-0100-000067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Macroinvertebrates</a:t>
                </a:r>
              </a:p>
            </xdr:txBody>
          </xdr:sp>
          <xdr:sp macro="" textlink="">
            <xdr:nvSpPr>
              <xdr:cNvPr id="3432" name="Check Box 360" hidden="1">
                <a:extLst>
                  <a:ext uri="{63B3BB69-23CF-44E3-9099-C40C66FF867C}">
                    <a14:compatExt spid="_x0000_s3432"/>
                  </a:ext>
                  <a:ext uri="{FF2B5EF4-FFF2-40B4-BE49-F238E27FC236}">
                    <a16:creationId xmlns:a16="http://schemas.microsoft.com/office/drawing/2014/main" id="{00000000-0008-0000-0100-000068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 coli</a:t>
                </a:r>
              </a:p>
            </xdr:txBody>
          </xdr:sp>
          <xdr:sp macro="" textlink="">
            <xdr:nvSpPr>
              <xdr:cNvPr id="3433" name="Check Box 361" hidden="1">
                <a:extLst>
                  <a:ext uri="{63B3BB69-23CF-44E3-9099-C40C66FF867C}">
                    <a14:compatExt spid="_x0000_s3433"/>
                  </a:ext>
                  <a:ext uri="{FF2B5EF4-FFF2-40B4-BE49-F238E27FC236}">
                    <a16:creationId xmlns:a16="http://schemas.microsoft.com/office/drawing/2014/main" id="{00000000-0008-0000-0100-000069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Enterococci</a:t>
                </a:r>
              </a:p>
            </xdr:txBody>
          </xdr:sp>
          <xdr:sp macro="" textlink="">
            <xdr:nvSpPr>
              <xdr:cNvPr id="3434" name="Check Box 362" hidden="1">
                <a:extLst>
                  <a:ext uri="{63B3BB69-23CF-44E3-9099-C40C66FF867C}">
                    <a14:compatExt spid="_x0000_s3434"/>
                  </a:ext>
                  <a:ext uri="{FF2B5EF4-FFF2-40B4-BE49-F238E27FC236}">
                    <a16:creationId xmlns:a16="http://schemas.microsoft.com/office/drawing/2014/main" id="{00000000-0008-0000-0100-00006A0D0000}"/>
                  </a:ext>
                </a:extLst>
              </xdr:cNvPr>
              <xdr:cNvSpPr/>
            </xdr:nvSpPr>
            <xdr:spPr bwMode="auto">
              <a:xfrm>
                <a:off x="539" y="0"/>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Basic Habitat Information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5</xdr:row>
          <xdr:rowOff>0</xdr:rowOff>
        </xdr:from>
        <xdr:to>
          <xdr:col>14</xdr:col>
          <xdr:colOff>990600</xdr:colOff>
          <xdr:row>5</xdr:row>
          <xdr:rowOff>0</xdr:rowOff>
        </xdr:to>
        <xdr:sp macro="" textlink="">
          <xdr:nvSpPr>
            <xdr:cNvPr id="3435" name="Check Box 363" hidden="1">
              <a:extLst>
                <a:ext uri="{63B3BB69-23CF-44E3-9099-C40C66FF867C}">
                  <a14:compatExt spid="_x0000_s3435"/>
                </a:ext>
                <a:ext uri="{FF2B5EF4-FFF2-40B4-BE49-F238E27FC236}">
                  <a16:creationId xmlns:a16="http://schemas.microsoft.com/office/drawing/2014/main" id="{00000000-0008-0000-0100-00006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13</xdr:col>
          <xdr:colOff>47625</xdr:colOff>
          <xdr:row>5</xdr:row>
          <xdr:rowOff>0</xdr:rowOff>
        </xdr:to>
        <xdr:grpSp>
          <xdr:nvGrpSpPr>
            <xdr:cNvPr id="298557" name="Group 364">
              <a:extLst>
                <a:ext uri="{FF2B5EF4-FFF2-40B4-BE49-F238E27FC236}">
                  <a16:creationId xmlns:a16="http://schemas.microsoft.com/office/drawing/2014/main" id="{00000000-0008-0000-0100-00003D8E0400}"/>
                </a:ext>
              </a:extLst>
            </xdr:cNvPr>
            <xdr:cNvGrpSpPr>
              <a:grpSpLocks/>
            </xdr:cNvGrpSpPr>
          </xdr:nvGrpSpPr>
          <xdr:grpSpPr bwMode="auto">
            <a:xfrm>
              <a:off x="11288713" y="2682875"/>
              <a:ext cx="1768475" cy="0"/>
              <a:chOff x="645" y="0"/>
              <a:chExt cx="13056619" cy="2682875"/>
            </a:xfrm>
          </xdr:grpSpPr>
          <xdr:sp macro="" textlink="">
            <xdr:nvSpPr>
              <xdr:cNvPr id="3437" name="Check Box 365" hidden="1">
                <a:extLst>
                  <a:ext uri="{63B3BB69-23CF-44E3-9099-C40C66FF867C}">
                    <a14:compatExt spid="_x0000_s3437"/>
                  </a:ext>
                  <a:ext uri="{FF2B5EF4-FFF2-40B4-BE49-F238E27FC236}">
                    <a16:creationId xmlns:a16="http://schemas.microsoft.com/office/drawing/2014/main" id="{00000000-0008-0000-0100-00006D0D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Contact recreation/swimming</a:t>
                </a:r>
              </a:p>
            </xdr:txBody>
          </xdr:sp>
          <xdr:sp macro="" textlink="">
            <xdr:nvSpPr>
              <xdr:cNvPr id="3438" name="Check Box 366" hidden="1">
                <a:extLst>
                  <a:ext uri="{63B3BB69-23CF-44E3-9099-C40C66FF867C}">
                    <a14:compatExt spid="_x0000_s3438"/>
                  </a:ext>
                  <a:ext uri="{FF2B5EF4-FFF2-40B4-BE49-F238E27FC236}">
                    <a16:creationId xmlns:a16="http://schemas.microsoft.com/office/drawing/2014/main" id="{00000000-0008-0000-0100-00006E0D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Aquatic life and wildlife</a:t>
                </a:r>
              </a:p>
            </xdr:txBody>
          </xdr:sp>
          <xdr:sp macro="" textlink="">
            <xdr:nvSpPr>
              <xdr:cNvPr id="3439" name="Check Box 367" hidden="1">
                <a:extLst>
                  <a:ext uri="{63B3BB69-23CF-44E3-9099-C40C66FF867C}">
                    <a14:compatExt spid="_x0000_s3439"/>
                  </a:ext>
                  <a:ext uri="{FF2B5EF4-FFF2-40B4-BE49-F238E27FC236}">
                    <a16:creationId xmlns:a16="http://schemas.microsoft.com/office/drawing/2014/main" id="{00000000-0008-0000-0100-00006F0D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Cultural Use</a:t>
                </a:r>
              </a:p>
            </xdr:txBody>
          </xdr:sp>
          <xdr:sp macro="" textlink="">
            <xdr:nvSpPr>
              <xdr:cNvPr id="3440" name="Check Box 368" hidden="1">
                <a:extLst>
                  <a:ext uri="{63B3BB69-23CF-44E3-9099-C40C66FF867C}">
                    <a14:compatExt spid="_x0000_s3440"/>
                  </a:ext>
                  <a:ext uri="{FF2B5EF4-FFF2-40B4-BE49-F238E27FC236}">
                    <a16:creationId xmlns:a16="http://schemas.microsoft.com/office/drawing/2014/main" id="{00000000-0008-0000-0100-0000700D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Fish and shellfish safe to eat</a:t>
                </a:r>
              </a:p>
            </xdr:txBody>
          </xdr:sp>
          <xdr:sp macro="" textlink="">
            <xdr:nvSpPr>
              <xdr:cNvPr id="3441" name="Check Box 369" hidden="1">
                <a:extLst>
                  <a:ext uri="{63B3BB69-23CF-44E3-9099-C40C66FF867C}">
                    <a14:compatExt spid="_x0000_s3441"/>
                  </a:ext>
                  <a:ext uri="{FF2B5EF4-FFF2-40B4-BE49-F238E27FC236}">
                    <a16:creationId xmlns:a16="http://schemas.microsoft.com/office/drawing/2014/main" id="{00000000-0008-0000-0100-0000710D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Agricultural irrigation</a:t>
                </a:r>
              </a:p>
            </xdr:txBody>
          </xdr:sp>
          <xdr:sp macro="" textlink="">
            <xdr:nvSpPr>
              <xdr:cNvPr id="3442" name="Check Box 370" hidden="1">
                <a:extLst>
                  <a:ext uri="{63B3BB69-23CF-44E3-9099-C40C66FF867C}">
                    <a14:compatExt spid="_x0000_s3442"/>
                  </a:ext>
                  <a:ext uri="{FF2B5EF4-FFF2-40B4-BE49-F238E27FC236}">
                    <a16:creationId xmlns:a16="http://schemas.microsoft.com/office/drawing/2014/main" id="{00000000-0008-0000-0100-0000720D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Livestock watering</a:t>
                </a:r>
              </a:p>
            </xdr:txBody>
          </xdr:sp>
          <xdr:sp macro="" textlink="">
            <xdr:nvSpPr>
              <xdr:cNvPr id="3443" name="Check Box 371" hidden="1">
                <a:extLst>
                  <a:ext uri="{63B3BB69-23CF-44E3-9099-C40C66FF867C}">
                    <a14:compatExt spid="_x0000_s3443"/>
                  </a:ext>
                  <a:ext uri="{FF2B5EF4-FFF2-40B4-BE49-F238E27FC236}">
                    <a16:creationId xmlns:a16="http://schemas.microsoft.com/office/drawing/2014/main" id="{00000000-0008-0000-0100-0000730D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Rare and endangered species</a:t>
                </a:r>
              </a:p>
            </xdr:txBody>
          </xdr:sp>
          <xdr:sp macro="" textlink="">
            <xdr:nvSpPr>
              <xdr:cNvPr id="3444" name="Check Box 372" hidden="1">
                <a:extLst>
                  <a:ext uri="{63B3BB69-23CF-44E3-9099-C40C66FF867C}">
                    <a14:compatExt spid="_x0000_s3444"/>
                  </a:ext>
                  <a:ext uri="{FF2B5EF4-FFF2-40B4-BE49-F238E27FC236}">
                    <a16:creationId xmlns:a16="http://schemas.microsoft.com/office/drawing/2014/main" id="{00000000-0008-0000-0100-0000740D0000}"/>
                  </a:ext>
                </a:extLst>
              </xdr:cNvPr>
              <xdr:cNvSpPr/>
            </xdr:nvSpPr>
            <xdr:spPr bwMode="auto">
              <a:xfrm>
                <a:off x="645" y="0"/>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Drinking water</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445" name="Check Box 373" hidden="1">
              <a:extLst>
                <a:ext uri="{63B3BB69-23CF-44E3-9099-C40C66FF867C}">
                  <a14:compatExt spid="_x0000_s3445"/>
                </a:ext>
                <a:ext uri="{FF2B5EF4-FFF2-40B4-BE49-F238E27FC236}">
                  <a16:creationId xmlns:a16="http://schemas.microsoft.com/office/drawing/2014/main" id="{00000000-0008-0000-0100-00007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Dissolved Oxygen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446" name="Check Box 374" hidden="1">
              <a:extLst>
                <a:ext uri="{63B3BB69-23CF-44E3-9099-C40C66FF867C}">
                  <a14:compatExt spid="_x0000_s3446"/>
                </a:ext>
                <a:ext uri="{FF2B5EF4-FFF2-40B4-BE49-F238E27FC236}">
                  <a16:creationId xmlns:a16="http://schemas.microsoft.com/office/drawing/2014/main" id="{00000000-0008-0000-0100-00007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447" name="Check Box 375" hidden="1">
              <a:extLst>
                <a:ext uri="{63B3BB69-23CF-44E3-9099-C40C66FF867C}">
                  <a14:compatExt spid="_x0000_s3447"/>
                </a:ext>
                <a:ext uri="{FF2B5EF4-FFF2-40B4-BE49-F238E27FC236}">
                  <a16:creationId xmlns:a16="http://schemas.microsoft.com/office/drawing/2014/main" id="{00000000-0008-0000-0100-00007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Water Temperature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448" name="Check Box 376" hidden="1">
              <a:extLst>
                <a:ext uri="{63B3BB69-23CF-44E3-9099-C40C66FF867C}">
                  <a14:compatExt spid="_x0000_s3448"/>
                </a:ext>
                <a:ext uri="{FF2B5EF4-FFF2-40B4-BE49-F238E27FC236}">
                  <a16:creationId xmlns:a16="http://schemas.microsoft.com/office/drawing/2014/main" id="{00000000-0008-0000-0100-00007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Turbidity</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449" name="Check Box 377" hidden="1">
              <a:extLst>
                <a:ext uri="{63B3BB69-23CF-44E3-9099-C40C66FF867C}">
                  <a14:compatExt spid="_x0000_s3449"/>
                </a:ext>
                <a:ext uri="{FF2B5EF4-FFF2-40B4-BE49-F238E27FC236}">
                  <a16:creationId xmlns:a16="http://schemas.microsoft.com/office/drawing/2014/main" id="{00000000-0008-0000-0100-00007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Phosphorus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450" name="Check Box 378" hidden="1">
              <a:extLst>
                <a:ext uri="{63B3BB69-23CF-44E3-9099-C40C66FF867C}">
                  <a14:compatExt spid="_x0000_s3450"/>
                </a:ext>
                <a:ext uri="{FF2B5EF4-FFF2-40B4-BE49-F238E27FC236}">
                  <a16:creationId xmlns:a16="http://schemas.microsoft.com/office/drawing/2014/main" id="{00000000-0008-0000-0100-00007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Total Nitrogen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451" name="Check Box 379" hidden="1">
              <a:extLst>
                <a:ext uri="{63B3BB69-23CF-44E3-9099-C40C66FF867C}">
                  <a14:compatExt spid="_x0000_s3451"/>
                </a:ext>
                <a:ext uri="{FF2B5EF4-FFF2-40B4-BE49-F238E27FC236}">
                  <a16:creationId xmlns:a16="http://schemas.microsoft.com/office/drawing/2014/main" id="{00000000-0008-0000-0100-00007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Macroinvertebrates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452" name="Check Box 380" hidden="1">
              <a:extLst>
                <a:ext uri="{63B3BB69-23CF-44E3-9099-C40C66FF867C}">
                  <a14:compatExt spid="_x0000_s3452"/>
                </a:ext>
                <a:ext uri="{FF2B5EF4-FFF2-40B4-BE49-F238E27FC236}">
                  <a16:creationId xmlns:a16="http://schemas.microsoft.com/office/drawing/2014/main" id="{00000000-0008-0000-0100-00007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 coli</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453" name="Check Box 381" hidden="1">
              <a:extLst>
                <a:ext uri="{63B3BB69-23CF-44E3-9099-C40C66FF867C}">
                  <a14:compatExt spid="_x0000_s3453"/>
                </a:ext>
                <a:ext uri="{FF2B5EF4-FFF2-40B4-BE49-F238E27FC236}">
                  <a16:creationId xmlns:a16="http://schemas.microsoft.com/office/drawing/2014/main" id="{00000000-0008-0000-0100-00007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Enterococci</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454" name="Check Box 382" hidden="1">
              <a:extLst>
                <a:ext uri="{63B3BB69-23CF-44E3-9099-C40C66FF867C}">
                  <a14:compatExt spid="_x0000_s3454"/>
                </a:ext>
                <a:ext uri="{FF2B5EF4-FFF2-40B4-BE49-F238E27FC236}">
                  <a16:creationId xmlns:a16="http://schemas.microsoft.com/office/drawing/2014/main" id="{00000000-0008-0000-0100-00007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Basic Habitat Information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10</xdr:col>
          <xdr:colOff>0</xdr:colOff>
          <xdr:row>5</xdr:row>
          <xdr:rowOff>0</xdr:rowOff>
        </xdr:to>
        <xdr:sp macro="" textlink="">
          <xdr:nvSpPr>
            <xdr:cNvPr id="3455" name="Check Box 383" hidden="1">
              <a:extLst>
                <a:ext uri="{63B3BB69-23CF-44E3-9099-C40C66FF867C}">
                  <a14:compatExt spid="_x0000_s3455"/>
                </a:ext>
                <a:ext uri="{FF2B5EF4-FFF2-40B4-BE49-F238E27FC236}">
                  <a16:creationId xmlns:a16="http://schemas.microsoft.com/office/drawing/2014/main" id="{00000000-0008-0000-0100-00007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13</xdr:col>
          <xdr:colOff>47625</xdr:colOff>
          <xdr:row>5</xdr:row>
          <xdr:rowOff>0</xdr:rowOff>
        </xdr:to>
        <xdr:grpSp>
          <xdr:nvGrpSpPr>
            <xdr:cNvPr id="298558" name="Group 384">
              <a:extLst>
                <a:ext uri="{FF2B5EF4-FFF2-40B4-BE49-F238E27FC236}">
                  <a16:creationId xmlns:a16="http://schemas.microsoft.com/office/drawing/2014/main" id="{00000000-0008-0000-0100-00003E8E0400}"/>
                </a:ext>
              </a:extLst>
            </xdr:cNvPr>
            <xdr:cNvGrpSpPr>
              <a:grpSpLocks/>
            </xdr:cNvGrpSpPr>
          </xdr:nvGrpSpPr>
          <xdr:grpSpPr bwMode="auto">
            <a:xfrm>
              <a:off x="11288713" y="2682875"/>
              <a:ext cx="1768475" cy="0"/>
              <a:chOff x="645" y="0"/>
              <a:chExt cx="13056619" cy="2682875"/>
            </a:xfrm>
          </xdr:grpSpPr>
          <xdr:sp macro="" textlink="">
            <xdr:nvSpPr>
              <xdr:cNvPr id="3457" name="Check Box 385" hidden="1">
                <a:extLst>
                  <a:ext uri="{63B3BB69-23CF-44E3-9099-C40C66FF867C}">
                    <a14:compatExt spid="_x0000_s3457"/>
                  </a:ext>
                  <a:ext uri="{FF2B5EF4-FFF2-40B4-BE49-F238E27FC236}">
                    <a16:creationId xmlns:a16="http://schemas.microsoft.com/office/drawing/2014/main" id="{00000000-0008-0000-0100-0000810D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Contact recreation/swimming</a:t>
                </a:r>
              </a:p>
            </xdr:txBody>
          </xdr:sp>
          <xdr:sp macro="" textlink="">
            <xdr:nvSpPr>
              <xdr:cNvPr id="3458" name="Check Box 386" hidden="1">
                <a:extLst>
                  <a:ext uri="{63B3BB69-23CF-44E3-9099-C40C66FF867C}">
                    <a14:compatExt spid="_x0000_s3458"/>
                  </a:ext>
                  <a:ext uri="{FF2B5EF4-FFF2-40B4-BE49-F238E27FC236}">
                    <a16:creationId xmlns:a16="http://schemas.microsoft.com/office/drawing/2014/main" id="{00000000-0008-0000-0100-0000820D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Aquatic life and wildlife</a:t>
                </a:r>
              </a:p>
            </xdr:txBody>
          </xdr:sp>
          <xdr:sp macro="" textlink="">
            <xdr:nvSpPr>
              <xdr:cNvPr id="3459" name="Check Box 387" hidden="1">
                <a:extLst>
                  <a:ext uri="{63B3BB69-23CF-44E3-9099-C40C66FF867C}">
                    <a14:compatExt spid="_x0000_s3459"/>
                  </a:ext>
                  <a:ext uri="{FF2B5EF4-FFF2-40B4-BE49-F238E27FC236}">
                    <a16:creationId xmlns:a16="http://schemas.microsoft.com/office/drawing/2014/main" id="{00000000-0008-0000-0100-0000830D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Cultural Use</a:t>
                </a:r>
              </a:p>
            </xdr:txBody>
          </xdr:sp>
          <xdr:sp macro="" textlink="">
            <xdr:nvSpPr>
              <xdr:cNvPr id="3460" name="Check Box 388" hidden="1">
                <a:extLst>
                  <a:ext uri="{63B3BB69-23CF-44E3-9099-C40C66FF867C}">
                    <a14:compatExt spid="_x0000_s3460"/>
                  </a:ext>
                  <a:ext uri="{FF2B5EF4-FFF2-40B4-BE49-F238E27FC236}">
                    <a16:creationId xmlns:a16="http://schemas.microsoft.com/office/drawing/2014/main" id="{00000000-0008-0000-0100-0000840D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Fish and shellfish safe to eat</a:t>
                </a:r>
              </a:p>
            </xdr:txBody>
          </xdr:sp>
          <xdr:sp macro="" textlink="">
            <xdr:nvSpPr>
              <xdr:cNvPr id="3461" name="Check Box 389" hidden="1">
                <a:extLst>
                  <a:ext uri="{63B3BB69-23CF-44E3-9099-C40C66FF867C}">
                    <a14:compatExt spid="_x0000_s3461"/>
                  </a:ext>
                  <a:ext uri="{FF2B5EF4-FFF2-40B4-BE49-F238E27FC236}">
                    <a16:creationId xmlns:a16="http://schemas.microsoft.com/office/drawing/2014/main" id="{00000000-0008-0000-0100-0000850D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Agricultural irrigation</a:t>
                </a:r>
              </a:p>
            </xdr:txBody>
          </xdr:sp>
          <xdr:sp macro="" textlink="">
            <xdr:nvSpPr>
              <xdr:cNvPr id="3462" name="Check Box 390" hidden="1">
                <a:extLst>
                  <a:ext uri="{63B3BB69-23CF-44E3-9099-C40C66FF867C}">
                    <a14:compatExt spid="_x0000_s3462"/>
                  </a:ext>
                  <a:ext uri="{FF2B5EF4-FFF2-40B4-BE49-F238E27FC236}">
                    <a16:creationId xmlns:a16="http://schemas.microsoft.com/office/drawing/2014/main" id="{00000000-0008-0000-0100-0000860D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Livestock watering</a:t>
                </a:r>
              </a:p>
            </xdr:txBody>
          </xdr:sp>
          <xdr:sp macro="" textlink="">
            <xdr:nvSpPr>
              <xdr:cNvPr id="3463" name="Check Box 391" hidden="1">
                <a:extLst>
                  <a:ext uri="{63B3BB69-23CF-44E3-9099-C40C66FF867C}">
                    <a14:compatExt spid="_x0000_s3463"/>
                  </a:ext>
                  <a:ext uri="{FF2B5EF4-FFF2-40B4-BE49-F238E27FC236}">
                    <a16:creationId xmlns:a16="http://schemas.microsoft.com/office/drawing/2014/main" id="{00000000-0008-0000-0100-0000870D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Rare and endangered species</a:t>
                </a:r>
              </a:p>
            </xdr:txBody>
          </xdr:sp>
          <xdr:sp macro="" textlink="">
            <xdr:nvSpPr>
              <xdr:cNvPr id="3464" name="Check Box 392" hidden="1">
                <a:extLst>
                  <a:ext uri="{63B3BB69-23CF-44E3-9099-C40C66FF867C}">
                    <a14:compatExt spid="_x0000_s3464"/>
                  </a:ext>
                  <a:ext uri="{FF2B5EF4-FFF2-40B4-BE49-F238E27FC236}">
                    <a16:creationId xmlns:a16="http://schemas.microsoft.com/office/drawing/2014/main" id="{00000000-0008-0000-0100-0000880D0000}"/>
                  </a:ext>
                </a:extLst>
              </xdr:cNvPr>
              <xdr:cNvSpPr/>
            </xdr:nvSpPr>
            <xdr:spPr bwMode="auto">
              <a:xfrm>
                <a:off x="645" y="0"/>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Drinking water</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5</xdr:row>
          <xdr:rowOff>0</xdr:rowOff>
        </xdr:from>
        <xdr:to>
          <xdr:col>15</xdr:col>
          <xdr:colOff>0</xdr:colOff>
          <xdr:row>5</xdr:row>
          <xdr:rowOff>0</xdr:rowOff>
        </xdr:to>
        <xdr:grpSp>
          <xdr:nvGrpSpPr>
            <xdr:cNvPr id="298559" name="Group 393">
              <a:extLst>
                <a:ext uri="{FF2B5EF4-FFF2-40B4-BE49-F238E27FC236}">
                  <a16:creationId xmlns:a16="http://schemas.microsoft.com/office/drawing/2014/main" id="{00000000-0008-0000-0100-00003F8E0400}"/>
                </a:ext>
              </a:extLst>
            </xdr:cNvPr>
            <xdr:cNvGrpSpPr>
              <a:grpSpLocks/>
            </xdr:cNvGrpSpPr>
          </xdr:nvGrpSpPr>
          <xdr:grpSpPr bwMode="auto">
            <a:xfrm>
              <a:off x="14201775" y="2682875"/>
              <a:ext cx="1006475" cy="0"/>
              <a:chOff x="539" y="0"/>
              <a:chExt cx="15207788" cy="2682875"/>
            </a:xfrm>
          </xdr:grpSpPr>
          <xdr:sp macro="" textlink="">
            <xdr:nvSpPr>
              <xdr:cNvPr id="3466" name="Check Box 394" hidden="1">
                <a:extLst>
                  <a:ext uri="{63B3BB69-23CF-44E3-9099-C40C66FF867C}">
                    <a14:compatExt spid="_x0000_s3466"/>
                  </a:ext>
                  <a:ext uri="{FF2B5EF4-FFF2-40B4-BE49-F238E27FC236}">
                    <a16:creationId xmlns:a16="http://schemas.microsoft.com/office/drawing/2014/main" id="{00000000-0008-0000-0100-00008A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Dissolved Oxygen</a:t>
                </a:r>
              </a:p>
            </xdr:txBody>
          </xdr:sp>
          <xdr:sp macro="" textlink="">
            <xdr:nvSpPr>
              <xdr:cNvPr id="3467" name="Check Box 395" hidden="1">
                <a:extLst>
                  <a:ext uri="{63B3BB69-23CF-44E3-9099-C40C66FF867C}">
                    <a14:compatExt spid="_x0000_s3467"/>
                  </a:ext>
                  <a:ext uri="{FF2B5EF4-FFF2-40B4-BE49-F238E27FC236}">
                    <a16:creationId xmlns:a16="http://schemas.microsoft.com/office/drawing/2014/main" id="{00000000-0008-0000-0100-00008B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a:t>
                </a:r>
              </a:p>
            </xdr:txBody>
          </xdr:sp>
          <xdr:sp macro="" textlink="">
            <xdr:nvSpPr>
              <xdr:cNvPr id="3468" name="Check Box 396" hidden="1">
                <a:extLst>
                  <a:ext uri="{63B3BB69-23CF-44E3-9099-C40C66FF867C}">
                    <a14:compatExt spid="_x0000_s3468"/>
                  </a:ext>
                  <a:ext uri="{FF2B5EF4-FFF2-40B4-BE49-F238E27FC236}">
                    <a16:creationId xmlns:a16="http://schemas.microsoft.com/office/drawing/2014/main" id="{00000000-0008-0000-0100-00008C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Water Temperature</a:t>
                </a:r>
              </a:p>
            </xdr:txBody>
          </xdr:sp>
          <xdr:sp macro="" textlink="">
            <xdr:nvSpPr>
              <xdr:cNvPr id="3469" name="Check Box 397" hidden="1">
                <a:extLst>
                  <a:ext uri="{63B3BB69-23CF-44E3-9099-C40C66FF867C}">
                    <a14:compatExt spid="_x0000_s3469"/>
                  </a:ext>
                  <a:ext uri="{FF2B5EF4-FFF2-40B4-BE49-F238E27FC236}">
                    <a16:creationId xmlns:a16="http://schemas.microsoft.com/office/drawing/2014/main" id="{00000000-0008-0000-0100-00008D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Turbidity</a:t>
                </a:r>
              </a:p>
            </xdr:txBody>
          </xdr:sp>
          <xdr:sp macro="" textlink="">
            <xdr:nvSpPr>
              <xdr:cNvPr id="3470" name="Check Box 398" hidden="1">
                <a:extLst>
                  <a:ext uri="{63B3BB69-23CF-44E3-9099-C40C66FF867C}">
                    <a14:compatExt spid="_x0000_s3470"/>
                  </a:ext>
                  <a:ext uri="{FF2B5EF4-FFF2-40B4-BE49-F238E27FC236}">
                    <a16:creationId xmlns:a16="http://schemas.microsoft.com/office/drawing/2014/main" id="{00000000-0008-0000-0100-00008E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Phosphorus</a:t>
                </a:r>
              </a:p>
            </xdr:txBody>
          </xdr:sp>
          <xdr:sp macro="" textlink="">
            <xdr:nvSpPr>
              <xdr:cNvPr id="3471" name="Check Box 399" hidden="1">
                <a:extLst>
                  <a:ext uri="{63B3BB69-23CF-44E3-9099-C40C66FF867C}">
                    <a14:compatExt spid="_x0000_s3471"/>
                  </a:ext>
                  <a:ext uri="{FF2B5EF4-FFF2-40B4-BE49-F238E27FC236}">
                    <a16:creationId xmlns:a16="http://schemas.microsoft.com/office/drawing/2014/main" id="{00000000-0008-0000-0100-00008F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Total Nitrogen</a:t>
                </a:r>
              </a:p>
            </xdr:txBody>
          </xdr:sp>
          <xdr:sp macro="" textlink="">
            <xdr:nvSpPr>
              <xdr:cNvPr id="3472" name="Check Box 400" hidden="1">
                <a:extLst>
                  <a:ext uri="{63B3BB69-23CF-44E3-9099-C40C66FF867C}">
                    <a14:compatExt spid="_x0000_s3472"/>
                  </a:ext>
                  <a:ext uri="{FF2B5EF4-FFF2-40B4-BE49-F238E27FC236}">
                    <a16:creationId xmlns:a16="http://schemas.microsoft.com/office/drawing/2014/main" id="{00000000-0008-0000-0100-000090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Macroinvertebrates</a:t>
                </a:r>
              </a:p>
            </xdr:txBody>
          </xdr:sp>
          <xdr:sp macro="" textlink="">
            <xdr:nvSpPr>
              <xdr:cNvPr id="3473" name="Check Box 401" hidden="1">
                <a:extLst>
                  <a:ext uri="{63B3BB69-23CF-44E3-9099-C40C66FF867C}">
                    <a14:compatExt spid="_x0000_s3473"/>
                  </a:ext>
                  <a:ext uri="{FF2B5EF4-FFF2-40B4-BE49-F238E27FC236}">
                    <a16:creationId xmlns:a16="http://schemas.microsoft.com/office/drawing/2014/main" id="{00000000-0008-0000-0100-000091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 coli</a:t>
                </a:r>
              </a:p>
            </xdr:txBody>
          </xdr:sp>
          <xdr:sp macro="" textlink="">
            <xdr:nvSpPr>
              <xdr:cNvPr id="3474" name="Check Box 402" hidden="1">
                <a:extLst>
                  <a:ext uri="{63B3BB69-23CF-44E3-9099-C40C66FF867C}">
                    <a14:compatExt spid="_x0000_s3474"/>
                  </a:ext>
                  <a:ext uri="{FF2B5EF4-FFF2-40B4-BE49-F238E27FC236}">
                    <a16:creationId xmlns:a16="http://schemas.microsoft.com/office/drawing/2014/main" id="{00000000-0008-0000-0100-000092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Enterococci</a:t>
                </a:r>
              </a:p>
            </xdr:txBody>
          </xdr:sp>
          <xdr:sp macro="" textlink="">
            <xdr:nvSpPr>
              <xdr:cNvPr id="3475" name="Check Box 403" hidden="1">
                <a:extLst>
                  <a:ext uri="{63B3BB69-23CF-44E3-9099-C40C66FF867C}">
                    <a14:compatExt spid="_x0000_s3475"/>
                  </a:ext>
                  <a:ext uri="{FF2B5EF4-FFF2-40B4-BE49-F238E27FC236}">
                    <a16:creationId xmlns:a16="http://schemas.microsoft.com/office/drawing/2014/main" id="{00000000-0008-0000-0100-0000930D0000}"/>
                  </a:ext>
                </a:extLst>
              </xdr:cNvPr>
              <xdr:cNvSpPr/>
            </xdr:nvSpPr>
            <xdr:spPr bwMode="auto">
              <a:xfrm>
                <a:off x="539" y="0"/>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Basic Habitat Information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5</xdr:row>
          <xdr:rowOff>0</xdr:rowOff>
        </xdr:from>
        <xdr:to>
          <xdr:col>14</xdr:col>
          <xdr:colOff>990600</xdr:colOff>
          <xdr:row>5</xdr:row>
          <xdr:rowOff>0</xdr:rowOff>
        </xdr:to>
        <xdr:sp macro="" textlink="">
          <xdr:nvSpPr>
            <xdr:cNvPr id="3476" name="Check Box 404" hidden="1">
              <a:extLst>
                <a:ext uri="{63B3BB69-23CF-44E3-9099-C40C66FF867C}">
                  <a14:compatExt spid="_x0000_s3476"/>
                </a:ext>
                <a:ext uri="{FF2B5EF4-FFF2-40B4-BE49-F238E27FC236}">
                  <a16:creationId xmlns:a16="http://schemas.microsoft.com/office/drawing/2014/main" id="{00000000-0008-0000-0100-00009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11</xdr:col>
          <xdr:colOff>590550</xdr:colOff>
          <xdr:row>5</xdr:row>
          <xdr:rowOff>0</xdr:rowOff>
        </xdr:to>
        <xdr:sp macro="" textlink="">
          <xdr:nvSpPr>
            <xdr:cNvPr id="3477" name="Check Box 405" hidden="1">
              <a:extLst>
                <a:ext uri="{63B3BB69-23CF-44E3-9099-C40C66FF867C}">
                  <a14:compatExt spid="_x0000_s3477"/>
                </a:ext>
                <a:ext uri="{FF2B5EF4-FFF2-40B4-BE49-F238E27FC236}">
                  <a16:creationId xmlns:a16="http://schemas.microsoft.com/office/drawing/2014/main" id="{00000000-0008-0000-0100-00009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Assess water quality</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11</xdr:col>
          <xdr:colOff>590550</xdr:colOff>
          <xdr:row>5</xdr:row>
          <xdr:rowOff>0</xdr:rowOff>
        </xdr:to>
        <xdr:sp macro="" textlink="">
          <xdr:nvSpPr>
            <xdr:cNvPr id="3478" name="Check Box 406" hidden="1">
              <a:extLst>
                <a:ext uri="{63B3BB69-23CF-44E3-9099-C40C66FF867C}">
                  <a14:compatExt spid="_x0000_s3478"/>
                </a:ext>
                <a:ext uri="{FF2B5EF4-FFF2-40B4-BE49-F238E27FC236}">
                  <a16:creationId xmlns:a16="http://schemas.microsoft.com/office/drawing/2014/main" id="{00000000-0008-0000-0100-00009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479" name="Check Box 407" hidden="1">
              <a:extLst>
                <a:ext uri="{63B3BB69-23CF-44E3-9099-C40C66FF867C}">
                  <a14:compatExt spid="_x0000_s3479"/>
                </a:ext>
                <a:ext uri="{FF2B5EF4-FFF2-40B4-BE49-F238E27FC236}">
                  <a16:creationId xmlns:a16="http://schemas.microsoft.com/office/drawing/2014/main" id="{00000000-0008-0000-0100-00009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Dissolved Oxygen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480" name="Check Box 408" hidden="1">
              <a:extLst>
                <a:ext uri="{63B3BB69-23CF-44E3-9099-C40C66FF867C}">
                  <a14:compatExt spid="_x0000_s3480"/>
                </a:ext>
                <a:ext uri="{FF2B5EF4-FFF2-40B4-BE49-F238E27FC236}">
                  <a16:creationId xmlns:a16="http://schemas.microsoft.com/office/drawing/2014/main" id="{00000000-0008-0000-0100-00009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481" name="Check Box 409" hidden="1">
              <a:extLst>
                <a:ext uri="{63B3BB69-23CF-44E3-9099-C40C66FF867C}">
                  <a14:compatExt spid="_x0000_s3481"/>
                </a:ext>
                <a:ext uri="{FF2B5EF4-FFF2-40B4-BE49-F238E27FC236}">
                  <a16:creationId xmlns:a16="http://schemas.microsoft.com/office/drawing/2014/main" id="{00000000-0008-0000-0100-00009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Water Temperature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482" name="Check Box 410" hidden="1">
              <a:extLst>
                <a:ext uri="{63B3BB69-23CF-44E3-9099-C40C66FF867C}">
                  <a14:compatExt spid="_x0000_s3482"/>
                </a:ext>
                <a:ext uri="{FF2B5EF4-FFF2-40B4-BE49-F238E27FC236}">
                  <a16:creationId xmlns:a16="http://schemas.microsoft.com/office/drawing/2014/main" id="{00000000-0008-0000-0100-00009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Turbidity</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483" name="Check Box 411" hidden="1">
              <a:extLst>
                <a:ext uri="{63B3BB69-23CF-44E3-9099-C40C66FF867C}">
                  <a14:compatExt spid="_x0000_s3483"/>
                </a:ext>
                <a:ext uri="{FF2B5EF4-FFF2-40B4-BE49-F238E27FC236}">
                  <a16:creationId xmlns:a16="http://schemas.microsoft.com/office/drawing/2014/main" id="{00000000-0008-0000-0100-00009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Phosphorus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484" name="Check Box 412" hidden="1">
              <a:extLst>
                <a:ext uri="{63B3BB69-23CF-44E3-9099-C40C66FF867C}">
                  <a14:compatExt spid="_x0000_s3484"/>
                </a:ext>
                <a:ext uri="{FF2B5EF4-FFF2-40B4-BE49-F238E27FC236}">
                  <a16:creationId xmlns:a16="http://schemas.microsoft.com/office/drawing/2014/main" id="{00000000-0008-0000-0100-00009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Total Nitrogen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485" name="Check Box 413" hidden="1">
              <a:extLst>
                <a:ext uri="{63B3BB69-23CF-44E3-9099-C40C66FF867C}">
                  <a14:compatExt spid="_x0000_s3485"/>
                </a:ext>
                <a:ext uri="{FF2B5EF4-FFF2-40B4-BE49-F238E27FC236}">
                  <a16:creationId xmlns:a16="http://schemas.microsoft.com/office/drawing/2014/main" id="{00000000-0008-0000-0100-00009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Macroinvertebrates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486" name="Check Box 414" hidden="1">
              <a:extLst>
                <a:ext uri="{63B3BB69-23CF-44E3-9099-C40C66FF867C}">
                  <a14:compatExt spid="_x0000_s3486"/>
                </a:ext>
                <a:ext uri="{FF2B5EF4-FFF2-40B4-BE49-F238E27FC236}">
                  <a16:creationId xmlns:a16="http://schemas.microsoft.com/office/drawing/2014/main" id="{00000000-0008-0000-0100-00009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 coli</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487" name="Check Box 415" hidden="1">
              <a:extLst>
                <a:ext uri="{63B3BB69-23CF-44E3-9099-C40C66FF867C}">
                  <a14:compatExt spid="_x0000_s3487"/>
                </a:ext>
                <a:ext uri="{FF2B5EF4-FFF2-40B4-BE49-F238E27FC236}">
                  <a16:creationId xmlns:a16="http://schemas.microsoft.com/office/drawing/2014/main" id="{00000000-0008-0000-0100-00009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Enterococci</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488" name="Check Box 416" hidden="1">
              <a:extLst>
                <a:ext uri="{63B3BB69-23CF-44E3-9099-C40C66FF867C}">
                  <a14:compatExt spid="_x0000_s3488"/>
                </a:ext>
                <a:ext uri="{FF2B5EF4-FFF2-40B4-BE49-F238E27FC236}">
                  <a16:creationId xmlns:a16="http://schemas.microsoft.com/office/drawing/2014/main" id="{00000000-0008-0000-0100-0000A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Basic Habitat Information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10</xdr:col>
          <xdr:colOff>0</xdr:colOff>
          <xdr:row>5</xdr:row>
          <xdr:rowOff>0</xdr:rowOff>
        </xdr:to>
        <xdr:sp macro="" textlink="">
          <xdr:nvSpPr>
            <xdr:cNvPr id="3489" name="Check Box 417" hidden="1">
              <a:extLst>
                <a:ext uri="{63B3BB69-23CF-44E3-9099-C40C66FF867C}">
                  <a14:compatExt spid="_x0000_s3489"/>
                </a:ext>
                <a:ext uri="{FF2B5EF4-FFF2-40B4-BE49-F238E27FC236}">
                  <a16:creationId xmlns:a16="http://schemas.microsoft.com/office/drawing/2014/main" id="{00000000-0008-0000-0100-0000A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13</xdr:col>
          <xdr:colOff>47625</xdr:colOff>
          <xdr:row>5</xdr:row>
          <xdr:rowOff>0</xdr:rowOff>
        </xdr:to>
        <xdr:grpSp>
          <xdr:nvGrpSpPr>
            <xdr:cNvPr id="298560" name="Group 418">
              <a:extLst>
                <a:ext uri="{FF2B5EF4-FFF2-40B4-BE49-F238E27FC236}">
                  <a16:creationId xmlns:a16="http://schemas.microsoft.com/office/drawing/2014/main" id="{00000000-0008-0000-0100-0000408E0400}"/>
                </a:ext>
              </a:extLst>
            </xdr:cNvPr>
            <xdr:cNvGrpSpPr>
              <a:grpSpLocks/>
            </xdr:cNvGrpSpPr>
          </xdr:nvGrpSpPr>
          <xdr:grpSpPr bwMode="auto">
            <a:xfrm>
              <a:off x="11288713" y="2682875"/>
              <a:ext cx="1768475" cy="0"/>
              <a:chOff x="645" y="0"/>
              <a:chExt cx="13056619" cy="2682875"/>
            </a:xfrm>
          </xdr:grpSpPr>
          <xdr:sp macro="" textlink="">
            <xdr:nvSpPr>
              <xdr:cNvPr id="3491" name="Check Box 419" hidden="1">
                <a:extLst>
                  <a:ext uri="{63B3BB69-23CF-44E3-9099-C40C66FF867C}">
                    <a14:compatExt spid="_x0000_s3491"/>
                  </a:ext>
                  <a:ext uri="{FF2B5EF4-FFF2-40B4-BE49-F238E27FC236}">
                    <a16:creationId xmlns:a16="http://schemas.microsoft.com/office/drawing/2014/main" id="{00000000-0008-0000-0100-0000A30D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Contact recreation/swimming</a:t>
                </a:r>
              </a:p>
            </xdr:txBody>
          </xdr:sp>
          <xdr:sp macro="" textlink="">
            <xdr:nvSpPr>
              <xdr:cNvPr id="3492" name="Check Box 420" hidden="1">
                <a:extLst>
                  <a:ext uri="{63B3BB69-23CF-44E3-9099-C40C66FF867C}">
                    <a14:compatExt spid="_x0000_s3492"/>
                  </a:ext>
                  <a:ext uri="{FF2B5EF4-FFF2-40B4-BE49-F238E27FC236}">
                    <a16:creationId xmlns:a16="http://schemas.microsoft.com/office/drawing/2014/main" id="{00000000-0008-0000-0100-0000A40D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Aquatic life and wildlife</a:t>
                </a:r>
              </a:p>
            </xdr:txBody>
          </xdr:sp>
          <xdr:sp macro="" textlink="">
            <xdr:nvSpPr>
              <xdr:cNvPr id="3493" name="Check Box 421" hidden="1">
                <a:extLst>
                  <a:ext uri="{63B3BB69-23CF-44E3-9099-C40C66FF867C}">
                    <a14:compatExt spid="_x0000_s3493"/>
                  </a:ext>
                  <a:ext uri="{FF2B5EF4-FFF2-40B4-BE49-F238E27FC236}">
                    <a16:creationId xmlns:a16="http://schemas.microsoft.com/office/drawing/2014/main" id="{00000000-0008-0000-0100-0000A50D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Cultural Use</a:t>
                </a:r>
              </a:p>
            </xdr:txBody>
          </xdr:sp>
          <xdr:sp macro="" textlink="">
            <xdr:nvSpPr>
              <xdr:cNvPr id="3494" name="Check Box 422" hidden="1">
                <a:extLst>
                  <a:ext uri="{63B3BB69-23CF-44E3-9099-C40C66FF867C}">
                    <a14:compatExt spid="_x0000_s3494"/>
                  </a:ext>
                  <a:ext uri="{FF2B5EF4-FFF2-40B4-BE49-F238E27FC236}">
                    <a16:creationId xmlns:a16="http://schemas.microsoft.com/office/drawing/2014/main" id="{00000000-0008-0000-0100-0000A60D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Fish and shellfish safe to eat</a:t>
                </a:r>
              </a:p>
            </xdr:txBody>
          </xdr:sp>
          <xdr:sp macro="" textlink="">
            <xdr:nvSpPr>
              <xdr:cNvPr id="3495" name="Check Box 423" hidden="1">
                <a:extLst>
                  <a:ext uri="{63B3BB69-23CF-44E3-9099-C40C66FF867C}">
                    <a14:compatExt spid="_x0000_s3495"/>
                  </a:ext>
                  <a:ext uri="{FF2B5EF4-FFF2-40B4-BE49-F238E27FC236}">
                    <a16:creationId xmlns:a16="http://schemas.microsoft.com/office/drawing/2014/main" id="{00000000-0008-0000-0100-0000A70D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Agricultural irrigation</a:t>
                </a:r>
              </a:p>
            </xdr:txBody>
          </xdr:sp>
          <xdr:sp macro="" textlink="">
            <xdr:nvSpPr>
              <xdr:cNvPr id="3496" name="Check Box 424" hidden="1">
                <a:extLst>
                  <a:ext uri="{63B3BB69-23CF-44E3-9099-C40C66FF867C}">
                    <a14:compatExt spid="_x0000_s3496"/>
                  </a:ext>
                  <a:ext uri="{FF2B5EF4-FFF2-40B4-BE49-F238E27FC236}">
                    <a16:creationId xmlns:a16="http://schemas.microsoft.com/office/drawing/2014/main" id="{00000000-0008-0000-0100-0000A80D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Livestock watering</a:t>
                </a:r>
              </a:p>
            </xdr:txBody>
          </xdr:sp>
          <xdr:sp macro="" textlink="">
            <xdr:nvSpPr>
              <xdr:cNvPr id="3497" name="Check Box 425" hidden="1">
                <a:extLst>
                  <a:ext uri="{63B3BB69-23CF-44E3-9099-C40C66FF867C}">
                    <a14:compatExt spid="_x0000_s3497"/>
                  </a:ext>
                  <a:ext uri="{FF2B5EF4-FFF2-40B4-BE49-F238E27FC236}">
                    <a16:creationId xmlns:a16="http://schemas.microsoft.com/office/drawing/2014/main" id="{00000000-0008-0000-0100-0000A90D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Rare and endangered species</a:t>
                </a:r>
              </a:p>
            </xdr:txBody>
          </xdr:sp>
          <xdr:sp macro="" textlink="">
            <xdr:nvSpPr>
              <xdr:cNvPr id="3498" name="Check Box 426" hidden="1">
                <a:extLst>
                  <a:ext uri="{63B3BB69-23CF-44E3-9099-C40C66FF867C}">
                    <a14:compatExt spid="_x0000_s3498"/>
                  </a:ext>
                  <a:ext uri="{FF2B5EF4-FFF2-40B4-BE49-F238E27FC236}">
                    <a16:creationId xmlns:a16="http://schemas.microsoft.com/office/drawing/2014/main" id="{00000000-0008-0000-0100-0000AA0D0000}"/>
                  </a:ext>
                </a:extLst>
              </xdr:cNvPr>
              <xdr:cNvSpPr/>
            </xdr:nvSpPr>
            <xdr:spPr bwMode="auto">
              <a:xfrm>
                <a:off x="645" y="0"/>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Drinking water</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11</xdr:col>
          <xdr:colOff>590550</xdr:colOff>
          <xdr:row>5</xdr:row>
          <xdr:rowOff>0</xdr:rowOff>
        </xdr:to>
        <xdr:sp macro="" textlink="">
          <xdr:nvSpPr>
            <xdr:cNvPr id="3499" name="Check Box 427" hidden="1">
              <a:extLst>
                <a:ext uri="{63B3BB69-23CF-44E3-9099-C40C66FF867C}">
                  <a14:compatExt spid="_x0000_s3499"/>
                </a:ext>
                <a:ext uri="{FF2B5EF4-FFF2-40B4-BE49-F238E27FC236}">
                  <a16:creationId xmlns:a16="http://schemas.microsoft.com/office/drawing/2014/main" id="{00000000-0008-0000-0100-0000A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Assess water quality</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11</xdr:col>
          <xdr:colOff>590550</xdr:colOff>
          <xdr:row>5</xdr:row>
          <xdr:rowOff>0</xdr:rowOff>
        </xdr:to>
        <xdr:sp macro="" textlink="">
          <xdr:nvSpPr>
            <xdr:cNvPr id="3500" name="Check Box 428" hidden="1">
              <a:extLst>
                <a:ext uri="{63B3BB69-23CF-44E3-9099-C40C66FF867C}">
                  <a14:compatExt spid="_x0000_s3500"/>
                </a:ext>
                <a:ext uri="{FF2B5EF4-FFF2-40B4-BE49-F238E27FC236}">
                  <a16:creationId xmlns:a16="http://schemas.microsoft.com/office/drawing/2014/main" id="{00000000-0008-0000-0100-0000A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5</xdr:row>
          <xdr:rowOff>0</xdr:rowOff>
        </xdr:from>
        <xdr:to>
          <xdr:col>15</xdr:col>
          <xdr:colOff>0</xdr:colOff>
          <xdr:row>5</xdr:row>
          <xdr:rowOff>0</xdr:rowOff>
        </xdr:to>
        <xdr:grpSp>
          <xdr:nvGrpSpPr>
            <xdr:cNvPr id="298561" name="Group 429">
              <a:extLst>
                <a:ext uri="{FF2B5EF4-FFF2-40B4-BE49-F238E27FC236}">
                  <a16:creationId xmlns:a16="http://schemas.microsoft.com/office/drawing/2014/main" id="{00000000-0008-0000-0100-0000418E0400}"/>
                </a:ext>
              </a:extLst>
            </xdr:cNvPr>
            <xdr:cNvGrpSpPr>
              <a:grpSpLocks/>
            </xdr:cNvGrpSpPr>
          </xdr:nvGrpSpPr>
          <xdr:grpSpPr bwMode="auto">
            <a:xfrm>
              <a:off x="14201775" y="2682875"/>
              <a:ext cx="1006475" cy="0"/>
              <a:chOff x="539" y="0"/>
              <a:chExt cx="15207788" cy="2682875"/>
            </a:xfrm>
          </xdr:grpSpPr>
          <xdr:sp macro="" textlink="">
            <xdr:nvSpPr>
              <xdr:cNvPr id="3502" name="Check Box 430" hidden="1">
                <a:extLst>
                  <a:ext uri="{63B3BB69-23CF-44E3-9099-C40C66FF867C}">
                    <a14:compatExt spid="_x0000_s3502"/>
                  </a:ext>
                  <a:ext uri="{FF2B5EF4-FFF2-40B4-BE49-F238E27FC236}">
                    <a16:creationId xmlns:a16="http://schemas.microsoft.com/office/drawing/2014/main" id="{00000000-0008-0000-0100-0000AE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Dissolved Oxygen</a:t>
                </a:r>
              </a:p>
            </xdr:txBody>
          </xdr:sp>
          <xdr:sp macro="" textlink="">
            <xdr:nvSpPr>
              <xdr:cNvPr id="3503" name="Check Box 431" hidden="1">
                <a:extLst>
                  <a:ext uri="{63B3BB69-23CF-44E3-9099-C40C66FF867C}">
                    <a14:compatExt spid="_x0000_s3503"/>
                  </a:ext>
                  <a:ext uri="{FF2B5EF4-FFF2-40B4-BE49-F238E27FC236}">
                    <a16:creationId xmlns:a16="http://schemas.microsoft.com/office/drawing/2014/main" id="{00000000-0008-0000-0100-0000AF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a:t>
                </a:r>
              </a:p>
            </xdr:txBody>
          </xdr:sp>
          <xdr:sp macro="" textlink="">
            <xdr:nvSpPr>
              <xdr:cNvPr id="3504" name="Check Box 432" hidden="1">
                <a:extLst>
                  <a:ext uri="{63B3BB69-23CF-44E3-9099-C40C66FF867C}">
                    <a14:compatExt spid="_x0000_s3504"/>
                  </a:ext>
                  <a:ext uri="{FF2B5EF4-FFF2-40B4-BE49-F238E27FC236}">
                    <a16:creationId xmlns:a16="http://schemas.microsoft.com/office/drawing/2014/main" id="{00000000-0008-0000-0100-0000B0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Water Temperature</a:t>
                </a:r>
              </a:p>
            </xdr:txBody>
          </xdr:sp>
          <xdr:sp macro="" textlink="">
            <xdr:nvSpPr>
              <xdr:cNvPr id="3505" name="Check Box 433" hidden="1">
                <a:extLst>
                  <a:ext uri="{63B3BB69-23CF-44E3-9099-C40C66FF867C}">
                    <a14:compatExt spid="_x0000_s3505"/>
                  </a:ext>
                  <a:ext uri="{FF2B5EF4-FFF2-40B4-BE49-F238E27FC236}">
                    <a16:creationId xmlns:a16="http://schemas.microsoft.com/office/drawing/2014/main" id="{00000000-0008-0000-0100-0000B1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Turbidity</a:t>
                </a:r>
              </a:p>
            </xdr:txBody>
          </xdr:sp>
          <xdr:sp macro="" textlink="">
            <xdr:nvSpPr>
              <xdr:cNvPr id="3506" name="Check Box 434" hidden="1">
                <a:extLst>
                  <a:ext uri="{63B3BB69-23CF-44E3-9099-C40C66FF867C}">
                    <a14:compatExt spid="_x0000_s3506"/>
                  </a:ext>
                  <a:ext uri="{FF2B5EF4-FFF2-40B4-BE49-F238E27FC236}">
                    <a16:creationId xmlns:a16="http://schemas.microsoft.com/office/drawing/2014/main" id="{00000000-0008-0000-0100-0000B2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Phosphorus</a:t>
                </a:r>
              </a:p>
            </xdr:txBody>
          </xdr:sp>
          <xdr:sp macro="" textlink="">
            <xdr:nvSpPr>
              <xdr:cNvPr id="3507" name="Check Box 435" hidden="1">
                <a:extLst>
                  <a:ext uri="{63B3BB69-23CF-44E3-9099-C40C66FF867C}">
                    <a14:compatExt spid="_x0000_s3507"/>
                  </a:ext>
                  <a:ext uri="{FF2B5EF4-FFF2-40B4-BE49-F238E27FC236}">
                    <a16:creationId xmlns:a16="http://schemas.microsoft.com/office/drawing/2014/main" id="{00000000-0008-0000-0100-0000B3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Total Nitrogen</a:t>
                </a:r>
              </a:p>
            </xdr:txBody>
          </xdr:sp>
          <xdr:sp macro="" textlink="">
            <xdr:nvSpPr>
              <xdr:cNvPr id="3508" name="Check Box 436" hidden="1">
                <a:extLst>
                  <a:ext uri="{63B3BB69-23CF-44E3-9099-C40C66FF867C}">
                    <a14:compatExt spid="_x0000_s3508"/>
                  </a:ext>
                  <a:ext uri="{FF2B5EF4-FFF2-40B4-BE49-F238E27FC236}">
                    <a16:creationId xmlns:a16="http://schemas.microsoft.com/office/drawing/2014/main" id="{00000000-0008-0000-0100-0000B4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Macroinvertebrates</a:t>
                </a:r>
              </a:p>
            </xdr:txBody>
          </xdr:sp>
          <xdr:sp macro="" textlink="">
            <xdr:nvSpPr>
              <xdr:cNvPr id="3509" name="Check Box 437" hidden="1">
                <a:extLst>
                  <a:ext uri="{63B3BB69-23CF-44E3-9099-C40C66FF867C}">
                    <a14:compatExt spid="_x0000_s3509"/>
                  </a:ext>
                  <a:ext uri="{FF2B5EF4-FFF2-40B4-BE49-F238E27FC236}">
                    <a16:creationId xmlns:a16="http://schemas.microsoft.com/office/drawing/2014/main" id="{00000000-0008-0000-0100-0000B5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 coli</a:t>
                </a:r>
              </a:p>
            </xdr:txBody>
          </xdr:sp>
          <xdr:sp macro="" textlink="">
            <xdr:nvSpPr>
              <xdr:cNvPr id="3510" name="Check Box 438" hidden="1">
                <a:extLst>
                  <a:ext uri="{63B3BB69-23CF-44E3-9099-C40C66FF867C}">
                    <a14:compatExt spid="_x0000_s3510"/>
                  </a:ext>
                  <a:ext uri="{FF2B5EF4-FFF2-40B4-BE49-F238E27FC236}">
                    <a16:creationId xmlns:a16="http://schemas.microsoft.com/office/drawing/2014/main" id="{00000000-0008-0000-0100-0000B6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Enterococci</a:t>
                </a:r>
              </a:p>
            </xdr:txBody>
          </xdr:sp>
          <xdr:sp macro="" textlink="">
            <xdr:nvSpPr>
              <xdr:cNvPr id="3511" name="Check Box 439" hidden="1">
                <a:extLst>
                  <a:ext uri="{63B3BB69-23CF-44E3-9099-C40C66FF867C}">
                    <a14:compatExt spid="_x0000_s3511"/>
                  </a:ext>
                  <a:ext uri="{FF2B5EF4-FFF2-40B4-BE49-F238E27FC236}">
                    <a16:creationId xmlns:a16="http://schemas.microsoft.com/office/drawing/2014/main" id="{00000000-0008-0000-0100-0000B70D0000}"/>
                  </a:ext>
                </a:extLst>
              </xdr:cNvPr>
              <xdr:cNvSpPr/>
            </xdr:nvSpPr>
            <xdr:spPr bwMode="auto">
              <a:xfrm>
                <a:off x="539" y="0"/>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Basic Habitat Information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5</xdr:row>
          <xdr:rowOff>0</xdr:rowOff>
        </xdr:from>
        <xdr:to>
          <xdr:col>14</xdr:col>
          <xdr:colOff>990600</xdr:colOff>
          <xdr:row>5</xdr:row>
          <xdr:rowOff>0</xdr:rowOff>
        </xdr:to>
        <xdr:sp macro="" textlink="">
          <xdr:nvSpPr>
            <xdr:cNvPr id="3512" name="Check Box 440" hidden="1">
              <a:extLst>
                <a:ext uri="{63B3BB69-23CF-44E3-9099-C40C66FF867C}">
                  <a14:compatExt spid="_x0000_s3512"/>
                </a:ext>
                <a:ext uri="{FF2B5EF4-FFF2-40B4-BE49-F238E27FC236}">
                  <a16:creationId xmlns:a16="http://schemas.microsoft.com/office/drawing/2014/main" id="{00000000-0008-0000-0100-0000B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13</xdr:col>
          <xdr:colOff>47625</xdr:colOff>
          <xdr:row>5</xdr:row>
          <xdr:rowOff>0</xdr:rowOff>
        </xdr:to>
        <xdr:grpSp>
          <xdr:nvGrpSpPr>
            <xdr:cNvPr id="298562" name="Group 441">
              <a:extLst>
                <a:ext uri="{FF2B5EF4-FFF2-40B4-BE49-F238E27FC236}">
                  <a16:creationId xmlns:a16="http://schemas.microsoft.com/office/drawing/2014/main" id="{00000000-0008-0000-0100-0000428E0400}"/>
                </a:ext>
              </a:extLst>
            </xdr:cNvPr>
            <xdr:cNvGrpSpPr>
              <a:grpSpLocks/>
            </xdr:cNvGrpSpPr>
          </xdr:nvGrpSpPr>
          <xdr:grpSpPr bwMode="auto">
            <a:xfrm>
              <a:off x="11288713" y="2682875"/>
              <a:ext cx="1768475" cy="0"/>
              <a:chOff x="645" y="0"/>
              <a:chExt cx="13056619" cy="2682875"/>
            </a:xfrm>
          </xdr:grpSpPr>
          <xdr:sp macro="" textlink="">
            <xdr:nvSpPr>
              <xdr:cNvPr id="3514" name="Check Box 442" hidden="1">
                <a:extLst>
                  <a:ext uri="{63B3BB69-23CF-44E3-9099-C40C66FF867C}">
                    <a14:compatExt spid="_x0000_s3514"/>
                  </a:ext>
                  <a:ext uri="{FF2B5EF4-FFF2-40B4-BE49-F238E27FC236}">
                    <a16:creationId xmlns:a16="http://schemas.microsoft.com/office/drawing/2014/main" id="{00000000-0008-0000-0100-0000BA0D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Contact recreation/swimming</a:t>
                </a:r>
              </a:p>
            </xdr:txBody>
          </xdr:sp>
          <xdr:sp macro="" textlink="">
            <xdr:nvSpPr>
              <xdr:cNvPr id="3515" name="Check Box 443" hidden="1">
                <a:extLst>
                  <a:ext uri="{63B3BB69-23CF-44E3-9099-C40C66FF867C}">
                    <a14:compatExt spid="_x0000_s3515"/>
                  </a:ext>
                  <a:ext uri="{FF2B5EF4-FFF2-40B4-BE49-F238E27FC236}">
                    <a16:creationId xmlns:a16="http://schemas.microsoft.com/office/drawing/2014/main" id="{00000000-0008-0000-0100-0000BB0D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Aquatic life and wildlife</a:t>
                </a:r>
              </a:p>
            </xdr:txBody>
          </xdr:sp>
          <xdr:sp macro="" textlink="">
            <xdr:nvSpPr>
              <xdr:cNvPr id="3516" name="Check Box 444" hidden="1">
                <a:extLst>
                  <a:ext uri="{63B3BB69-23CF-44E3-9099-C40C66FF867C}">
                    <a14:compatExt spid="_x0000_s3516"/>
                  </a:ext>
                  <a:ext uri="{FF2B5EF4-FFF2-40B4-BE49-F238E27FC236}">
                    <a16:creationId xmlns:a16="http://schemas.microsoft.com/office/drawing/2014/main" id="{00000000-0008-0000-0100-0000BC0D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Cultural Use</a:t>
                </a:r>
              </a:p>
            </xdr:txBody>
          </xdr:sp>
          <xdr:sp macro="" textlink="">
            <xdr:nvSpPr>
              <xdr:cNvPr id="3517" name="Check Box 445" hidden="1">
                <a:extLst>
                  <a:ext uri="{63B3BB69-23CF-44E3-9099-C40C66FF867C}">
                    <a14:compatExt spid="_x0000_s3517"/>
                  </a:ext>
                  <a:ext uri="{FF2B5EF4-FFF2-40B4-BE49-F238E27FC236}">
                    <a16:creationId xmlns:a16="http://schemas.microsoft.com/office/drawing/2014/main" id="{00000000-0008-0000-0100-0000BD0D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Fish and shellfish safe to eat</a:t>
                </a:r>
              </a:p>
            </xdr:txBody>
          </xdr:sp>
          <xdr:sp macro="" textlink="">
            <xdr:nvSpPr>
              <xdr:cNvPr id="3518" name="Check Box 446" hidden="1">
                <a:extLst>
                  <a:ext uri="{63B3BB69-23CF-44E3-9099-C40C66FF867C}">
                    <a14:compatExt spid="_x0000_s3518"/>
                  </a:ext>
                  <a:ext uri="{FF2B5EF4-FFF2-40B4-BE49-F238E27FC236}">
                    <a16:creationId xmlns:a16="http://schemas.microsoft.com/office/drawing/2014/main" id="{00000000-0008-0000-0100-0000BE0D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Agricultural irrigation</a:t>
                </a:r>
              </a:p>
            </xdr:txBody>
          </xdr:sp>
          <xdr:sp macro="" textlink="">
            <xdr:nvSpPr>
              <xdr:cNvPr id="3519" name="Check Box 447" hidden="1">
                <a:extLst>
                  <a:ext uri="{63B3BB69-23CF-44E3-9099-C40C66FF867C}">
                    <a14:compatExt spid="_x0000_s3519"/>
                  </a:ext>
                  <a:ext uri="{FF2B5EF4-FFF2-40B4-BE49-F238E27FC236}">
                    <a16:creationId xmlns:a16="http://schemas.microsoft.com/office/drawing/2014/main" id="{00000000-0008-0000-0100-0000BF0D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Livestock watering</a:t>
                </a:r>
              </a:p>
            </xdr:txBody>
          </xdr:sp>
          <xdr:sp macro="" textlink="">
            <xdr:nvSpPr>
              <xdr:cNvPr id="3520" name="Check Box 448" hidden="1">
                <a:extLst>
                  <a:ext uri="{63B3BB69-23CF-44E3-9099-C40C66FF867C}">
                    <a14:compatExt spid="_x0000_s3520"/>
                  </a:ext>
                  <a:ext uri="{FF2B5EF4-FFF2-40B4-BE49-F238E27FC236}">
                    <a16:creationId xmlns:a16="http://schemas.microsoft.com/office/drawing/2014/main" id="{00000000-0008-0000-0100-0000C00D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Rare and endangered species</a:t>
                </a:r>
              </a:p>
            </xdr:txBody>
          </xdr:sp>
          <xdr:sp macro="" textlink="">
            <xdr:nvSpPr>
              <xdr:cNvPr id="3521" name="Check Box 449" hidden="1">
                <a:extLst>
                  <a:ext uri="{63B3BB69-23CF-44E3-9099-C40C66FF867C}">
                    <a14:compatExt spid="_x0000_s3521"/>
                  </a:ext>
                  <a:ext uri="{FF2B5EF4-FFF2-40B4-BE49-F238E27FC236}">
                    <a16:creationId xmlns:a16="http://schemas.microsoft.com/office/drawing/2014/main" id="{00000000-0008-0000-0100-0000C10D0000}"/>
                  </a:ext>
                </a:extLst>
              </xdr:cNvPr>
              <xdr:cNvSpPr/>
            </xdr:nvSpPr>
            <xdr:spPr bwMode="auto">
              <a:xfrm>
                <a:off x="645" y="0"/>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Drinking water</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522" name="Check Box 450" hidden="1">
              <a:extLst>
                <a:ext uri="{63B3BB69-23CF-44E3-9099-C40C66FF867C}">
                  <a14:compatExt spid="_x0000_s3522"/>
                </a:ext>
                <a:ext uri="{FF2B5EF4-FFF2-40B4-BE49-F238E27FC236}">
                  <a16:creationId xmlns:a16="http://schemas.microsoft.com/office/drawing/2014/main" id="{00000000-0008-0000-0100-0000C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Dissolved Oxygen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523" name="Check Box 451" hidden="1">
              <a:extLst>
                <a:ext uri="{63B3BB69-23CF-44E3-9099-C40C66FF867C}">
                  <a14:compatExt spid="_x0000_s3523"/>
                </a:ext>
                <a:ext uri="{FF2B5EF4-FFF2-40B4-BE49-F238E27FC236}">
                  <a16:creationId xmlns:a16="http://schemas.microsoft.com/office/drawing/2014/main" id="{00000000-0008-0000-0100-0000C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524" name="Check Box 452" hidden="1">
              <a:extLst>
                <a:ext uri="{63B3BB69-23CF-44E3-9099-C40C66FF867C}">
                  <a14:compatExt spid="_x0000_s3524"/>
                </a:ext>
                <a:ext uri="{FF2B5EF4-FFF2-40B4-BE49-F238E27FC236}">
                  <a16:creationId xmlns:a16="http://schemas.microsoft.com/office/drawing/2014/main" id="{00000000-0008-0000-0100-0000C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Water Temperature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525" name="Check Box 453" hidden="1">
              <a:extLst>
                <a:ext uri="{63B3BB69-23CF-44E3-9099-C40C66FF867C}">
                  <a14:compatExt spid="_x0000_s3525"/>
                </a:ext>
                <a:ext uri="{FF2B5EF4-FFF2-40B4-BE49-F238E27FC236}">
                  <a16:creationId xmlns:a16="http://schemas.microsoft.com/office/drawing/2014/main" id="{00000000-0008-0000-0100-0000C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Turbidity</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526" name="Check Box 454" hidden="1">
              <a:extLst>
                <a:ext uri="{63B3BB69-23CF-44E3-9099-C40C66FF867C}">
                  <a14:compatExt spid="_x0000_s3526"/>
                </a:ext>
                <a:ext uri="{FF2B5EF4-FFF2-40B4-BE49-F238E27FC236}">
                  <a16:creationId xmlns:a16="http://schemas.microsoft.com/office/drawing/2014/main" id="{00000000-0008-0000-0100-0000C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Phosphorus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527" name="Check Box 455" hidden="1">
              <a:extLst>
                <a:ext uri="{63B3BB69-23CF-44E3-9099-C40C66FF867C}">
                  <a14:compatExt spid="_x0000_s3527"/>
                </a:ext>
                <a:ext uri="{FF2B5EF4-FFF2-40B4-BE49-F238E27FC236}">
                  <a16:creationId xmlns:a16="http://schemas.microsoft.com/office/drawing/2014/main" id="{00000000-0008-0000-0100-0000C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Total Nitrogen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528" name="Check Box 456" hidden="1">
              <a:extLst>
                <a:ext uri="{63B3BB69-23CF-44E3-9099-C40C66FF867C}">
                  <a14:compatExt spid="_x0000_s3528"/>
                </a:ext>
                <a:ext uri="{FF2B5EF4-FFF2-40B4-BE49-F238E27FC236}">
                  <a16:creationId xmlns:a16="http://schemas.microsoft.com/office/drawing/2014/main" id="{00000000-0008-0000-0100-0000C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Macroinvertebrates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529" name="Check Box 457" hidden="1">
              <a:extLst>
                <a:ext uri="{63B3BB69-23CF-44E3-9099-C40C66FF867C}">
                  <a14:compatExt spid="_x0000_s3529"/>
                </a:ext>
                <a:ext uri="{FF2B5EF4-FFF2-40B4-BE49-F238E27FC236}">
                  <a16:creationId xmlns:a16="http://schemas.microsoft.com/office/drawing/2014/main" id="{00000000-0008-0000-0100-0000C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 coli</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530" name="Check Box 458" hidden="1">
              <a:extLst>
                <a:ext uri="{63B3BB69-23CF-44E3-9099-C40C66FF867C}">
                  <a14:compatExt spid="_x0000_s3530"/>
                </a:ext>
                <a:ext uri="{FF2B5EF4-FFF2-40B4-BE49-F238E27FC236}">
                  <a16:creationId xmlns:a16="http://schemas.microsoft.com/office/drawing/2014/main" id="{00000000-0008-0000-0100-0000C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Enterococci</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531" name="Check Box 459" hidden="1">
              <a:extLst>
                <a:ext uri="{63B3BB69-23CF-44E3-9099-C40C66FF867C}">
                  <a14:compatExt spid="_x0000_s3531"/>
                </a:ext>
                <a:ext uri="{FF2B5EF4-FFF2-40B4-BE49-F238E27FC236}">
                  <a16:creationId xmlns:a16="http://schemas.microsoft.com/office/drawing/2014/main" id="{00000000-0008-0000-0100-0000C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Basic Habitat Information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10</xdr:col>
          <xdr:colOff>0</xdr:colOff>
          <xdr:row>5</xdr:row>
          <xdr:rowOff>0</xdr:rowOff>
        </xdr:to>
        <xdr:sp macro="" textlink="">
          <xdr:nvSpPr>
            <xdr:cNvPr id="3532" name="Check Box 460" hidden="1">
              <a:extLst>
                <a:ext uri="{63B3BB69-23CF-44E3-9099-C40C66FF867C}">
                  <a14:compatExt spid="_x0000_s3532"/>
                </a:ext>
                <a:ext uri="{FF2B5EF4-FFF2-40B4-BE49-F238E27FC236}">
                  <a16:creationId xmlns:a16="http://schemas.microsoft.com/office/drawing/2014/main" id="{00000000-0008-0000-0100-0000C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13</xdr:col>
          <xdr:colOff>47625</xdr:colOff>
          <xdr:row>5</xdr:row>
          <xdr:rowOff>0</xdr:rowOff>
        </xdr:to>
        <xdr:grpSp>
          <xdr:nvGrpSpPr>
            <xdr:cNvPr id="298563" name="Group 461">
              <a:extLst>
                <a:ext uri="{FF2B5EF4-FFF2-40B4-BE49-F238E27FC236}">
                  <a16:creationId xmlns:a16="http://schemas.microsoft.com/office/drawing/2014/main" id="{00000000-0008-0000-0100-0000438E0400}"/>
                </a:ext>
              </a:extLst>
            </xdr:cNvPr>
            <xdr:cNvGrpSpPr>
              <a:grpSpLocks/>
            </xdr:cNvGrpSpPr>
          </xdr:nvGrpSpPr>
          <xdr:grpSpPr bwMode="auto">
            <a:xfrm>
              <a:off x="11288713" y="2682875"/>
              <a:ext cx="1768475" cy="0"/>
              <a:chOff x="645" y="0"/>
              <a:chExt cx="13056619" cy="2682875"/>
            </a:xfrm>
          </xdr:grpSpPr>
          <xdr:sp macro="" textlink="">
            <xdr:nvSpPr>
              <xdr:cNvPr id="3534" name="Check Box 462" hidden="1">
                <a:extLst>
                  <a:ext uri="{63B3BB69-23CF-44E3-9099-C40C66FF867C}">
                    <a14:compatExt spid="_x0000_s3534"/>
                  </a:ext>
                  <a:ext uri="{FF2B5EF4-FFF2-40B4-BE49-F238E27FC236}">
                    <a16:creationId xmlns:a16="http://schemas.microsoft.com/office/drawing/2014/main" id="{00000000-0008-0000-0100-0000CE0D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Contact recreation/swimming</a:t>
                </a:r>
              </a:p>
            </xdr:txBody>
          </xdr:sp>
          <xdr:sp macro="" textlink="">
            <xdr:nvSpPr>
              <xdr:cNvPr id="3535" name="Check Box 463" hidden="1">
                <a:extLst>
                  <a:ext uri="{63B3BB69-23CF-44E3-9099-C40C66FF867C}">
                    <a14:compatExt spid="_x0000_s3535"/>
                  </a:ext>
                  <a:ext uri="{FF2B5EF4-FFF2-40B4-BE49-F238E27FC236}">
                    <a16:creationId xmlns:a16="http://schemas.microsoft.com/office/drawing/2014/main" id="{00000000-0008-0000-0100-0000CF0D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Aquatic life and wildlife</a:t>
                </a:r>
              </a:p>
            </xdr:txBody>
          </xdr:sp>
          <xdr:sp macro="" textlink="">
            <xdr:nvSpPr>
              <xdr:cNvPr id="3536" name="Check Box 464" hidden="1">
                <a:extLst>
                  <a:ext uri="{63B3BB69-23CF-44E3-9099-C40C66FF867C}">
                    <a14:compatExt spid="_x0000_s3536"/>
                  </a:ext>
                  <a:ext uri="{FF2B5EF4-FFF2-40B4-BE49-F238E27FC236}">
                    <a16:creationId xmlns:a16="http://schemas.microsoft.com/office/drawing/2014/main" id="{00000000-0008-0000-0100-0000D00D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Cultural Use</a:t>
                </a:r>
              </a:p>
            </xdr:txBody>
          </xdr:sp>
          <xdr:sp macro="" textlink="">
            <xdr:nvSpPr>
              <xdr:cNvPr id="3537" name="Check Box 465" hidden="1">
                <a:extLst>
                  <a:ext uri="{63B3BB69-23CF-44E3-9099-C40C66FF867C}">
                    <a14:compatExt spid="_x0000_s3537"/>
                  </a:ext>
                  <a:ext uri="{FF2B5EF4-FFF2-40B4-BE49-F238E27FC236}">
                    <a16:creationId xmlns:a16="http://schemas.microsoft.com/office/drawing/2014/main" id="{00000000-0008-0000-0100-0000D10D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Fish and shellfish safe to eat</a:t>
                </a:r>
              </a:p>
            </xdr:txBody>
          </xdr:sp>
          <xdr:sp macro="" textlink="">
            <xdr:nvSpPr>
              <xdr:cNvPr id="3538" name="Check Box 466" hidden="1">
                <a:extLst>
                  <a:ext uri="{63B3BB69-23CF-44E3-9099-C40C66FF867C}">
                    <a14:compatExt spid="_x0000_s3538"/>
                  </a:ext>
                  <a:ext uri="{FF2B5EF4-FFF2-40B4-BE49-F238E27FC236}">
                    <a16:creationId xmlns:a16="http://schemas.microsoft.com/office/drawing/2014/main" id="{00000000-0008-0000-0100-0000D20D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Agricultural irrigation</a:t>
                </a:r>
              </a:p>
            </xdr:txBody>
          </xdr:sp>
          <xdr:sp macro="" textlink="">
            <xdr:nvSpPr>
              <xdr:cNvPr id="3539" name="Check Box 467" hidden="1">
                <a:extLst>
                  <a:ext uri="{63B3BB69-23CF-44E3-9099-C40C66FF867C}">
                    <a14:compatExt spid="_x0000_s3539"/>
                  </a:ext>
                  <a:ext uri="{FF2B5EF4-FFF2-40B4-BE49-F238E27FC236}">
                    <a16:creationId xmlns:a16="http://schemas.microsoft.com/office/drawing/2014/main" id="{00000000-0008-0000-0100-0000D30D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Livestock watering</a:t>
                </a:r>
              </a:p>
            </xdr:txBody>
          </xdr:sp>
          <xdr:sp macro="" textlink="">
            <xdr:nvSpPr>
              <xdr:cNvPr id="3540" name="Check Box 468" hidden="1">
                <a:extLst>
                  <a:ext uri="{63B3BB69-23CF-44E3-9099-C40C66FF867C}">
                    <a14:compatExt spid="_x0000_s3540"/>
                  </a:ext>
                  <a:ext uri="{FF2B5EF4-FFF2-40B4-BE49-F238E27FC236}">
                    <a16:creationId xmlns:a16="http://schemas.microsoft.com/office/drawing/2014/main" id="{00000000-0008-0000-0100-0000D40D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Rare and endangered species</a:t>
                </a:r>
              </a:p>
            </xdr:txBody>
          </xdr:sp>
          <xdr:sp macro="" textlink="">
            <xdr:nvSpPr>
              <xdr:cNvPr id="3541" name="Check Box 469" hidden="1">
                <a:extLst>
                  <a:ext uri="{63B3BB69-23CF-44E3-9099-C40C66FF867C}">
                    <a14:compatExt spid="_x0000_s3541"/>
                  </a:ext>
                  <a:ext uri="{FF2B5EF4-FFF2-40B4-BE49-F238E27FC236}">
                    <a16:creationId xmlns:a16="http://schemas.microsoft.com/office/drawing/2014/main" id="{00000000-0008-0000-0100-0000D50D0000}"/>
                  </a:ext>
                </a:extLst>
              </xdr:cNvPr>
              <xdr:cNvSpPr/>
            </xdr:nvSpPr>
            <xdr:spPr bwMode="auto">
              <a:xfrm>
                <a:off x="645" y="0"/>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Drinking water</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5</xdr:row>
          <xdr:rowOff>0</xdr:rowOff>
        </xdr:from>
        <xdr:to>
          <xdr:col>15</xdr:col>
          <xdr:colOff>0</xdr:colOff>
          <xdr:row>5</xdr:row>
          <xdr:rowOff>0</xdr:rowOff>
        </xdr:to>
        <xdr:grpSp>
          <xdr:nvGrpSpPr>
            <xdr:cNvPr id="298564" name="Group 470">
              <a:extLst>
                <a:ext uri="{FF2B5EF4-FFF2-40B4-BE49-F238E27FC236}">
                  <a16:creationId xmlns:a16="http://schemas.microsoft.com/office/drawing/2014/main" id="{00000000-0008-0000-0100-0000448E0400}"/>
                </a:ext>
              </a:extLst>
            </xdr:cNvPr>
            <xdr:cNvGrpSpPr>
              <a:grpSpLocks/>
            </xdr:cNvGrpSpPr>
          </xdr:nvGrpSpPr>
          <xdr:grpSpPr bwMode="auto">
            <a:xfrm>
              <a:off x="14201775" y="2682875"/>
              <a:ext cx="1006475" cy="0"/>
              <a:chOff x="539" y="0"/>
              <a:chExt cx="15207788" cy="2682875"/>
            </a:xfrm>
          </xdr:grpSpPr>
          <xdr:sp macro="" textlink="">
            <xdr:nvSpPr>
              <xdr:cNvPr id="3543" name="Check Box 471" hidden="1">
                <a:extLst>
                  <a:ext uri="{63B3BB69-23CF-44E3-9099-C40C66FF867C}">
                    <a14:compatExt spid="_x0000_s3543"/>
                  </a:ext>
                  <a:ext uri="{FF2B5EF4-FFF2-40B4-BE49-F238E27FC236}">
                    <a16:creationId xmlns:a16="http://schemas.microsoft.com/office/drawing/2014/main" id="{00000000-0008-0000-0100-0000D7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Dissolved Oxygen</a:t>
                </a:r>
              </a:p>
            </xdr:txBody>
          </xdr:sp>
          <xdr:sp macro="" textlink="">
            <xdr:nvSpPr>
              <xdr:cNvPr id="3544" name="Check Box 472" hidden="1">
                <a:extLst>
                  <a:ext uri="{63B3BB69-23CF-44E3-9099-C40C66FF867C}">
                    <a14:compatExt spid="_x0000_s3544"/>
                  </a:ext>
                  <a:ext uri="{FF2B5EF4-FFF2-40B4-BE49-F238E27FC236}">
                    <a16:creationId xmlns:a16="http://schemas.microsoft.com/office/drawing/2014/main" id="{00000000-0008-0000-0100-0000D8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a:t>
                </a:r>
              </a:p>
            </xdr:txBody>
          </xdr:sp>
          <xdr:sp macro="" textlink="">
            <xdr:nvSpPr>
              <xdr:cNvPr id="3545" name="Check Box 473" hidden="1">
                <a:extLst>
                  <a:ext uri="{63B3BB69-23CF-44E3-9099-C40C66FF867C}">
                    <a14:compatExt spid="_x0000_s3545"/>
                  </a:ext>
                  <a:ext uri="{FF2B5EF4-FFF2-40B4-BE49-F238E27FC236}">
                    <a16:creationId xmlns:a16="http://schemas.microsoft.com/office/drawing/2014/main" id="{00000000-0008-0000-0100-0000D9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Water Temperature</a:t>
                </a:r>
              </a:p>
            </xdr:txBody>
          </xdr:sp>
          <xdr:sp macro="" textlink="">
            <xdr:nvSpPr>
              <xdr:cNvPr id="3546" name="Check Box 474" hidden="1">
                <a:extLst>
                  <a:ext uri="{63B3BB69-23CF-44E3-9099-C40C66FF867C}">
                    <a14:compatExt spid="_x0000_s3546"/>
                  </a:ext>
                  <a:ext uri="{FF2B5EF4-FFF2-40B4-BE49-F238E27FC236}">
                    <a16:creationId xmlns:a16="http://schemas.microsoft.com/office/drawing/2014/main" id="{00000000-0008-0000-0100-0000DA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Turbidity</a:t>
                </a:r>
              </a:p>
            </xdr:txBody>
          </xdr:sp>
          <xdr:sp macro="" textlink="">
            <xdr:nvSpPr>
              <xdr:cNvPr id="3547" name="Check Box 475" hidden="1">
                <a:extLst>
                  <a:ext uri="{63B3BB69-23CF-44E3-9099-C40C66FF867C}">
                    <a14:compatExt spid="_x0000_s3547"/>
                  </a:ext>
                  <a:ext uri="{FF2B5EF4-FFF2-40B4-BE49-F238E27FC236}">
                    <a16:creationId xmlns:a16="http://schemas.microsoft.com/office/drawing/2014/main" id="{00000000-0008-0000-0100-0000DB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Phosphorus</a:t>
                </a:r>
              </a:p>
            </xdr:txBody>
          </xdr:sp>
          <xdr:sp macro="" textlink="">
            <xdr:nvSpPr>
              <xdr:cNvPr id="3548" name="Check Box 476" hidden="1">
                <a:extLst>
                  <a:ext uri="{63B3BB69-23CF-44E3-9099-C40C66FF867C}">
                    <a14:compatExt spid="_x0000_s3548"/>
                  </a:ext>
                  <a:ext uri="{FF2B5EF4-FFF2-40B4-BE49-F238E27FC236}">
                    <a16:creationId xmlns:a16="http://schemas.microsoft.com/office/drawing/2014/main" id="{00000000-0008-0000-0100-0000DC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Total Nitrogen</a:t>
                </a:r>
              </a:p>
            </xdr:txBody>
          </xdr:sp>
          <xdr:sp macro="" textlink="">
            <xdr:nvSpPr>
              <xdr:cNvPr id="3549" name="Check Box 477" hidden="1">
                <a:extLst>
                  <a:ext uri="{63B3BB69-23CF-44E3-9099-C40C66FF867C}">
                    <a14:compatExt spid="_x0000_s3549"/>
                  </a:ext>
                  <a:ext uri="{FF2B5EF4-FFF2-40B4-BE49-F238E27FC236}">
                    <a16:creationId xmlns:a16="http://schemas.microsoft.com/office/drawing/2014/main" id="{00000000-0008-0000-0100-0000DD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Macroinvertebrates</a:t>
                </a:r>
              </a:p>
            </xdr:txBody>
          </xdr:sp>
          <xdr:sp macro="" textlink="">
            <xdr:nvSpPr>
              <xdr:cNvPr id="3550" name="Check Box 478" hidden="1">
                <a:extLst>
                  <a:ext uri="{63B3BB69-23CF-44E3-9099-C40C66FF867C}">
                    <a14:compatExt spid="_x0000_s3550"/>
                  </a:ext>
                  <a:ext uri="{FF2B5EF4-FFF2-40B4-BE49-F238E27FC236}">
                    <a16:creationId xmlns:a16="http://schemas.microsoft.com/office/drawing/2014/main" id="{00000000-0008-0000-0100-0000DE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 coli</a:t>
                </a:r>
              </a:p>
            </xdr:txBody>
          </xdr:sp>
          <xdr:sp macro="" textlink="">
            <xdr:nvSpPr>
              <xdr:cNvPr id="3551" name="Check Box 479" hidden="1">
                <a:extLst>
                  <a:ext uri="{63B3BB69-23CF-44E3-9099-C40C66FF867C}">
                    <a14:compatExt spid="_x0000_s3551"/>
                  </a:ext>
                  <a:ext uri="{FF2B5EF4-FFF2-40B4-BE49-F238E27FC236}">
                    <a16:creationId xmlns:a16="http://schemas.microsoft.com/office/drawing/2014/main" id="{00000000-0008-0000-0100-0000DF0D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Enterococci</a:t>
                </a:r>
              </a:p>
            </xdr:txBody>
          </xdr:sp>
          <xdr:sp macro="" textlink="">
            <xdr:nvSpPr>
              <xdr:cNvPr id="3552" name="Check Box 480" hidden="1">
                <a:extLst>
                  <a:ext uri="{63B3BB69-23CF-44E3-9099-C40C66FF867C}">
                    <a14:compatExt spid="_x0000_s3552"/>
                  </a:ext>
                  <a:ext uri="{FF2B5EF4-FFF2-40B4-BE49-F238E27FC236}">
                    <a16:creationId xmlns:a16="http://schemas.microsoft.com/office/drawing/2014/main" id="{00000000-0008-0000-0100-0000E00D0000}"/>
                  </a:ext>
                </a:extLst>
              </xdr:cNvPr>
              <xdr:cNvSpPr/>
            </xdr:nvSpPr>
            <xdr:spPr bwMode="auto">
              <a:xfrm>
                <a:off x="539" y="0"/>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Basic Habitat Information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5</xdr:row>
          <xdr:rowOff>0</xdr:rowOff>
        </xdr:from>
        <xdr:to>
          <xdr:col>14</xdr:col>
          <xdr:colOff>990600</xdr:colOff>
          <xdr:row>5</xdr:row>
          <xdr:rowOff>0</xdr:rowOff>
        </xdr:to>
        <xdr:sp macro="" textlink="">
          <xdr:nvSpPr>
            <xdr:cNvPr id="3553" name="Check Box 481" hidden="1">
              <a:extLst>
                <a:ext uri="{63B3BB69-23CF-44E3-9099-C40C66FF867C}">
                  <a14:compatExt spid="_x0000_s3553"/>
                </a:ext>
                <a:ext uri="{FF2B5EF4-FFF2-40B4-BE49-F238E27FC236}">
                  <a16:creationId xmlns:a16="http://schemas.microsoft.com/office/drawing/2014/main" id="{00000000-0008-0000-0100-0000E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11</xdr:col>
          <xdr:colOff>590550</xdr:colOff>
          <xdr:row>5</xdr:row>
          <xdr:rowOff>0</xdr:rowOff>
        </xdr:to>
        <xdr:sp macro="" textlink="">
          <xdr:nvSpPr>
            <xdr:cNvPr id="3554" name="Check Box 482" hidden="1">
              <a:extLst>
                <a:ext uri="{63B3BB69-23CF-44E3-9099-C40C66FF867C}">
                  <a14:compatExt spid="_x0000_s3554"/>
                </a:ext>
                <a:ext uri="{FF2B5EF4-FFF2-40B4-BE49-F238E27FC236}">
                  <a16:creationId xmlns:a16="http://schemas.microsoft.com/office/drawing/2014/main" id="{00000000-0008-0000-0100-0000E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Assess water quality</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11</xdr:col>
          <xdr:colOff>590550</xdr:colOff>
          <xdr:row>5</xdr:row>
          <xdr:rowOff>0</xdr:rowOff>
        </xdr:to>
        <xdr:sp macro="" textlink="">
          <xdr:nvSpPr>
            <xdr:cNvPr id="3555" name="Check Box 483" hidden="1">
              <a:extLst>
                <a:ext uri="{63B3BB69-23CF-44E3-9099-C40C66FF867C}">
                  <a14:compatExt spid="_x0000_s3555"/>
                </a:ext>
                <a:ext uri="{FF2B5EF4-FFF2-40B4-BE49-F238E27FC236}">
                  <a16:creationId xmlns:a16="http://schemas.microsoft.com/office/drawing/2014/main" id="{00000000-0008-0000-0100-0000E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556" name="Check Box 484" hidden="1">
              <a:extLst>
                <a:ext uri="{63B3BB69-23CF-44E3-9099-C40C66FF867C}">
                  <a14:compatExt spid="_x0000_s3556"/>
                </a:ext>
                <a:ext uri="{FF2B5EF4-FFF2-40B4-BE49-F238E27FC236}">
                  <a16:creationId xmlns:a16="http://schemas.microsoft.com/office/drawing/2014/main" id="{00000000-0008-0000-0100-0000E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Dissolved Oxygen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557" name="Check Box 485" hidden="1">
              <a:extLst>
                <a:ext uri="{63B3BB69-23CF-44E3-9099-C40C66FF867C}">
                  <a14:compatExt spid="_x0000_s3557"/>
                </a:ext>
                <a:ext uri="{FF2B5EF4-FFF2-40B4-BE49-F238E27FC236}">
                  <a16:creationId xmlns:a16="http://schemas.microsoft.com/office/drawing/2014/main" id="{00000000-0008-0000-0100-0000E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558" name="Check Box 486" hidden="1">
              <a:extLst>
                <a:ext uri="{63B3BB69-23CF-44E3-9099-C40C66FF867C}">
                  <a14:compatExt spid="_x0000_s3558"/>
                </a:ext>
                <a:ext uri="{FF2B5EF4-FFF2-40B4-BE49-F238E27FC236}">
                  <a16:creationId xmlns:a16="http://schemas.microsoft.com/office/drawing/2014/main" id="{00000000-0008-0000-0100-0000E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Water Temperature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559" name="Check Box 487" hidden="1">
              <a:extLst>
                <a:ext uri="{63B3BB69-23CF-44E3-9099-C40C66FF867C}">
                  <a14:compatExt spid="_x0000_s3559"/>
                </a:ext>
                <a:ext uri="{FF2B5EF4-FFF2-40B4-BE49-F238E27FC236}">
                  <a16:creationId xmlns:a16="http://schemas.microsoft.com/office/drawing/2014/main" id="{00000000-0008-0000-0100-0000E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Turbidity</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560" name="Check Box 488" hidden="1">
              <a:extLst>
                <a:ext uri="{63B3BB69-23CF-44E3-9099-C40C66FF867C}">
                  <a14:compatExt spid="_x0000_s3560"/>
                </a:ext>
                <a:ext uri="{FF2B5EF4-FFF2-40B4-BE49-F238E27FC236}">
                  <a16:creationId xmlns:a16="http://schemas.microsoft.com/office/drawing/2014/main" id="{00000000-0008-0000-0100-0000E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Phosphorus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561" name="Check Box 489" hidden="1">
              <a:extLst>
                <a:ext uri="{63B3BB69-23CF-44E3-9099-C40C66FF867C}">
                  <a14:compatExt spid="_x0000_s3561"/>
                </a:ext>
                <a:ext uri="{FF2B5EF4-FFF2-40B4-BE49-F238E27FC236}">
                  <a16:creationId xmlns:a16="http://schemas.microsoft.com/office/drawing/2014/main" id="{00000000-0008-0000-0100-0000E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Total Nitrogen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562" name="Check Box 490" hidden="1">
              <a:extLst>
                <a:ext uri="{63B3BB69-23CF-44E3-9099-C40C66FF867C}">
                  <a14:compatExt spid="_x0000_s3562"/>
                </a:ext>
                <a:ext uri="{FF2B5EF4-FFF2-40B4-BE49-F238E27FC236}">
                  <a16:creationId xmlns:a16="http://schemas.microsoft.com/office/drawing/2014/main" id="{00000000-0008-0000-0100-0000E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Macroinvertebrates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563" name="Check Box 491" hidden="1">
              <a:extLst>
                <a:ext uri="{63B3BB69-23CF-44E3-9099-C40C66FF867C}">
                  <a14:compatExt spid="_x0000_s3563"/>
                </a:ext>
                <a:ext uri="{FF2B5EF4-FFF2-40B4-BE49-F238E27FC236}">
                  <a16:creationId xmlns:a16="http://schemas.microsoft.com/office/drawing/2014/main" id="{00000000-0008-0000-0100-0000E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 coli</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564" name="Check Box 492" hidden="1">
              <a:extLst>
                <a:ext uri="{63B3BB69-23CF-44E3-9099-C40C66FF867C}">
                  <a14:compatExt spid="_x0000_s3564"/>
                </a:ext>
                <a:ext uri="{FF2B5EF4-FFF2-40B4-BE49-F238E27FC236}">
                  <a16:creationId xmlns:a16="http://schemas.microsoft.com/office/drawing/2014/main" id="{00000000-0008-0000-0100-0000E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Enterococci</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565" name="Check Box 493" hidden="1">
              <a:extLst>
                <a:ext uri="{63B3BB69-23CF-44E3-9099-C40C66FF867C}">
                  <a14:compatExt spid="_x0000_s3565"/>
                </a:ext>
                <a:ext uri="{FF2B5EF4-FFF2-40B4-BE49-F238E27FC236}">
                  <a16:creationId xmlns:a16="http://schemas.microsoft.com/office/drawing/2014/main" id="{00000000-0008-0000-0100-0000E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Basic Habitat Information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10</xdr:col>
          <xdr:colOff>0</xdr:colOff>
          <xdr:row>5</xdr:row>
          <xdr:rowOff>0</xdr:rowOff>
        </xdr:to>
        <xdr:sp macro="" textlink="">
          <xdr:nvSpPr>
            <xdr:cNvPr id="3566" name="Check Box 494" hidden="1">
              <a:extLst>
                <a:ext uri="{63B3BB69-23CF-44E3-9099-C40C66FF867C}">
                  <a14:compatExt spid="_x0000_s3566"/>
                </a:ext>
                <a:ext uri="{FF2B5EF4-FFF2-40B4-BE49-F238E27FC236}">
                  <a16:creationId xmlns:a16="http://schemas.microsoft.com/office/drawing/2014/main" id="{00000000-0008-0000-0100-0000E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567" name="Check Box 495" hidden="1">
              <a:extLst>
                <a:ext uri="{63B3BB69-23CF-44E3-9099-C40C66FF867C}">
                  <a14:compatExt spid="_x0000_s3567"/>
                </a:ext>
                <a:ext uri="{FF2B5EF4-FFF2-40B4-BE49-F238E27FC236}">
                  <a16:creationId xmlns:a16="http://schemas.microsoft.com/office/drawing/2014/main" id="{00000000-0008-0000-0100-0000E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Dissolved Oxygen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568" name="Check Box 496" hidden="1">
              <a:extLst>
                <a:ext uri="{63B3BB69-23CF-44E3-9099-C40C66FF867C}">
                  <a14:compatExt spid="_x0000_s3568"/>
                </a:ext>
                <a:ext uri="{FF2B5EF4-FFF2-40B4-BE49-F238E27FC236}">
                  <a16:creationId xmlns:a16="http://schemas.microsoft.com/office/drawing/2014/main" id="{00000000-0008-0000-0100-0000F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569" name="Check Box 497" hidden="1">
              <a:extLst>
                <a:ext uri="{63B3BB69-23CF-44E3-9099-C40C66FF867C}">
                  <a14:compatExt spid="_x0000_s3569"/>
                </a:ext>
                <a:ext uri="{FF2B5EF4-FFF2-40B4-BE49-F238E27FC236}">
                  <a16:creationId xmlns:a16="http://schemas.microsoft.com/office/drawing/2014/main" id="{00000000-0008-0000-0100-0000F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Water Temperature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570" name="Check Box 498" hidden="1">
              <a:extLst>
                <a:ext uri="{63B3BB69-23CF-44E3-9099-C40C66FF867C}">
                  <a14:compatExt spid="_x0000_s3570"/>
                </a:ext>
                <a:ext uri="{FF2B5EF4-FFF2-40B4-BE49-F238E27FC236}">
                  <a16:creationId xmlns:a16="http://schemas.microsoft.com/office/drawing/2014/main" id="{00000000-0008-0000-0100-0000F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Turbidity</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571" name="Check Box 499" hidden="1">
              <a:extLst>
                <a:ext uri="{63B3BB69-23CF-44E3-9099-C40C66FF867C}">
                  <a14:compatExt spid="_x0000_s3571"/>
                </a:ext>
                <a:ext uri="{FF2B5EF4-FFF2-40B4-BE49-F238E27FC236}">
                  <a16:creationId xmlns:a16="http://schemas.microsoft.com/office/drawing/2014/main" id="{00000000-0008-0000-0100-0000F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Phosphorus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572" name="Check Box 500" hidden="1">
              <a:extLst>
                <a:ext uri="{63B3BB69-23CF-44E3-9099-C40C66FF867C}">
                  <a14:compatExt spid="_x0000_s3572"/>
                </a:ext>
                <a:ext uri="{FF2B5EF4-FFF2-40B4-BE49-F238E27FC236}">
                  <a16:creationId xmlns:a16="http://schemas.microsoft.com/office/drawing/2014/main" id="{00000000-0008-0000-0100-0000F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Total Nitrogen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573" name="Check Box 501" hidden="1">
              <a:extLst>
                <a:ext uri="{63B3BB69-23CF-44E3-9099-C40C66FF867C}">
                  <a14:compatExt spid="_x0000_s3573"/>
                </a:ext>
                <a:ext uri="{FF2B5EF4-FFF2-40B4-BE49-F238E27FC236}">
                  <a16:creationId xmlns:a16="http://schemas.microsoft.com/office/drawing/2014/main" id="{00000000-0008-0000-0100-0000F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Macroinvertebrates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574" name="Check Box 502" hidden="1">
              <a:extLst>
                <a:ext uri="{63B3BB69-23CF-44E3-9099-C40C66FF867C}">
                  <a14:compatExt spid="_x0000_s3574"/>
                </a:ext>
                <a:ext uri="{FF2B5EF4-FFF2-40B4-BE49-F238E27FC236}">
                  <a16:creationId xmlns:a16="http://schemas.microsoft.com/office/drawing/2014/main" id="{00000000-0008-0000-0100-0000F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 coli</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575" name="Check Box 503" hidden="1">
              <a:extLst>
                <a:ext uri="{63B3BB69-23CF-44E3-9099-C40C66FF867C}">
                  <a14:compatExt spid="_x0000_s3575"/>
                </a:ext>
                <a:ext uri="{FF2B5EF4-FFF2-40B4-BE49-F238E27FC236}">
                  <a16:creationId xmlns:a16="http://schemas.microsoft.com/office/drawing/2014/main" id="{00000000-0008-0000-0100-0000F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Enterococci</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576" name="Check Box 504" hidden="1">
              <a:extLst>
                <a:ext uri="{63B3BB69-23CF-44E3-9099-C40C66FF867C}">
                  <a14:compatExt spid="_x0000_s3576"/>
                </a:ext>
                <a:ext uri="{FF2B5EF4-FFF2-40B4-BE49-F238E27FC236}">
                  <a16:creationId xmlns:a16="http://schemas.microsoft.com/office/drawing/2014/main" id="{00000000-0008-0000-0100-0000F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Basic Habitat Information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577" name="Check Box 505" hidden="1">
              <a:extLst>
                <a:ext uri="{63B3BB69-23CF-44E3-9099-C40C66FF867C}">
                  <a14:compatExt spid="_x0000_s3577"/>
                </a:ext>
                <a:ext uri="{FF2B5EF4-FFF2-40B4-BE49-F238E27FC236}">
                  <a16:creationId xmlns:a16="http://schemas.microsoft.com/office/drawing/2014/main" id="{00000000-0008-0000-0100-0000F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Dissolved Oxygen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578" name="Check Box 506" hidden="1">
              <a:extLst>
                <a:ext uri="{63B3BB69-23CF-44E3-9099-C40C66FF867C}">
                  <a14:compatExt spid="_x0000_s3578"/>
                </a:ext>
                <a:ext uri="{FF2B5EF4-FFF2-40B4-BE49-F238E27FC236}">
                  <a16:creationId xmlns:a16="http://schemas.microsoft.com/office/drawing/2014/main" id="{00000000-0008-0000-0100-0000F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579" name="Check Box 507" hidden="1">
              <a:extLst>
                <a:ext uri="{63B3BB69-23CF-44E3-9099-C40C66FF867C}">
                  <a14:compatExt spid="_x0000_s3579"/>
                </a:ext>
                <a:ext uri="{FF2B5EF4-FFF2-40B4-BE49-F238E27FC236}">
                  <a16:creationId xmlns:a16="http://schemas.microsoft.com/office/drawing/2014/main" id="{00000000-0008-0000-0100-0000F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Water Temperature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580" name="Check Box 508" hidden="1">
              <a:extLst>
                <a:ext uri="{63B3BB69-23CF-44E3-9099-C40C66FF867C}">
                  <a14:compatExt spid="_x0000_s3580"/>
                </a:ext>
                <a:ext uri="{FF2B5EF4-FFF2-40B4-BE49-F238E27FC236}">
                  <a16:creationId xmlns:a16="http://schemas.microsoft.com/office/drawing/2014/main" id="{00000000-0008-0000-0100-0000F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Turbidity</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581" name="Check Box 509" hidden="1">
              <a:extLst>
                <a:ext uri="{63B3BB69-23CF-44E3-9099-C40C66FF867C}">
                  <a14:compatExt spid="_x0000_s3581"/>
                </a:ext>
                <a:ext uri="{FF2B5EF4-FFF2-40B4-BE49-F238E27FC236}">
                  <a16:creationId xmlns:a16="http://schemas.microsoft.com/office/drawing/2014/main" id="{00000000-0008-0000-0100-0000F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Phosphorus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582" name="Check Box 510" hidden="1">
              <a:extLst>
                <a:ext uri="{63B3BB69-23CF-44E3-9099-C40C66FF867C}">
                  <a14:compatExt spid="_x0000_s3582"/>
                </a:ext>
                <a:ext uri="{FF2B5EF4-FFF2-40B4-BE49-F238E27FC236}">
                  <a16:creationId xmlns:a16="http://schemas.microsoft.com/office/drawing/2014/main" id="{00000000-0008-0000-0100-0000F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Total Nitrogen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583" name="Check Box 511" hidden="1">
              <a:extLst>
                <a:ext uri="{63B3BB69-23CF-44E3-9099-C40C66FF867C}">
                  <a14:compatExt spid="_x0000_s3583"/>
                </a:ext>
                <a:ext uri="{FF2B5EF4-FFF2-40B4-BE49-F238E27FC236}">
                  <a16:creationId xmlns:a16="http://schemas.microsoft.com/office/drawing/2014/main" id="{00000000-0008-0000-0100-0000F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Macroinvertebrates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584" name="Check Box 512" hidden="1">
              <a:extLst>
                <a:ext uri="{63B3BB69-23CF-44E3-9099-C40C66FF867C}">
                  <a14:compatExt spid="_x0000_s3584"/>
                </a:ext>
                <a:ext uri="{FF2B5EF4-FFF2-40B4-BE49-F238E27FC236}">
                  <a16:creationId xmlns:a16="http://schemas.microsoft.com/office/drawing/2014/main" id="{00000000-0008-0000-0100-00000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 coli</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585" name="Check Box 513" hidden="1">
              <a:extLst>
                <a:ext uri="{63B3BB69-23CF-44E3-9099-C40C66FF867C}">
                  <a14:compatExt spid="_x0000_s3585"/>
                </a:ext>
                <a:ext uri="{FF2B5EF4-FFF2-40B4-BE49-F238E27FC236}">
                  <a16:creationId xmlns:a16="http://schemas.microsoft.com/office/drawing/2014/main" id="{00000000-0008-0000-0100-00000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Enterococci</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586" name="Check Box 514" hidden="1">
              <a:extLst>
                <a:ext uri="{63B3BB69-23CF-44E3-9099-C40C66FF867C}">
                  <a14:compatExt spid="_x0000_s3586"/>
                </a:ext>
                <a:ext uri="{FF2B5EF4-FFF2-40B4-BE49-F238E27FC236}">
                  <a16:creationId xmlns:a16="http://schemas.microsoft.com/office/drawing/2014/main" id="{00000000-0008-0000-0100-00000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Basic Habitat Information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10</xdr:col>
          <xdr:colOff>0</xdr:colOff>
          <xdr:row>5</xdr:row>
          <xdr:rowOff>0</xdr:rowOff>
        </xdr:to>
        <xdr:sp macro="" textlink="">
          <xdr:nvSpPr>
            <xdr:cNvPr id="3587" name="Check Box 515" hidden="1">
              <a:extLst>
                <a:ext uri="{63B3BB69-23CF-44E3-9099-C40C66FF867C}">
                  <a14:compatExt spid="_x0000_s3587"/>
                </a:ext>
                <a:ext uri="{FF2B5EF4-FFF2-40B4-BE49-F238E27FC236}">
                  <a16:creationId xmlns:a16="http://schemas.microsoft.com/office/drawing/2014/main" id="{00000000-0008-0000-0100-00000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13</xdr:col>
          <xdr:colOff>47625</xdr:colOff>
          <xdr:row>5</xdr:row>
          <xdr:rowOff>0</xdr:rowOff>
        </xdr:to>
        <xdr:grpSp>
          <xdr:nvGrpSpPr>
            <xdr:cNvPr id="298565" name="Group 516">
              <a:extLst>
                <a:ext uri="{FF2B5EF4-FFF2-40B4-BE49-F238E27FC236}">
                  <a16:creationId xmlns:a16="http://schemas.microsoft.com/office/drawing/2014/main" id="{00000000-0008-0000-0100-0000458E0400}"/>
                </a:ext>
              </a:extLst>
            </xdr:cNvPr>
            <xdr:cNvGrpSpPr>
              <a:grpSpLocks/>
            </xdr:cNvGrpSpPr>
          </xdr:nvGrpSpPr>
          <xdr:grpSpPr bwMode="auto">
            <a:xfrm>
              <a:off x="11288713" y="2682875"/>
              <a:ext cx="1768475" cy="0"/>
              <a:chOff x="645" y="0"/>
              <a:chExt cx="13056619" cy="2682875"/>
            </a:xfrm>
          </xdr:grpSpPr>
          <xdr:sp macro="" textlink="">
            <xdr:nvSpPr>
              <xdr:cNvPr id="3589" name="Check Box 517" hidden="1">
                <a:extLst>
                  <a:ext uri="{63B3BB69-23CF-44E3-9099-C40C66FF867C}">
                    <a14:compatExt spid="_x0000_s3589"/>
                  </a:ext>
                  <a:ext uri="{FF2B5EF4-FFF2-40B4-BE49-F238E27FC236}">
                    <a16:creationId xmlns:a16="http://schemas.microsoft.com/office/drawing/2014/main" id="{00000000-0008-0000-0100-000005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Contact recreation/swimming</a:t>
                </a:r>
              </a:p>
            </xdr:txBody>
          </xdr:sp>
          <xdr:sp macro="" textlink="">
            <xdr:nvSpPr>
              <xdr:cNvPr id="3590" name="Check Box 518" hidden="1">
                <a:extLst>
                  <a:ext uri="{63B3BB69-23CF-44E3-9099-C40C66FF867C}">
                    <a14:compatExt spid="_x0000_s3590"/>
                  </a:ext>
                  <a:ext uri="{FF2B5EF4-FFF2-40B4-BE49-F238E27FC236}">
                    <a16:creationId xmlns:a16="http://schemas.microsoft.com/office/drawing/2014/main" id="{00000000-0008-0000-0100-000006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Aquatic life and wildlife</a:t>
                </a:r>
              </a:p>
            </xdr:txBody>
          </xdr:sp>
          <xdr:sp macro="" textlink="">
            <xdr:nvSpPr>
              <xdr:cNvPr id="3591" name="Check Box 519" hidden="1">
                <a:extLst>
                  <a:ext uri="{63B3BB69-23CF-44E3-9099-C40C66FF867C}">
                    <a14:compatExt spid="_x0000_s3591"/>
                  </a:ext>
                  <a:ext uri="{FF2B5EF4-FFF2-40B4-BE49-F238E27FC236}">
                    <a16:creationId xmlns:a16="http://schemas.microsoft.com/office/drawing/2014/main" id="{00000000-0008-0000-0100-000007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Cultural Use</a:t>
                </a:r>
              </a:p>
            </xdr:txBody>
          </xdr:sp>
          <xdr:sp macro="" textlink="">
            <xdr:nvSpPr>
              <xdr:cNvPr id="3592" name="Check Box 520" hidden="1">
                <a:extLst>
                  <a:ext uri="{63B3BB69-23CF-44E3-9099-C40C66FF867C}">
                    <a14:compatExt spid="_x0000_s3592"/>
                  </a:ext>
                  <a:ext uri="{FF2B5EF4-FFF2-40B4-BE49-F238E27FC236}">
                    <a16:creationId xmlns:a16="http://schemas.microsoft.com/office/drawing/2014/main" id="{00000000-0008-0000-0100-000008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Fish and shellfish safe to eat</a:t>
                </a:r>
              </a:p>
            </xdr:txBody>
          </xdr:sp>
          <xdr:sp macro="" textlink="">
            <xdr:nvSpPr>
              <xdr:cNvPr id="3593" name="Check Box 521" hidden="1">
                <a:extLst>
                  <a:ext uri="{63B3BB69-23CF-44E3-9099-C40C66FF867C}">
                    <a14:compatExt spid="_x0000_s3593"/>
                  </a:ext>
                  <a:ext uri="{FF2B5EF4-FFF2-40B4-BE49-F238E27FC236}">
                    <a16:creationId xmlns:a16="http://schemas.microsoft.com/office/drawing/2014/main" id="{00000000-0008-0000-0100-000009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Agricultural irrigation</a:t>
                </a:r>
              </a:p>
            </xdr:txBody>
          </xdr:sp>
          <xdr:sp macro="" textlink="">
            <xdr:nvSpPr>
              <xdr:cNvPr id="3594" name="Check Box 522" hidden="1">
                <a:extLst>
                  <a:ext uri="{63B3BB69-23CF-44E3-9099-C40C66FF867C}">
                    <a14:compatExt spid="_x0000_s3594"/>
                  </a:ext>
                  <a:ext uri="{FF2B5EF4-FFF2-40B4-BE49-F238E27FC236}">
                    <a16:creationId xmlns:a16="http://schemas.microsoft.com/office/drawing/2014/main" id="{00000000-0008-0000-0100-00000A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Livestock watering</a:t>
                </a:r>
              </a:p>
            </xdr:txBody>
          </xdr:sp>
          <xdr:sp macro="" textlink="">
            <xdr:nvSpPr>
              <xdr:cNvPr id="3595" name="Check Box 523" hidden="1">
                <a:extLst>
                  <a:ext uri="{63B3BB69-23CF-44E3-9099-C40C66FF867C}">
                    <a14:compatExt spid="_x0000_s3595"/>
                  </a:ext>
                  <a:ext uri="{FF2B5EF4-FFF2-40B4-BE49-F238E27FC236}">
                    <a16:creationId xmlns:a16="http://schemas.microsoft.com/office/drawing/2014/main" id="{00000000-0008-0000-0100-00000B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Rare and endangered species</a:t>
                </a:r>
              </a:p>
            </xdr:txBody>
          </xdr:sp>
          <xdr:sp macro="" textlink="">
            <xdr:nvSpPr>
              <xdr:cNvPr id="3596" name="Check Box 524" hidden="1">
                <a:extLst>
                  <a:ext uri="{63B3BB69-23CF-44E3-9099-C40C66FF867C}">
                    <a14:compatExt spid="_x0000_s3596"/>
                  </a:ext>
                  <a:ext uri="{FF2B5EF4-FFF2-40B4-BE49-F238E27FC236}">
                    <a16:creationId xmlns:a16="http://schemas.microsoft.com/office/drawing/2014/main" id="{00000000-0008-0000-0100-00000C0E0000}"/>
                  </a:ext>
                </a:extLst>
              </xdr:cNvPr>
              <xdr:cNvSpPr/>
            </xdr:nvSpPr>
            <xdr:spPr bwMode="auto">
              <a:xfrm>
                <a:off x="645" y="0"/>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Drinking water</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11</xdr:col>
          <xdr:colOff>590550</xdr:colOff>
          <xdr:row>5</xdr:row>
          <xdr:rowOff>0</xdr:rowOff>
        </xdr:to>
        <xdr:sp macro="" textlink="">
          <xdr:nvSpPr>
            <xdr:cNvPr id="3597" name="Check Box 525" hidden="1">
              <a:extLst>
                <a:ext uri="{63B3BB69-23CF-44E3-9099-C40C66FF867C}">
                  <a14:compatExt spid="_x0000_s3597"/>
                </a:ext>
                <a:ext uri="{FF2B5EF4-FFF2-40B4-BE49-F238E27FC236}">
                  <a16:creationId xmlns:a16="http://schemas.microsoft.com/office/drawing/2014/main" id="{00000000-0008-0000-0100-00000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Assess water quality</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11</xdr:col>
          <xdr:colOff>590550</xdr:colOff>
          <xdr:row>5</xdr:row>
          <xdr:rowOff>0</xdr:rowOff>
        </xdr:to>
        <xdr:sp macro="" textlink="">
          <xdr:nvSpPr>
            <xdr:cNvPr id="3598" name="Check Box 526" hidden="1">
              <a:extLst>
                <a:ext uri="{63B3BB69-23CF-44E3-9099-C40C66FF867C}">
                  <a14:compatExt spid="_x0000_s3598"/>
                </a:ext>
                <a:ext uri="{FF2B5EF4-FFF2-40B4-BE49-F238E27FC236}">
                  <a16:creationId xmlns:a16="http://schemas.microsoft.com/office/drawing/2014/main" id="{00000000-0008-0000-0100-00000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5</xdr:row>
          <xdr:rowOff>0</xdr:rowOff>
        </xdr:from>
        <xdr:to>
          <xdr:col>15</xdr:col>
          <xdr:colOff>0</xdr:colOff>
          <xdr:row>5</xdr:row>
          <xdr:rowOff>0</xdr:rowOff>
        </xdr:to>
        <xdr:grpSp>
          <xdr:nvGrpSpPr>
            <xdr:cNvPr id="298566" name="Group 527">
              <a:extLst>
                <a:ext uri="{FF2B5EF4-FFF2-40B4-BE49-F238E27FC236}">
                  <a16:creationId xmlns:a16="http://schemas.microsoft.com/office/drawing/2014/main" id="{00000000-0008-0000-0100-0000468E0400}"/>
                </a:ext>
              </a:extLst>
            </xdr:cNvPr>
            <xdr:cNvGrpSpPr>
              <a:grpSpLocks/>
            </xdr:cNvGrpSpPr>
          </xdr:nvGrpSpPr>
          <xdr:grpSpPr bwMode="auto">
            <a:xfrm>
              <a:off x="14201775" y="2682875"/>
              <a:ext cx="1006475" cy="0"/>
              <a:chOff x="539" y="0"/>
              <a:chExt cx="15207788" cy="2682875"/>
            </a:xfrm>
          </xdr:grpSpPr>
          <xdr:sp macro="" textlink="">
            <xdr:nvSpPr>
              <xdr:cNvPr id="3600" name="Check Box 528" hidden="1">
                <a:extLst>
                  <a:ext uri="{63B3BB69-23CF-44E3-9099-C40C66FF867C}">
                    <a14:compatExt spid="_x0000_s3600"/>
                  </a:ext>
                  <a:ext uri="{FF2B5EF4-FFF2-40B4-BE49-F238E27FC236}">
                    <a16:creationId xmlns:a16="http://schemas.microsoft.com/office/drawing/2014/main" id="{00000000-0008-0000-0100-0000100E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Dissolved Oxygen</a:t>
                </a:r>
              </a:p>
            </xdr:txBody>
          </xdr:sp>
          <xdr:sp macro="" textlink="">
            <xdr:nvSpPr>
              <xdr:cNvPr id="3601" name="Check Box 529" hidden="1">
                <a:extLst>
                  <a:ext uri="{63B3BB69-23CF-44E3-9099-C40C66FF867C}">
                    <a14:compatExt spid="_x0000_s3601"/>
                  </a:ext>
                  <a:ext uri="{FF2B5EF4-FFF2-40B4-BE49-F238E27FC236}">
                    <a16:creationId xmlns:a16="http://schemas.microsoft.com/office/drawing/2014/main" id="{00000000-0008-0000-0100-0000110E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a:t>
                </a:r>
              </a:p>
            </xdr:txBody>
          </xdr:sp>
          <xdr:sp macro="" textlink="">
            <xdr:nvSpPr>
              <xdr:cNvPr id="3602" name="Check Box 530" hidden="1">
                <a:extLst>
                  <a:ext uri="{63B3BB69-23CF-44E3-9099-C40C66FF867C}">
                    <a14:compatExt spid="_x0000_s3602"/>
                  </a:ext>
                  <a:ext uri="{FF2B5EF4-FFF2-40B4-BE49-F238E27FC236}">
                    <a16:creationId xmlns:a16="http://schemas.microsoft.com/office/drawing/2014/main" id="{00000000-0008-0000-0100-0000120E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Water Temperature</a:t>
                </a:r>
              </a:p>
            </xdr:txBody>
          </xdr:sp>
          <xdr:sp macro="" textlink="">
            <xdr:nvSpPr>
              <xdr:cNvPr id="3603" name="Check Box 531" hidden="1">
                <a:extLst>
                  <a:ext uri="{63B3BB69-23CF-44E3-9099-C40C66FF867C}">
                    <a14:compatExt spid="_x0000_s3603"/>
                  </a:ext>
                  <a:ext uri="{FF2B5EF4-FFF2-40B4-BE49-F238E27FC236}">
                    <a16:creationId xmlns:a16="http://schemas.microsoft.com/office/drawing/2014/main" id="{00000000-0008-0000-0100-0000130E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Turbidity</a:t>
                </a:r>
              </a:p>
            </xdr:txBody>
          </xdr:sp>
          <xdr:sp macro="" textlink="">
            <xdr:nvSpPr>
              <xdr:cNvPr id="3604" name="Check Box 532" hidden="1">
                <a:extLst>
                  <a:ext uri="{63B3BB69-23CF-44E3-9099-C40C66FF867C}">
                    <a14:compatExt spid="_x0000_s3604"/>
                  </a:ext>
                  <a:ext uri="{FF2B5EF4-FFF2-40B4-BE49-F238E27FC236}">
                    <a16:creationId xmlns:a16="http://schemas.microsoft.com/office/drawing/2014/main" id="{00000000-0008-0000-0100-0000140E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Phosphorus</a:t>
                </a:r>
              </a:p>
            </xdr:txBody>
          </xdr:sp>
          <xdr:sp macro="" textlink="">
            <xdr:nvSpPr>
              <xdr:cNvPr id="3605" name="Check Box 533" hidden="1">
                <a:extLst>
                  <a:ext uri="{63B3BB69-23CF-44E3-9099-C40C66FF867C}">
                    <a14:compatExt spid="_x0000_s3605"/>
                  </a:ext>
                  <a:ext uri="{FF2B5EF4-FFF2-40B4-BE49-F238E27FC236}">
                    <a16:creationId xmlns:a16="http://schemas.microsoft.com/office/drawing/2014/main" id="{00000000-0008-0000-0100-0000150E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Total Nitrogen</a:t>
                </a:r>
              </a:p>
            </xdr:txBody>
          </xdr:sp>
          <xdr:sp macro="" textlink="">
            <xdr:nvSpPr>
              <xdr:cNvPr id="3606" name="Check Box 534" hidden="1">
                <a:extLst>
                  <a:ext uri="{63B3BB69-23CF-44E3-9099-C40C66FF867C}">
                    <a14:compatExt spid="_x0000_s3606"/>
                  </a:ext>
                  <a:ext uri="{FF2B5EF4-FFF2-40B4-BE49-F238E27FC236}">
                    <a16:creationId xmlns:a16="http://schemas.microsoft.com/office/drawing/2014/main" id="{00000000-0008-0000-0100-0000160E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Macroinvertebrates</a:t>
                </a:r>
              </a:p>
            </xdr:txBody>
          </xdr:sp>
          <xdr:sp macro="" textlink="">
            <xdr:nvSpPr>
              <xdr:cNvPr id="3607" name="Check Box 535" hidden="1">
                <a:extLst>
                  <a:ext uri="{63B3BB69-23CF-44E3-9099-C40C66FF867C}">
                    <a14:compatExt spid="_x0000_s3607"/>
                  </a:ext>
                  <a:ext uri="{FF2B5EF4-FFF2-40B4-BE49-F238E27FC236}">
                    <a16:creationId xmlns:a16="http://schemas.microsoft.com/office/drawing/2014/main" id="{00000000-0008-0000-0100-0000170E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 coli</a:t>
                </a:r>
              </a:p>
            </xdr:txBody>
          </xdr:sp>
          <xdr:sp macro="" textlink="">
            <xdr:nvSpPr>
              <xdr:cNvPr id="3608" name="Check Box 536" hidden="1">
                <a:extLst>
                  <a:ext uri="{63B3BB69-23CF-44E3-9099-C40C66FF867C}">
                    <a14:compatExt spid="_x0000_s3608"/>
                  </a:ext>
                  <a:ext uri="{FF2B5EF4-FFF2-40B4-BE49-F238E27FC236}">
                    <a16:creationId xmlns:a16="http://schemas.microsoft.com/office/drawing/2014/main" id="{00000000-0008-0000-0100-0000180E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Enterococci</a:t>
                </a:r>
              </a:p>
            </xdr:txBody>
          </xdr:sp>
          <xdr:sp macro="" textlink="">
            <xdr:nvSpPr>
              <xdr:cNvPr id="3609" name="Check Box 537" hidden="1">
                <a:extLst>
                  <a:ext uri="{63B3BB69-23CF-44E3-9099-C40C66FF867C}">
                    <a14:compatExt spid="_x0000_s3609"/>
                  </a:ext>
                  <a:ext uri="{FF2B5EF4-FFF2-40B4-BE49-F238E27FC236}">
                    <a16:creationId xmlns:a16="http://schemas.microsoft.com/office/drawing/2014/main" id="{00000000-0008-0000-0100-0000190E0000}"/>
                  </a:ext>
                </a:extLst>
              </xdr:cNvPr>
              <xdr:cNvSpPr/>
            </xdr:nvSpPr>
            <xdr:spPr bwMode="auto">
              <a:xfrm>
                <a:off x="539" y="0"/>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Basic Habitat Information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5</xdr:row>
          <xdr:rowOff>0</xdr:rowOff>
        </xdr:from>
        <xdr:to>
          <xdr:col>14</xdr:col>
          <xdr:colOff>990600</xdr:colOff>
          <xdr:row>5</xdr:row>
          <xdr:rowOff>0</xdr:rowOff>
        </xdr:to>
        <xdr:sp macro="" textlink="">
          <xdr:nvSpPr>
            <xdr:cNvPr id="3610" name="Check Box 538" hidden="1">
              <a:extLst>
                <a:ext uri="{63B3BB69-23CF-44E3-9099-C40C66FF867C}">
                  <a14:compatExt spid="_x0000_s3610"/>
                </a:ext>
                <a:ext uri="{FF2B5EF4-FFF2-40B4-BE49-F238E27FC236}">
                  <a16:creationId xmlns:a16="http://schemas.microsoft.com/office/drawing/2014/main" id="{00000000-0008-0000-0100-00001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13</xdr:col>
          <xdr:colOff>47625</xdr:colOff>
          <xdr:row>5</xdr:row>
          <xdr:rowOff>0</xdr:rowOff>
        </xdr:to>
        <xdr:grpSp>
          <xdr:nvGrpSpPr>
            <xdr:cNvPr id="298567" name="Group 539">
              <a:extLst>
                <a:ext uri="{FF2B5EF4-FFF2-40B4-BE49-F238E27FC236}">
                  <a16:creationId xmlns:a16="http://schemas.microsoft.com/office/drawing/2014/main" id="{00000000-0008-0000-0100-0000478E0400}"/>
                </a:ext>
              </a:extLst>
            </xdr:cNvPr>
            <xdr:cNvGrpSpPr>
              <a:grpSpLocks/>
            </xdr:cNvGrpSpPr>
          </xdr:nvGrpSpPr>
          <xdr:grpSpPr bwMode="auto">
            <a:xfrm>
              <a:off x="11288713" y="2682875"/>
              <a:ext cx="1768475" cy="0"/>
              <a:chOff x="645" y="0"/>
              <a:chExt cx="13056619" cy="2682875"/>
            </a:xfrm>
          </xdr:grpSpPr>
          <xdr:sp macro="" textlink="">
            <xdr:nvSpPr>
              <xdr:cNvPr id="3612" name="Check Box 540" hidden="1">
                <a:extLst>
                  <a:ext uri="{63B3BB69-23CF-44E3-9099-C40C66FF867C}">
                    <a14:compatExt spid="_x0000_s3612"/>
                  </a:ext>
                  <a:ext uri="{FF2B5EF4-FFF2-40B4-BE49-F238E27FC236}">
                    <a16:creationId xmlns:a16="http://schemas.microsoft.com/office/drawing/2014/main" id="{00000000-0008-0000-0100-00001C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Contact recreation/swimming</a:t>
                </a:r>
              </a:p>
            </xdr:txBody>
          </xdr:sp>
          <xdr:sp macro="" textlink="">
            <xdr:nvSpPr>
              <xdr:cNvPr id="3613" name="Check Box 541" hidden="1">
                <a:extLst>
                  <a:ext uri="{63B3BB69-23CF-44E3-9099-C40C66FF867C}">
                    <a14:compatExt spid="_x0000_s3613"/>
                  </a:ext>
                  <a:ext uri="{FF2B5EF4-FFF2-40B4-BE49-F238E27FC236}">
                    <a16:creationId xmlns:a16="http://schemas.microsoft.com/office/drawing/2014/main" id="{00000000-0008-0000-0100-00001D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Aquatic life and wildlife</a:t>
                </a:r>
              </a:p>
            </xdr:txBody>
          </xdr:sp>
          <xdr:sp macro="" textlink="">
            <xdr:nvSpPr>
              <xdr:cNvPr id="3614" name="Check Box 542" hidden="1">
                <a:extLst>
                  <a:ext uri="{63B3BB69-23CF-44E3-9099-C40C66FF867C}">
                    <a14:compatExt spid="_x0000_s3614"/>
                  </a:ext>
                  <a:ext uri="{FF2B5EF4-FFF2-40B4-BE49-F238E27FC236}">
                    <a16:creationId xmlns:a16="http://schemas.microsoft.com/office/drawing/2014/main" id="{00000000-0008-0000-0100-00001E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Cultural Use</a:t>
                </a:r>
              </a:p>
            </xdr:txBody>
          </xdr:sp>
          <xdr:sp macro="" textlink="">
            <xdr:nvSpPr>
              <xdr:cNvPr id="3615" name="Check Box 543" hidden="1">
                <a:extLst>
                  <a:ext uri="{63B3BB69-23CF-44E3-9099-C40C66FF867C}">
                    <a14:compatExt spid="_x0000_s3615"/>
                  </a:ext>
                  <a:ext uri="{FF2B5EF4-FFF2-40B4-BE49-F238E27FC236}">
                    <a16:creationId xmlns:a16="http://schemas.microsoft.com/office/drawing/2014/main" id="{00000000-0008-0000-0100-00001F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Fish and shellfish safe to eat</a:t>
                </a:r>
              </a:p>
            </xdr:txBody>
          </xdr:sp>
          <xdr:sp macro="" textlink="">
            <xdr:nvSpPr>
              <xdr:cNvPr id="3616" name="Check Box 544" hidden="1">
                <a:extLst>
                  <a:ext uri="{63B3BB69-23CF-44E3-9099-C40C66FF867C}">
                    <a14:compatExt spid="_x0000_s3616"/>
                  </a:ext>
                  <a:ext uri="{FF2B5EF4-FFF2-40B4-BE49-F238E27FC236}">
                    <a16:creationId xmlns:a16="http://schemas.microsoft.com/office/drawing/2014/main" id="{00000000-0008-0000-0100-000020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Agricultural irrigation</a:t>
                </a:r>
              </a:p>
            </xdr:txBody>
          </xdr:sp>
          <xdr:sp macro="" textlink="">
            <xdr:nvSpPr>
              <xdr:cNvPr id="3617" name="Check Box 545" hidden="1">
                <a:extLst>
                  <a:ext uri="{63B3BB69-23CF-44E3-9099-C40C66FF867C}">
                    <a14:compatExt spid="_x0000_s3617"/>
                  </a:ext>
                  <a:ext uri="{FF2B5EF4-FFF2-40B4-BE49-F238E27FC236}">
                    <a16:creationId xmlns:a16="http://schemas.microsoft.com/office/drawing/2014/main" id="{00000000-0008-0000-0100-000021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Livestock watering</a:t>
                </a:r>
              </a:p>
            </xdr:txBody>
          </xdr:sp>
          <xdr:sp macro="" textlink="">
            <xdr:nvSpPr>
              <xdr:cNvPr id="3618" name="Check Box 546" hidden="1">
                <a:extLst>
                  <a:ext uri="{63B3BB69-23CF-44E3-9099-C40C66FF867C}">
                    <a14:compatExt spid="_x0000_s3618"/>
                  </a:ext>
                  <a:ext uri="{FF2B5EF4-FFF2-40B4-BE49-F238E27FC236}">
                    <a16:creationId xmlns:a16="http://schemas.microsoft.com/office/drawing/2014/main" id="{00000000-0008-0000-0100-000022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Rare and endangered species</a:t>
                </a:r>
              </a:p>
            </xdr:txBody>
          </xdr:sp>
          <xdr:sp macro="" textlink="">
            <xdr:nvSpPr>
              <xdr:cNvPr id="3619" name="Check Box 547" hidden="1">
                <a:extLst>
                  <a:ext uri="{63B3BB69-23CF-44E3-9099-C40C66FF867C}">
                    <a14:compatExt spid="_x0000_s3619"/>
                  </a:ext>
                  <a:ext uri="{FF2B5EF4-FFF2-40B4-BE49-F238E27FC236}">
                    <a16:creationId xmlns:a16="http://schemas.microsoft.com/office/drawing/2014/main" id="{00000000-0008-0000-0100-0000230E0000}"/>
                  </a:ext>
                </a:extLst>
              </xdr:cNvPr>
              <xdr:cNvSpPr/>
            </xdr:nvSpPr>
            <xdr:spPr bwMode="auto">
              <a:xfrm>
                <a:off x="645" y="0"/>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Drinking water</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620" name="Check Box 548" hidden="1">
              <a:extLst>
                <a:ext uri="{63B3BB69-23CF-44E3-9099-C40C66FF867C}">
                  <a14:compatExt spid="_x0000_s3620"/>
                </a:ext>
                <a:ext uri="{FF2B5EF4-FFF2-40B4-BE49-F238E27FC236}">
                  <a16:creationId xmlns:a16="http://schemas.microsoft.com/office/drawing/2014/main" id="{00000000-0008-0000-0100-00002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Dissolved Oxygen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621" name="Check Box 549" hidden="1">
              <a:extLst>
                <a:ext uri="{63B3BB69-23CF-44E3-9099-C40C66FF867C}">
                  <a14:compatExt spid="_x0000_s3621"/>
                </a:ext>
                <a:ext uri="{FF2B5EF4-FFF2-40B4-BE49-F238E27FC236}">
                  <a16:creationId xmlns:a16="http://schemas.microsoft.com/office/drawing/2014/main" id="{00000000-0008-0000-0100-00002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622" name="Check Box 550" hidden="1">
              <a:extLst>
                <a:ext uri="{63B3BB69-23CF-44E3-9099-C40C66FF867C}">
                  <a14:compatExt spid="_x0000_s3622"/>
                </a:ext>
                <a:ext uri="{FF2B5EF4-FFF2-40B4-BE49-F238E27FC236}">
                  <a16:creationId xmlns:a16="http://schemas.microsoft.com/office/drawing/2014/main" id="{00000000-0008-0000-0100-00002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Water Temperature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623" name="Check Box 551" hidden="1">
              <a:extLst>
                <a:ext uri="{63B3BB69-23CF-44E3-9099-C40C66FF867C}">
                  <a14:compatExt spid="_x0000_s3623"/>
                </a:ext>
                <a:ext uri="{FF2B5EF4-FFF2-40B4-BE49-F238E27FC236}">
                  <a16:creationId xmlns:a16="http://schemas.microsoft.com/office/drawing/2014/main" id="{00000000-0008-0000-0100-00002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Turbidity</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624" name="Check Box 552" hidden="1">
              <a:extLst>
                <a:ext uri="{63B3BB69-23CF-44E3-9099-C40C66FF867C}">
                  <a14:compatExt spid="_x0000_s3624"/>
                </a:ext>
                <a:ext uri="{FF2B5EF4-FFF2-40B4-BE49-F238E27FC236}">
                  <a16:creationId xmlns:a16="http://schemas.microsoft.com/office/drawing/2014/main" id="{00000000-0008-0000-0100-00002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Phosphorus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625" name="Check Box 553" hidden="1">
              <a:extLst>
                <a:ext uri="{63B3BB69-23CF-44E3-9099-C40C66FF867C}">
                  <a14:compatExt spid="_x0000_s3625"/>
                </a:ext>
                <a:ext uri="{FF2B5EF4-FFF2-40B4-BE49-F238E27FC236}">
                  <a16:creationId xmlns:a16="http://schemas.microsoft.com/office/drawing/2014/main" id="{00000000-0008-0000-0100-00002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Total Nitrogen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626" name="Check Box 554" hidden="1">
              <a:extLst>
                <a:ext uri="{63B3BB69-23CF-44E3-9099-C40C66FF867C}">
                  <a14:compatExt spid="_x0000_s3626"/>
                </a:ext>
                <a:ext uri="{FF2B5EF4-FFF2-40B4-BE49-F238E27FC236}">
                  <a16:creationId xmlns:a16="http://schemas.microsoft.com/office/drawing/2014/main" id="{00000000-0008-0000-0100-00002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Macroinvertebrates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627" name="Check Box 555" hidden="1">
              <a:extLst>
                <a:ext uri="{63B3BB69-23CF-44E3-9099-C40C66FF867C}">
                  <a14:compatExt spid="_x0000_s3627"/>
                </a:ext>
                <a:ext uri="{FF2B5EF4-FFF2-40B4-BE49-F238E27FC236}">
                  <a16:creationId xmlns:a16="http://schemas.microsoft.com/office/drawing/2014/main" id="{00000000-0008-0000-0100-00002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 coli</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628" name="Check Box 556" hidden="1">
              <a:extLst>
                <a:ext uri="{63B3BB69-23CF-44E3-9099-C40C66FF867C}">
                  <a14:compatExt spid="_x0000_s3628"/>
                </a:ext>
                <a:ext uri="{FF2B5EF4-FFF2-40B4-BE49-F238E27FC236}">
                  <a16:creationId xmlns:a16="http://schemas.microsoft.com/office/drawing/2014/main" id="{00000000-0008-0000-0100-00002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Enterococci</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9</xdr:col>
          <xdr:colOff>590550</xdr:colOff>
          <xdr:row>5</xdr:row>
          <xdr:rowOff>0</xdr:rowOff>
        </xdr:to>
        <xdr:sp macro="" textlink="">
          <xdr:nvSpPr>
            <xdr:cNvPr id="3629" name="Check Box 557" hidden="1">
              <a:extLst>
                <a:ext uri="{63B3BB69-23CF-44E3-9099-C40C66FF867C}">
                  <a14:compatExt spid="_x0000_s3629"/>
                </a:ext>
                <a:ext uri="{FF2B5EF4-FFF2-40B4-BE49-F238E27FC236}">
                  <a16:creationId xmlns:a16="http://schemas.microsoft.com/office/drawing/2014/main" id="{00000000-0008-0000-0100-00002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Basic Habitat Information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5</xdr:row>
          <xdr:rowOff>0</xdr:rowOff>
        </xdr:from>
        <xdr:to>
          <xdr:col>10</xdr:col>
          <xdr:colOff>0</xdr:colOff>
          <xdr:row>5</xdr:row>
          <xdr:rowOff>0</xdr:rowOff>
        </xdr:to>
        <xdr:sp macro="" textlink="">
          <xdr:nvSpPr>
            <xdr:cNvPr id="3630" name="Check Box 558" hidden="1">
              <a:extLst>
                <a:ext uri="{63B3BB69-23CF-44E3-9099-C40C66FF867C}">
                  <a14:compatExt spid="_x0000_s3630"/>
                </a:ext>
                <a:ext uri="{FF2B5EF4-FFF2-40B4-BE49-F238E27FC236}">
                  <a16:creationId xmlns:a16="http://schemas.microsoft.com/office/drawing/2014/main" id="{00000000-0008-0000-0100-00002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13</xdr:col>
          <xdr:colOff>47625</xdr:colOff>
          <xdr:row>5</xdr:row>
          <xdr:rowOff>0</xdr:rowOff>
        </xdr:to>
        <xdr:grpSp>
          <xdr:nvGrpSpPr>
            <xdr:cNvPr id="298568" name="Group 559">
              <a:extLst>
                <a:ext uri="{FF2B5EF4-FFF2-40B4-BE49-F238E27FC236}">
                  <a16:creationId xmlns:a16="http://schemas.microsoft.com/office/drawing/2014/main" id="{00000000-0008-0000-0100-0000488E0400}"/>
                </a:ext>
              </a:extLst>
            </xdr:cNvPr>
            <xdr:cNvGrpSpPr>
              <a:grpSpLocks/>
            </xdr:cNvGrpSpPr>
          </xdr:nvGrpSpPr>
          <xdr:grpSpPr bwMode="auto">
            <a:xfrm>
              <a:off x="11288713" y="2682875"/>
              <a:ext cx="1768475" cy="0"/>
              <a:chOff x="645" y="0"/>
              <a:chExt cx="13056619" cy="2682875"/>
            </a:xfrm>
          </xdr:grpSpPr>
          <xdr:sp macro="" textlink="">
            <xdr:nvSpPr>
              <xdr:cNvPr id="3632" name="Check Box 560" hidden="1">
                <a:extLst>
                  <a:ext uri="{63B3BB69-23CF-44E3-9099-C40C66FF867C}">
                    <a14:compatExt spid="_x0000_s3632"/>
                  </a:ext>
                  <a:ext uri="{FF2B5EF4-FFF2-40B4-BE49-F238E27FC236}">
                    <a16:creationId xmlns:a16="http://schemas.microsoft.com/office/drawing/2014/main" id="{00000000-0008-0000-0100-000030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Contact recreation/swimming</a:t>
                </a:r>
              </a:p>
            </xdr:txBody>
          </xdr:sp>
          <xdr:sp macro="" textlink="">
            <xdr:nvSpPr>
              <xdr:cNvPr id="3633" name="Check Box 561" hidden="1">
                <a:extLst>
                  <a:ext uri="{63B3BB69-23CF-44E3-9099-C40C66FF867C}">
                    <a14:compatExt spid="_x0000_s3633"/>
                  </a:ext>
                  <a:ext uri="{FF2B5EF4-FFF2-40B4-BE49-F238E27FC236}">
                    <a16:creationId xmlns:a16="http://schemas.microsoft.com/office/drawing/2014/main" id="{00000000-0008-0000-0100-000031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Aquatic life and wildlife</a:t>
                </a:r>
              </a:p>
            </xdr:txBody>
          </xdr:sp>
          <xdr:sp macro="" textlink="">
            <xdr:nvSpPr>
              <xdr:cNvPr id="3634" name="Check Box 562" hidden="1">
                <a:extLst>
                  <a:ext uri="{63B3BB69-23CF-44E3-9099-C40C66FF867C}">
                    <a14:compatExt spid="_x0000_s3634"/>
                  </a:ext>
                  <a:ext uri="{FF2B5EF4-FFF2-40B4-BE49-F238E27FC236}">
                    <a16:creationId xmlns:a16="http://schemas.microsoft.com/office/drawing/2014/main" id="{00000000-0008-0000-0100-000032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Cultural Use</a:t>
                </a:r>
              </a:p>
            </xdr:txBody>
          </xdr:sp>
          <xdr:sp macro="" textlink="">
            <xdr:nvSpPr>
              <xdr:cNvPr id="3635" name="Check Box 563" hidden="1">
                <a:extLst>
                  <a:ext uri="{63B3BB69-23CF-44E3-9099-C40C66FF867C}">
                    <a14:compatExt spid="_x0000_s3635"/>
                  </a:ext>
                  <a:ext uri="{FF2B5EF4-FFF2-40B4-BE49-F238E27FC236}">
                    <a16:creationId xmlns:a16="http://schemas.microsoft.com/office/drawing/2014/main" id="{00000000-0008-0000-0100-000033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Fish and shellfish safe to eat</a:t>
                </a:r>
              </a:p>
            </xdr:txBody>
          </xdr:sp>
          <xdr:sp macro="" textlink="">
            <xdr:nvSpPr>
              <xdr:cNvPr id="3636" name="Check Box 564" hidden="1">
                <a:extLst>
                  <a:ext uri="{63B3BB69-23CF-44E3-9099-C40C66FF867C}">
                    <a14:compatExt spid="_x0000_s3636"/>
                  </a:ext>
                  <a:ext uri="{FF2B5EF4-FFF2-40B4-BE49-F238E27FC236}">
                    <a16:creationId xmlns:a16="http://schemas.microsoft.com/office/drawing/2014/main" id="{00000000-0008-0000-0100-000034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Agricultural irrigation</a:t>
                </a:r>
              </a:p>
            </xdr:txBody>
          </xdr:sp>
          <xdr:sp macro="" textlink="">
            <xdr:nvSpPr>
              <xdr:cNvPr id="3637" name="Check Box 565" hidden="1">
                <a:extLst>
                  <a:ext uri="{63B3BB69-23CF-44E3-9099-C40C66FF867C}">
                    <a14:compatExt spid="_x0000_s3637"/>
                  </a:ext>
                  <a:ext uri="{FF2B5EF4-FFF2-40B4-BE49-F238E27FC236}">
                    <a16:creationId xmlns:a16="http://schemas.microsoft.com/office/drawing/2014/main" id="{00000000-0008-0000-0100-000035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Livestock watering</a:t>
                </a:r>
              </a:p>
            </xdr:txBody>
          </xdr:sp>
          <xdr:sp macro="" textlink="">
            <xdr:nvSpPr>
              <xdr:cNvPr id="3638" name="Check Box 566" hidden="1">
                <a:extLst>
                  <a:ext uri="{63B3BB69-23CF-44E3-9099-C40C66FF867C}">
                    <a14:compatExt spid="_x0000_s3638"/>
                  </a:ext>
                  <a:ext uri="{FF2B5EF4-FFF2-40B4-BE49-F238E27FC236}">
                    <a16:creationId xmlns:a16="http://schemas.microsoft.com/office/drawing/2014/main" id="{00000000-0008-0000-0100-000036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Rare and endangered species</a:t>
                </a:r>
              </a:p>
            </xdr:txBody>
          </xdr:sp>
          <xdr:sp macro="" textlink="">
            <xdr:nvSpPr>
              <xdr:cNvPr id="3639" name="Check Box 567" hidden="1">
                <a:extLst>
                  <a:ext uri="{63B3BB69-23CF-44E3-9099-C40C66FF867C}">
                    <a14:compatExt spid="_x0000_s3639"/>
                  </a:ext>
                  <a:ext uri="{FF2B5EF4-FFF2-40B4-BE49-F238E27FC236}">
                    <a16:creationId xmlns:a16="http://schemas.microsoft.com/office/drawing/2014/main" id="{00000000-0008-0000-0100-0000370E0000}"/>
                  </a:ext>
                </a:extLst>
              </xdr:cNvPr>
              <xdr:cNvSpPr/>
            </xdr:nvSpPr>
            <xdr:spPr bwMode="auto">
              <a:xfrm>
                <a:off x="645" y="0"/>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Drinking water</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5</xdr:row>
          <xdr:rowOff>0</xdr:rowOff>
        </xdr:from>
        <xdr:to>
          <xdr:col>15</xdr:col>
          <xdr:colOff>0</xdr:colOff>
          <xdr:row>5</xdr:row>
          <xdr:rowOff>0</xdr:rowOff>
        </xdr:to>
        <xdr:grpSp>
          <xdr:nvGrpSpPr>
            <xdr:cNvPr id="298569" name="Group 568">
              <a:extLst>
                <a:ext uri="{FF2B5EF4-FFF2-40B4-BE49-F238E27FC236}">
                  <a16:creationId xmlns:a16="http://schemas.microsoft.com/office/drawing/2014/main" id="{00000000-0008-0000-0100-0000498E0400}"/>
                </a:ext>
              </a:extLst>
            </xdr:cNvPr>
            <xdr:cNvGrpSpPr>
              <a:grpSpLocks/>
            </xdr:cNvGrpSpPr>
          </xdr:nvGrpSpPr>
          <xdr:grpSpPr bwMode="auto">
            <a:xfrm>
              <a:off x="14201775" y="2682875"/>
              <a:ext cx="1006475" cy="0"/>
              <a:chOff x="539" y="0"/>
              <a:chExt cx="15207788" cy="2682875"/>
            </a:xfrm>
          </xdr:grpSpPr>
          <xdr:sp macro="" textlink="">
            <xdr:nvSpPr>
              <xdr:cNvPr id="3641" name="Check Box 569" hidden="1">
                <a:extLst>
                  <a:ext uri="{63B3BB69-23CF-44E3-9099-C40C66FF867C}">
                    <a14:compatExt spid="_x0000_s3641"/>
                  </a:ext>
                  <a:ext uri="{FF2B5EF4-FFF2-40B4-BE49-F238E27FC236}">
                    <a16:creationId xmlns:a16="http://schemas.microsoft.com/office/drawing/2014/main" id="{00000000-0008-0000-0100-0000390E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Dissolved Oxygen</a:t>
                </a:r>
              </a:p>
            </xdr:txBody>
          </xdr:sp>
          <xdr:sp macro="" textlink="">
            <xdr:nvSpPr>
              <xdr:cNvPr id="3642" name="Check Box 570" hidden="1">
                <a:extLst>
                  <a:ext uri="{63B3BB69-23CF-44E3-9099-C40C66FF867C}">
                    <a14:compatExt spid="_x0000_s3642"/>
                  </a:ext>
                  <a:ext uri="{FF2B5EF4-FFF2-40B4-BE49-F238E27FC236}">
                    <a16:creationId xmlns:a16="http://schemas.microsoft.com/office/drawing/2014/main" id="{00000000-0008-0000-0100-00003A0E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a:t>
                </a:r>
              </a:p>
            </xdr:txBody>
          </xdr:sp>
          <xdr:sp macro="" textlink="">
            <xdr:nvSpPr>
              <xdr:cNvPr id="3643" name="Check Box 571" hidden="1">
                <a:extLst>
                  <a:ext uri="{63B3BB69-23CF-44E3-9099-C40C66FF867C}">
                    <a14:compatExt spid="_x0000_s3643"/>
                  </a:ext>
                  <a:ext uri="{FF2B5EF4-FFF2-40B4-BE49-F238E27FC236}">
                    <a16:creationId xmlns:a16="http://schemas.microsoft.com/office/drawing/2014/main" id="{00000000-0008-0000-0100-00003B0E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Water Temperature</a:t>
                </a:r>
              </a:p>
            </xdr:txBody>
          </xdr:sp>
          <xdr:sp macro="" textlink="">
            <xdr:nvSpPr>
              <xdr:cNvPr id="3644" name="Check Box 572" hidden="1">
                <a:extLst>
                  <a:ext uri="{63B3BB69-23CF-44E3-9099-C40C66FF867C}">
                    <a14:compatExt spid="_x0000_s3644"/>
                  </a:ext>
                  <a:ext uri="{FF2B5EF4-FFF2-40B4-BE49-F238E27FC236}">
                    <a16:creationId xmlns:a16="http://schemas.microsoft.com/office/drawing/2014/main" id="{00000000-0008-0000-0100-00003C0E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Turbidity</a:t>
                </a:r>
              </a:p>
            </xdr:txBody>
          </xdr:sp>
          <xdr:sp macro="" textlink="">
            <xdr:nvSpPr>
              <xdr:cNvPr id="3645" name="Check Box 573" hidden="1">
                <a:extLst>
                  <a:ext uri="{63B3BB69-23CF-44E3-9099-C40C66FF867C}">
                    <a14:compatExt spid="_x0000_s3645"/>
                  </a:ext>
                  <a:ext uri="{FF2B5EF4-FFF2-40B4-BE49-F238E27FC236}">
                    <a16:creationId xmlns:a16="http://schemas.microsoft.com/office/drawing/2014/main" id="{00000000-0008-0000-0100-00003D0E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Phosphorus</a:t>
                </a:r>
              </a:p>
            </xdr:txBody>
          </xdr:sp>
          <xdr:sp macro="" textlink="">
            <xdr:nvSpPr>
              <xdr:cNvPr id="3646" name="Check Box 574" hidden="1">
                <a:extLst>
                  <a:ext uri="{63B3BB69-23CF-44E3-9099-C40C66FF867C}">
                    <a14:compatExt spid="_x0000_s3646"/>
                  </a:ext>
                  <a:ext uri="{FF2B5EF4-FFF2-40B4-BE49-F238E27FC236}">
                    <a16:creationId xmlns:a16="http://schemas.microsoft.com/office/drawing/2014/main" id="{00000000-0008-0000-0100-00003E0E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Total Nitrogen</a:t>
                </a:r>
              </a:p>
            </xdr:txBody>
          </xdr:sp>
          <xdr:sp macro="" textlink="">
            <xdr:nvSpPr>
              <xdr:cNvPr id="3647" name="Check Box 575" hidden="1">
                <a:extLst>
                  <a:ext uri="{63B3BB69-23CF-44E3-9099-C40C66FF867C}">
                    <a14:compatExt spid="_x0000_s3647"/>
                  </a:ext>
                  <a:ext uri="{FF2B5EF4-FFF2-40B4-BE49-F238E27FC236}">
                    <a16:creationId xmlns:a16="http://schemas.microsoft.com/office/drawing/2014/main" id="{00000000-0008-0000-0100-00003F0E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Macroinvertebrates</a:t>
                </a:r>
              </a:p>
            </xdr:txBody>
          </xdr:sp>
          <xdr:sp macro="" textlink="">
            <xdr:nvSpPr>
              <xdr:cNvPr id="3648" name="Check Box 576" hidden="1">
                <a:extLst>
                  <a:ext uri="{63B3BB69-23CF-44E3-9099-C40C66FF867C}">
                    <a14:compatExt spid="_x0000_s3648"/>
                  </a:ext>
                  <a:ext uri="{FF2B5EF4-FFF2-40B4-BE49-F238E27FC236}">
                    <a16:creationId xmlns:a16="http://schemas.microsoft.com/office/drawing/2014/main" id="{00000000-0008-0000-0100-0000400E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 coli</a:t>
                </a:r>
              </a:p>
            </xdr:txBody>
          </xdr:sp>
          <xdr:sp macro="" textlink="">
            <xdr:nvSpPr>
              <xdr:cNvPr id="3649" name="Check Box 577" hidden="1">
                <a:extLst>
                  <a:ext uri="{63B3BB69-23CF-44E3-9099-C40C66FF867C}">
                    <a14:compatExt spid="_x0000_s3649"/>
                  </a:ext>
                  <a:ext uri="{FF2B5EF4-FFF2-40B4-BE49-F238E27FC236}">
                    <a16:creationId xmlns:a16="http://schemas.microsoft.com/office/drawing/2014/main" id="{00000000-0008-0000-0100-0000410E0000}"/>
                  </a:ext>
                </a:extLst>
              </xdr:cNvPr>
              <xdr:cNvSpPr/>
            </xdr:nvSpPr>
            <xdr:spPr bwMode="auto">
              <a:xfrm>
                <a:off x="15208161" y="2682875"/>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Enterococci</a:t>
                </a:r>
              </a:p>
            </xdr:txBody>
          </xdr:sp>
          <xdr:sp macro="" textlink="">
            <xdr:nvSpPr>
              <xdr:cNvPr id="3650" name="Check Box 578" hidden="1">
                <a:extLst>
                  <a:ext uri="{63B3BB69-23CF-44E3-9099-C40C66FF867C}">
                    <a14:compatExt spid="_x0000_s3650"/>
                  </a:ext>
                  <a:ext uri="{FF2B5EF4-FFF2-40B4-BE49-F238E27FC236}">
                    <a16:creationId xmlns:a16="http://schemas.microsoft.com/office/drawing/2014/main" id="{00000000-0008-0000-0100-0000420E0000}"/>
                  </a:ext>
                </a:extLst>
              </xdr:cNvPr>
              <xdr:cNvSpPr/>
            </xdr:nvSpPr>
            <xdr:spPr bwMode="auto">
              <a:xfrm>
                <a:off x="539" y="0"/>
                <a:ext cx="1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Basic Habitat Information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5</xdr:row>
          <xdr:rowOff>0</xdr:rowOff>
        </xdr:from>
        <xdr:to>
          <xdr:col>14</xdr:col>
          <xdr:colOff>990600</xdr:colOff>
          <xdr:row>5</xdr:row>
          <xdr:rowOff>0</xdr:rowOff>
        </xdr:to>
        <xdr:sp macro="" textlink="">
          <xdr:nvSpPr>
            <xdr:cNvPr id="3651" name="Check Box 579" hidden="1">
              <a:extLst>
                <a:ext uri="{63B3BB69-23CF-44E3-9099-C40C66FF867C}">
                  <a14:compatExt spid="_x0000_s3651"/>
                </a:ext>
                <a:ext uri="{FF2B5EF4-FFF2-40B4-BE49-F238E27FC236}">
                  <a16:creationId xmlns:a16="http://schemas.microsoft.com/office/drawing/2014/main" id="{00000000-0008-0000-0100-00004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11</xdr:col>
          <xdr:colOff>590550</xdr:colOff>
          <xdr:row>5</xdr:row>
          <xdr:rowOff>0</xdr:rowOff>
        </xdr:to>
        <xdr:sp macro="" textlink="">
          <xdr:nvSpPr>
            <xdr:cNvPr id="3652" name="Check Box 580" hidden="1">
              <a:extLst>
                <a:ext uri="{63B3BB69-23CF-44E3-9099-C40C66FF867C}">
                  <a14:compatExt spid="_x0000_s3652"/>
                </a:ext>
                <a:ext uri="{FF2B5EF4-FFF2-40B4-BE49-F238E27FC236}">
                  <a16:creationId xmlns:a16="http://schemas.microsoft.com/office/drawing/2014/main" id="{00000000-0008-0000-0100-00004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Assess water quality</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11</xdr:col>
          <xdr:colOff>590550</xdr:colOff>
          <xdr:row>5</xdr:row>
          <xdr:rowOff>0</xdr:rowOff>
        </xdr:to>
        <xdr:sp macro="" textlink="">
          <xdr:nvSpPr>
            <xdr:cNvPr id="3653" name="Check Box 581" hidden="1">
              <a:extLst>
                <a:ext uri="{63B3BB69-23CF-44E3-9099-C40C66FF867C}">
                  <a14:compatExt spid="_x0000_s3653"/>
                </a:ext>
                <a:ext uri="{FF2B5EF4-FFF2-40B4-BE49-F238E27FC236}">
                  <a16:creationId xmlns:a16="http://schemas.microsoft.com/office/drawing/2014/main" id="{00000000-0008-0000-0100-00004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13</xdr:col>
          <xdr:colOff>47625</xdr:colOff>
          <xdr:row>5</xdr:row>
          <xdr:rowOff>0</xdr:rowOff>
        </xdr:to>
        <xdr:grpSp>
          <xdr:nvGrpSpPr>
            <xdr:cNvPr id="298570" name="Group 583">
              <a:extLst>
                <a:ext uri="{FF2B5EF4-FFF2-40B4-BE49-F238E27FC236}">
                  <a16:creationId xmlns:a16="http://schemas.microsoft.com/office/drawing/2014/main" id="{00000000-0008-0000-0100-00004A8E0400}"/>
                </a:ext>
              </a:extLst>
            </xdr:cNvPr>
            <xdr:cNvGrpSpPr>
              <a:grpSpLocks/>
            </xdr:cNvGrpSpPr>
          </xdr:nvGrpSpPr>
          <xdr:grpSpPr bwMode="auto">
            <a:xfrm>
              <a:off x="11288713" y="2682875"/>
              <a:ext cx="1768475" cy="0"/>
              <a:chOff x="645" y="0"/>
              <a:chExt cx="13056619" cy="2682875"/>
            </a:xfrm>
          </xdr:grpSpPr>
          <xdr:sp macro="" textlink="">
            <xdr:nvSpPr>
              <xdr:cNvPr id="3656" name="Check Box 584" hidden="1">
                <a:extLst>
                  <a:ext uri="{63B3BB69-23CF-44E3-9099-C40C66FF867C}">
                    <a14:compatExt spid="_x0000_s3656"/>
                  </a:ext>
                  <a:ext uri="{FF2B5EF4-FFF2-40B4-BE49-F238E27FC236}">
                    <a16:creationId xmlns:a16="http://schemas.microsoft.com/office/drawing/2014/main" id="{00000000-0008-0000-0100-000048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Contact recreation/swimming</a:t>
                </a:r>
              </a:p>
            </xdr:txBody>
          </xdr:sp>
          <xdr:sp macro="" textlink="">
            <xdr:nvSpPr>
              <xdr:cNvPr id="3657" name="Check Box 585" hidden="1">
                <a:extLst>
                  <a:ext uri="{63B3BB69-23CF-44E3-9099-C40C66FF867C}">
                    <a14:compatExt spid="_x0000_s3657"/>
                  </a:ext>
                  <a:ext uri="{FF2B5EF4-FFF2-40B4-BE49-F238E27FC236}">
                    <a16:creationId xmlns:a16="http://schemas.microsoft.com/office/drawing/2014/main" id="{00000000-0008-0000-0100-000049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Aquatic life and wildlife</a:t>
                </a:r>
              </a:p>
            </xdr:txBody>
          </xdr:sp>
          <xdr:sp macro="" textlink="">
            <xdr:nvSpPr>
              <xdr:cNvPr id="3658" name="Check Box 586" hidden="1">
                <a:extLst>
                  <a:ext uri="{63B3BB69-23CF-44E3-9099-C40C66FF867C}">
                    <a14:compatExt spid="_x0000_s3658"/>
                  </a:ext>
                  <a:ext uri="{FF2B5EF4-FFF2-40B4-BE49-F238E27FC236}">
                    <a16:creationId xmlns:a16="http://schemas.microsoft.com/office/drawing/2014/main" id="{00000000-0008-0000-0100-00004A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Cultural Use</a:t>
                </a:r>
              </a:p>
            </xdr:txBody>
          </xdr:sp>
          <xdr:sp macro="" textlink="">
            <xdr:nvSpPr>
              <xdr:cNvPr id="3659" name="Check Box 587" hidden="1">
                <a:extLst>
                  <a:ext uri="{63B3BB69-23CF-44E3-9099-C40C66FF867C}">
                    <a14:compatExt spid="_x0000_s3659"/>
                  </a:ext>
                  <a:ext uri="{FF2B5EF4-FFF2-40B4-BE49-F238E27FC236}">
                    <a16:creationId xmlns:a16="http://schemas.microsoft.com/office/drawing/2014/main" id="{00000000-0008-0000-0100-00004B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Fish and shellfish safe to eat</a:t>
                </a:r>
              </a:p>
            </xdr:txBody>
          </xdr:sp>
          <xdr:sp macro="" textlink="">
            <xdr:nvSpPr>
              <xdr:cNvPr id="3660" name="Check Box 588" hidden="1">
                <a:extLst>
                  <a:ext uri="{63B3BB69-23CF-44E3-9099-C40C66FF867C}">
                    <a14:compatExt spid="_x0000_s3660"/>
                  </a:ext>
                  <a:ext uri="{FF2B5EF4-FFF2-40B4-BE49-F238E27FC236}">
                    <a16:creationId xmlns:a16="http://schemas.microsoft.com/office/drawing/2014/main" id="{00000000-0008-0000-0100-00004C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Agricultural irrigation</a:t>
                </a:r>
              </a:p>
            </xdr:txBody>
          </xdr:sp>
          <xdr:sp macro="" textlink="">
            <xdr:nvSpPr>
              <xdr:cNvPr id="3661" name="Check Box 589" hidden="1">
                <a:extLst>
                  <a:ext uri="{63B3BB69-23CF-44E3-9099-C40C66FF867C}">
                    <a14:compatExt spid="_x0000_s3661"/>
                  </a:ext>
                  <a:ext uri="{FF2B5EF4-FFF2-40B4-BE49-F238E27FC236}">
                    <a16:creationId xmlns:a16="http://schemas.microsoft.com/office/drawing/2014/main" id="{00000000-0008-0000-0100-00004D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Livestock watering</a:t>
                </a:r>
              </a:p>
            </xdr:txBody>
          </xdr:sp>
          <xdr:sp macro="" textlink="">
            <xdr:nvSpPr>
              <xdr:cNvPr id="3662" name="Check Box 590" hidden="1">
                <a:extLst>
                  <a:ext uri="{63B3BB69-23CF-44E3-9099-C40C66FF867C}">
                    <a14:compatExt spid="_x0000_s3662"/>
                  </a:ext>
                  <a:ext uri="{FF2B5EF4-FFF2-40B4-BE49-F238E27FC236}">
                    <a16:creationId xmlns:a16="http://schemas.microsoft.com/office/drawing/2014/main" id="{00000000-0008-0000-0100-00004E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Rare and endangered species</a:t>
                </a:r>
              </a:p>
            </xdr:txBody>
          </xdr:sp>
          <xdr:sp macro="" textlink="">
            <xdr:nvSpPr>
              <xdr:cNvPr id="3663" name="Check Box 591" hidden="1">
                <a:extLst>
                  <a:ext uri="{63B3BB69-23CF-44E3-9099-C40C66FF867C}">
                    <a14:compatExt spid="_x0000_s3663"/>
                  </a:ext>
                  <a:ext uri="{FF2B5EF4-FFF2-40B4-BE49-F238E27FC236}">
                    <a16:creationId xmlns:a16="http://schemas.microsoft.com/office/drawing/2014/main" id="{00000000-0008-0000-0100-00004F0E0000}"/>
                  </a:ext>
                </a:extLst>
              </xdr:cNvPr>
              <xdr:cNvSpPr/>
            </xdr:nvSpPr>
            <xdr:spPr bwMode="auto">
              <a:xfrm>
                <a:off x="645" y="0"/>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Drinking water</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13</xdr:col>
          <xdr:colOff>47625</xdr:colOff>
          <xdr:row>5</xdr:row>
          <xdr:rowOff>0</xdr:rowOff>
        </xdr:to>
        <xdr:grpSp>
          <xdr:nvGrpSpPr>
            <xdr:cNvPr id="298571" name="Group 592">
              <a:extLst>
                <a:ext uri="{FF2B5EF4-FFF2-40B4-BE49-F238E27FC236}">
                  <a16:creationId xmlns:a16="http://schemas.microsoft.com/office/drawing/2014/main" id="{00000000-0008-0000-0100-00004B8E0400}"/>
                </a:ext>
              </a:extLst>
            </xdr:cNvPr>
            <xdr:cNvGrpSpPr>
              <a:grpSpLocks/>
            </xdr:cNvGrpSpPr>
          </xdr:nvGrpSpPr>
          <xdr:grpSpPr bwMode="auto">
            <a:xfrm>
              <a:off x="11288713" y="2682875"/>
              <a:ext cx="1768475" cy="0"/>
              <a:chOff x="645" y="0"/>
              <a:chExt cx="13056619" cy="2682875"/>
            </a:xfrm>
          </xdr:grpSpPr>
          <xdr:sp macro="" textlink="">
            <xdr:nvSpPr>
              <xdr:cNvPr id="3665" name="Check Box 593" hidden="1">
                <a:extLst>
                  <a:ext uri="{63B3BB69-23CF-44E3-9099-C40C66FF867C}">
                    <a14:compatExt spid="_x0000_s3665"/>
                  </a:ext>
                  <a:ext uri="{FF2B5EF4-FFF2-40B4-BE49-F238E27FC236}">
                    <a16:creationId xmlns:a16="http://schemas.microsoft.com/office/drawing/2014/main" id="{00000000-0008-0000-0100-000051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Contact recreation/swimming</a:t>
                </a:r>
              </a:p>
            </xdr:txBody>
          </xdr:sp>
          <xdr:sp macro="" textlink="">
            <xdr:nvSpPr>
              <xdr:cNvPr id="3666" name="Check Box 594" hidden="1">
                <a:extLst>
                  <a:ext uri="{63B3BB69-23CF-44E3-9099-C40C66FF867C}">
                    <a14:compatExt spid="_x0000_s3666"/>
                  </a:ext>
                  <a:ext uri="{FF2B5EF4-FFF2-40B4-BE49-F238E27FC236}">
                    <a16:creationId xmlns:a16="http://schemas.microsoft.com/office/drawing/2014/main" id="{00000000-0008-0000-0100-000052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Aquatic life and wildlife</a:t>
                </a:r>
              </a:p>
            </xdr:txBody>
          </xdr:sp>
          <xdr:sp macro="" textlink="">
            <xdr:nvSpPr>
              <xdr:cNvPr id="3667" name="Check Box 595" hidden="1">
                <a:extLst>
                  <a:ext uri="{63B3BB69-23CF-44E3-9099-C40C66FF867C}">
                    <a14:compatExt spid="_x0000_s3667"/>
                  </a:ext>
                  <a:ext uri="{FF2B5EF4-FFF2-40B4-BE49-F238E27FC236}">
                    <a16:creationId xmlns:a16="http://schemas.microsoft.com/office/drawing/2014/main" id="{00000000-0008-0000-0100-000053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Cultural Use</a:t>
                </a:r>
              </a:p>
            </xdr:txBody>
          </xdr:sp>
          <xdr:sp macro="" textlink="">
            <xdr:nvSpPr>
              <xdr:cNvPr id="3668" name="Check Box 596" hidden="1">
                <a:extLst>
                  <a:ext uri="{63B3BB69-23CF-44E3-9099-C40C66FF867C}">
                    <a14:compatExt spid="_x0000_s3668"/>
                  </a:ext>
                  <a:ext uri="{FF2B5EF4-FFF2-40B4-BE49-F238E27FC236}">
                    <a16:creationId xmlns:a16="http://schemas.microsoft.com/office/drawing/2014/main" id="{00000000-0008-0000-0100-000054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Fish and shellfish safe to eat</a:t>
                </a:r>
              </a:p>
            </xdr:txBody>
          </xdr:sp>
          <xdr:sp macro="" textlink="">
            <xdr:nvSpPr>
              <xdr:cNvPr id="3669" name="Check Box 597" hidden="1">
                <a:extLst>
                  <a:ext uri="{63B3BB69-23CF-44E3-9099-C40C66FF867C}">
                    <a14:compatExt spid="_x0000_s3669"/>
                  </a:ext>
                  <a:ext uri="{FF2B5EF4-FFF2-40B4-BE49-F238E27FC236}">
                    <a16:creationId xmlns:a16="http://schemas.microsoft.com/office/drawing/2014/main" id="{00000000-0008-0000-0100-000055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Agricultural irrigation</a:t>
                </a:r>
              </a:p>
            </xdr:txBody>
          </xdr:sp>
          <xdr:sp macro="" textlink="">
            <xdr:nvSpPr>
              <xdr:cNvPr id="3670" name="Check Box 598" hidden="1">
                <a:extLst>
                  <a:ext uri="{63B3BB69-23CF-44E3-9099-C40C66FF867C}">
                    <a14:compatExt spid="_x0000_s3670"/>
                  </a:ext>
                  <a:ext uri="{FF2B5EF4-FFF2-40B4-BE49-F238E27FC236}">
                    <a16:creationId xmlns:a16="http://schemas.microsoft.com/office/drawing/2014/main" id="{00000000-0008-0000-0100-000056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Livestock watering</a:t>
                </a:r>
              </a:p>
            </xdr:txBody>
          </xdr:sp>
          <xdr:sp macro="" textlink="">
            <xdr:nvSpPr>
              <xdr:cNvPr id="3671" name="Check Box 599" hidden="1">
                <a:extLst>
                  <a:ext uri="{63B3BB69-23CF-44E3-9099-C40C66FF867C}">
                    <a14:compatExt spid="_x0000_s3671"/>
                  </a:ext>
                  <a:ext uri="{FF2B5EF4-FFF2-40B4-BE49-F238E27FC236}">
                    <a16:creationId xmlns:a16="http://schemas.microsoft.com/office/drawing/2014/main" id="{00000000-0008-0000-0100-000057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Rare and endangered species</a:t>
                </a:r>
              </a:p>
            </xdr:txBody>
          </xdr:sp>
          <xdr:sp macro="" textlink="">
            <xdr:nvSpPr>
              <xdr:cNvPr id="3672" name="Check Box 600" hidden="1">
                <a:extLst>
                  <a:ext uri="{63B3BB69-23CF-44E3-9099-C40C66FF867C}">
                    <a14:compatExt spid="_x0000_s3672"/>
                  </a:ext>
                  <a:ext uri="{FF2B5EF4-FFF2-40B4-BE49-F238E27FC236}">
                    <a16:creationId xmlns:a16="http://schemas.microsoft.com/office/drawing/2014/main" id="{00000000-0008-0000-0100-0000580E0000}"/>
                  </a:ext>
                </a:extLst>
              </xdr:cNvPr>
              <xdr:cNvSpPr/>
            </xdr:nvSpPr>
            <xdr:spPr bwMode="auto">
              <a:xfrm>
                <a:off x="645" y="0"/>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Drinking water</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13</xdr:col>
          <xdr:colOff>47625</xdr:colOff>
          <xdr:row>5</xdr:row>
          <xdr:rowOff>0</xdr:rowOff>
        </xdr:to>
        <xdr:grpSp>
          <xdr:nvGrpSpPr>
            <xdr:cNvPr id="298572" name="Group 601">
              <a:extLst>
                <a:ext uri="{FF2B5EF4-FFF2-40B4-BE49-F238E27FC236}">
                  <a16:creationId xmlns:a16="http://schemas.microsoft.com/office/drawing/2014/main" id="{00000000-0008-0000-0100-00004C8E0400}"/>
                </a:ext>
              </a:extLst>
            </xdr:cNvPr>
            <xdr:cNvGrpSpPr>
              <a:grpSpLocks/>
            </xdr:cNvGrpSpPr>
          </xdr:nvGrpSpPr>
          <xdr:grpSpPr bwMode="auto">
            <a:xfrm>
              <a:off x="11288713" y="2682875"/>
              <a:ext cx="1768475" cy="0"/>
              <a:chOff x="645" y="0"/>
              <a:chExt cx="13056619" cy="2682875"/>
            </a:xfrm>
          </xdr:grpSpPr>
          <xdr:sp macro="" textlink="">
            <xdr:nvSpPr>
              <xdr:cNvPr id="3674" name="Check Box 602" hidden="1">
                <a:extLst>
                  <a:ext uri="{63B3BB69-23CF-44E3-9099-C40C66FF867C}">
                    <a14:compatExt spid="_x0000_s3674"/>
                  </a:ext>
                  <a:ext uri="{FF2B5EF4-FFF2-40B4-BE49-F238E27FC236}">
                    <a16:creationId xmlns:a16="http://schemas.microsoft.com/office/drawing/2014/main" id="{00000000-0008-0000-0100-00005A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Contact recreation/swimming</a:t>
                </a:r>
              </a:p>
            </xdr:txBody>
          </xdr:sp>
          <xdr:sp macro="" textlink="">
            <xdr:nvSpPr>
              <xdr:cNvPr id="3675" name="Check Box 603" hidden="1">
                <a:extLst>
                  <a:ext uri="{63B3BB69-23CF-44E3-9099-C40C66FF867C}">
                    <a14:compatExt spid="_x0000_s3675"/>
                  </a:ext>
                  <a:ext uri="{FF2B5EF4-FFF2-40B4-BE49-F238E27FC236}">
                    <a16:creationId xmlns:a16="http://schemas.microsoft.com/office/drawing/2014/main" id="{00000000-0008-0000-0100-00005B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Aquatic life and wildlife</a:t>
                </a:r>
              </a:p>
            </xdr:txBody>
          </xdr:sp>
          <xdr:sp macro="" textlink="">
            <xdr:nvSpPr>
              <xdr:cNvPr id="3676" name="Check Box 604" hidden="1">
                <a:extLst>
                  <a:ext uri="{63B3BB69-23CF-44E3-9099-C40C66FF867C}">
                    <a14:compatExt spid="_x0000_s3676"/>
                  </a:ext>
                  <a:ext uri="{FF2B5EF4-FFF2-40B4-BE49-F238E27FC236}">
                    <a16:creationId xmlns:a16="http://schemas.microsoft.com/office/drawing/2014/main" id="{00000000-0008-0000-0100-00005C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Cultural Use</a:t>
                </a:r>
              </a:p>
            </xdr:txBody>
          </xdr:sp>
          <xdr:sp macro="" textlink="">
            <xdr:nvSpPr>
              <xdr:cNvPr id="3677" name="Check Box 605" hidden="1">
                <a:extLst>
                  <a:ext uri="{63B3BB69-23CF-44E3-9099-C40C66FF867C}">
                    <a14:compatExt spid="_x0000_s3677"/>
                  </a:ext>
                  <a:ext uri="{FF2B5EF4-FFF2-40B4-BE49-F238E27FC236}">
                    <a16:creationId xmlns:a16="http://schemas.microsoft.com/office/drawing/2014/main" id="{00000000-0008-0000-0100-00005D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Fish and shellfish safe to eat</a:t>
                </a:r>
              </a:p>
            </xdr:txBody>
          </xdr:sp>
          <xdr:sp macro="" textlink="">
            <xdr:nvSpPr>
              <xdr:cNvPr id="3678" name="Check Box 606" hidden="1">
                <a:extLst>
                  <a:ext uri="{63B3BB69-23CF-44E3-9099-C40C66FF867C}">
                    <a14:compatExt spid="_x0000_s3678"/>
                  </a:ext>
                  <a:ext uri="{FF2B5EF4-FFF2-40B4-BE49-F238E27FC236}">
                    <a16:creationId xmlns:a16="http://schemas.microsoft.com/office/drawing/2014/main" id="{00000000-0008-0000-0100-00005E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Agricultural irrigation</a:t>
                </a:r>
              </a:p>
            </xdr:txBody>
          </xdr:sp>
          <xdr:sp macro="" textlink="">
            <xdr:nvSpPr>
              <xdr:cNvPr id="3679" name="Check Box 607" hidden="1">
                <a:extLst>
                  <a:ext uri="{63B3BB69-23CF-44E3-9099-C40C66FF867C}">
                    <a14:compatExt spid="_x0000_s3679"/>
                  </a:ext>
                  <a:ext uri="{FF2B5EF4-FFF2-40B4-BE49-F238E27FC236}">
                    <a16:creationId xmlns:a16="http://schemas.microsoft.com/office/drawing/2014/main" id="{00000000-0008-0000-0100-00005F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Livestock watering</a:t>
                </a:r>
              </a:p>
            </xdr:txBody>
          </xdr:sp>
          <xdr:sp macro="" textlink="">
            <xdr:nvSpPr>
              <xdr:cNvPr id="3680" name="Check Box 608" hidden="1">
                <a:extLst>
                  <a:ext uri="{63B3BB69-23CF-44E3-9099-C40C66FF867C}">
                    <a14:compatExt spid="_x0000_s3680"/>
                  </a:ext>
                  <a:ext uri="{FF2B5EF4-FFF2-40B4-BE49-F238E27FC236}">
                    <a16:creationId xmlns:a16="http://schemas.microsoft.com/office/drawing/2014/main" id="{00000000-0008-0000-0100-000060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Rare and endangered species</a:t>
                </a:r>
              </a:p>
            </xdr:txBody>
          </xdr:sp>
          <xdr:sp macro="" textlink="">
            <xdr:nvSpPr>
              <xdr:cNvPr id="3681" name="Check Box 609" hidden="1">
                <a:extLst>
                  <a:ext uri="{63B3BB69-23CF-44E3-9099-C40C66FF867C}">
                    <a14:compatExt spid="_x0000_s3681"/>
                  </a:ext>
                  <a:ext uri="{FF2B5EF4-FFF2-40B4-BE49-F238E27FC236}">
                    <a16:creationId xmlns:a16="http://schemas.microsoft.com/office/drawing/2014/main" id="{00000000-0008-0000-0100-0000610E0000}"/>
                  </a:ext>
                </a:extLst>
              </xdr:cNvPr>
              <xdr:cNvSpPr/>
            </xdr:nvSpPr>
            <xdr:spPr bwMode="auto">
              <a:xfrm>
                <a:off x="645" y="0"/>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Drinking water</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13</xdr:col>
          <xdr:colOff>47625</xdr:colOff>
          <xdr:row>5</xdr:row>
          <xdr:rowOff>0</xdr:rowOff>
        </xdr:to>
        <xdr:grpSp>
          <xdr:nvGrpSpPr>
            <xdr:cNvPr id="298573" name="Group 610">
              <a:extLst>
                <a:ext uri="{FF2B5EF4-FFF2-40B4-BE49-F238E27FC236}">
                  <a16:creationId xmlns:a16="http://schemas.microsoft.com/office/drawing/2014/main" id="{00000000-0008-0000-0100-00004D8E0400}"/>
                </a:ext>
              </a:extLst>
            </xdr:cNvPr>
            <xdr:cNvGrpSpPr>
              <a:grpSpLocks/>
            </xdr:cNvGrpSpPr>
          </xdr:nvGrpSpPr>
          <xdr:grpSpPr bwMode="auto">
            <a:xfrm>
              <a:off x="11288713" y="2682875"/>
              <a:ext cx="1768475" cy="0"/>
              <a:chOff x="645" y="0"/>
              <a:chExt cx="13056619" cy="2682875"/>
            </a:xfrm>
          </xdr:grpSpPr>
          <xdr:sp macro="" textlink="">
            <xdr:nvSpPr>
              <xdr:cNvPr id="3683" name="Check Box 611" hidden="1">
                <a:extLst>
                  <a:ext uri="{63B3BB69-23CF-44E3-9099-C40C66FF867C}">
                    <a14:compatExt spid="_x0000_s3683"/>
                  </a:ext>
                  <a:ext uri="{FF2B5EF4-FFF2-40B4-BE49-F238E27FC236}">
                    <a16:creationId xmlns:a16="http://schemas.microsoft.com/office/drawing/2014/main" id="{00000000-0008-0000-0100-000063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Contact recreation/swimming</a:t>
                </a:r>
              </a:p>
            </xdr:txBody>
          </xdr:sp>
          <xdr:sp macro="" textlink="">
            <xdr:nvSpPr>
              <xdr:cNvPr id="3684" name="Check Box 612" hidden="1">
                <a:extLst>
                  <a:ext uri="{63B3BB69-23CF-44E3-9099-C40C66FF867C}">
                    <a14:compatExt spid="_x0000_s3684"/>
                  </a:ext>
                  <a:ext uri="{FF2B5EF4-FFF2-40B4-BE49-F238E27FC236}">
                    <a16:creationId xmlns:a16="http://schemas.microsoft.com/office/drawing/2014/main" id="{00000000-0008-0000-0100-000064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Aquatic life and wildlife</a:t>
                </a:r>
              </a:p>
            </xdr:txBody>
          </xdr:sp>
          <xdr:sp macro="" textlink="">
            <xdr:nvSpPr>
              <xdr:cNvPr id="3685" name="Check Box 613" hidden="1">
                <a:extLst>
                  <a:ext uri="{63B3BB69-23CF-44E3-9099-C40C66FF867C}">
                    <a14:compatExt spid="_x0000_s3685"/>
                  </a:ext>
                  <a:ext uri="{FF2B5EF4-FFF2-40B4-BE49-F238E27FC236}">
                    <a16:creationId xmlns:a16="http://schemas.microsoft.com/office/drawing/2014/main" id="{00000000-0008-0000-0100-000065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Cultural Use</a:t>
                </a:r>
              </a:p>
            </xdr:txBody>
          </xdr:sp>
          <xdr:sp macro="" textlink="">
            <xdr:nvSpPr>
              <xdr:cNvPr id="3686" name="Check Box 614" hidden="1">
                <a:extLst>
                  <a:ext uri="{63B3BB69-23CF-44E3-9099-C40C66FF867C}">
                    <a14:compatExt spid="_x0000_s3686"/>
                  </a:ext>
                  <a:ext uri="{FF2B5EF4-FFF2-40B4-BE49-F238E27FC236}">
                    <a16:creationId xmlns:a16="http://schemas.microsoft.com/office/drawing/2014/main" id="{00000000-0008-0000-0100-000066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Fish and shellfish safe to eat</a:t>
                </a:r>
              </a:p>
            </xdr:txBody>
          </xdr:sp>
          <xdr:sp macro="" textlink="">
            <xdr:nvSpPr>
              <xdr:cNvPr id="3687" name="Check Box 615" hidden="1">
                <a:extLst>
                  <a:ext uri="{63B3BB69-23CF-44E3-9099-C40C66FF867C}">
                    <a14:compatExt spid="_x0000_s3687"/>
                  </a:ext>
                  <a:ext uri="{FF2B5EF4-FFF2-40B4-BE49-F238E27FC236}">
                    <a16:creationId xmlns:a16="http://schemas.microsoft.com/office/drawing/2014/main" id="{00000000-0008-0000-0100-000067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Agricultural irrigation</a:t>
                </a:r>
              </a:p>
            </xdr:txBody>
          </xdr:sp>
          <xdr:sp macro="" textlink="">
            <xdr:nvSpPr>
              <xdr:cNvPr id="3688" name="Check Box 616" hidden="1">
                <a:extLst>
                  <a:ext uri="{63B3BB69-23CF-44E3-9099-C40C66FF867C}">
                    <a14:compatExt spid="_x0000_s3688"/>
                  </a:ext>
                  <a:ext uri="{FF2B5EF4-FFF2-40B4-BE49-F238E27FC236}">
                    <a16:creationId xmlns:a16="http://schemas.microsoft.com/office/drawing/2014/main" id="{00000000-0008-0000-0100-000068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Livestock watering</a:t>
                </a:r>
              </a:p>
            </xdr:txBody>
          </xdr:sp>
          <xdr:sp macro="" textlink="">
            <xdr:nvSpPr>
              <xdr:cNvPr id="3689" name="Check Box 617" hidden="1">
                <a:extLst>
                  <a:ext uri="{63B3BB69-23CF-44E3-9099-C40C66FF867C}">
                    <a14:compatExt spid="_x0000_s3689"/>
                  </a:ext>
                  <a:ext uri="{FF2B5EF4-FFF2-40B4-BE49-F238E27FC236}">
                    <a16:creationId xmlns:a16="http://schemas.microsoft.com/office/drawing/2014/main" id="{00000000-0008-0000-0100-000069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Rare and endangered species</a:t>
                </a:r>
              </a:p>
            </xdr:txBody>
          </xdr:sp>
          <xdr:sp macro="" textlink="">
            <xdr:nvSpPr>
              <xdr:cNvPr id="3690" name="Check Box 618" hidden="1">
                <a:extLst>
                  <a:ext uri="{63B3BB69-23CF-44E3-9099-C40C66FF867C}">
                    <a14:compatExt spid="_x0000_s3690"/>
                  </a:ext>
                  <a:ext uri="{FF2B5EF4-FFF2-40B4-BE49-F238E27FC236}">
                    <a16:creationId xmlns:a16="http://schemas.microsoft.com/office/drawing/2014/main" id="{00000000-0008-0000-0100-00006A0E0000}"/>
                  </a:ext>
                </a:extLst>
              </xdr:cNvPr>
              <xdr:cNvSpPr/>
            </xdr:nvSpPr>
            <xdr:spPr bwMode="auto">
              <a:xfrm>
                <a:off x="645" y="0"/>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Drinking water</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13</xdr:col>
          <xdr:colOff>47625</xdr:colOff>
          <xdr:row>5</xdr:row>
          <xdr:rowOff>0</xdr:rowOff>
        </xdr:to>
        <xdr:grpSp>
          <xdr:nvGrpSpPr>
            <xdr:cNvPr id="298574" name="Group 623">
              <a:extLst>
                <a:ext uri="{FF2B5EF4-FFF2-40B4-BE49-F238E27FC236}">
                  <a16:creationId xmlns:a16="http://schemas.microsoft.com/office/drawing/2014/main" id="{00000000-0008-0000-0100-00004E8E0400}"/>
                </a:ext>
              </a:extLst>
            </xdr:cNvPr>
            <xdr:cNvGrpSpPr>
              <a:grpSpLocks/>
            </xdr:cNvGrpSpPr>
          </xdr:nvGrpSpPr>
          <xdr:grpSpPr bwMode="auto">
            <a:xfrm>
              <a:off x="11288713" y="2682875"/>
              <a:ext cx="1768475" cy="0"/>
              <a:chOff x="645" y="0"/>
              <a:chExt cx="13056619" cy="2682875"/>
            </a:xfrm>
          </xdr:grpSpPr>
          <xdr:sp macro="" textlink="">
            <xdr:nvSpPr>
              <xdr:cNvPr id="3696" name="Check Box 624" hidden="1">
                <a:extLst>
                  <a:ext uri="{63B3BB69-23CF-44E3-9099-C40C66FF867C}">
                    <a14:compatExt spid="_x0000_s3696"/>
                  </a:ext>
                  <a:ext uri="{FF2B5EF4-FFF2-40B4-BE49-F238E27FC236}">
                    <a16:creationId xmlns:a16="http://schemas.microsoft.com/office/drawing/2014/main" id="{00000000-0008-0000-0100-000070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Contact recreation/swimming</a:t>
                </a:r>
              </a:p>
            </xdr:txBody>
          </xdr:sp>
          <xdr:sp macro="" textlink="">
            <xdr:nvSpPr>
              <xdr:cNvPr id="3697" name="Check Box 625" hidden="1">
                <a:extLst>
                  <a:ext uri="{63B3BB69-23CF-44E3-9099-C40C66FF867C}">
                    <a14:compatExt spid="_x0000_s3697"/>
                  </a:ext>
                  <a:ext uri="{FF2B5EF4-FFF2-40B4-BE49-F238E27FC236}">
                    <a16:creationId xmlns:a16="http://schemas.microsoft.com/office/drawing/2014/main" id="{00000000-0008-0000-0100-000071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Aquatic life and wildlife</a:t>
                </a:r>
              </a:p>
            </xdr:txBody>
          </xdr:sp>
          <xdr:sp macro="" textlink="">
            <xdr:nvSpPr>
              <xdr:cNvPr id="3698" name="Check Box 626" hidden="1">
                <a:extLst>
                  <a:ext uri="{63B3BB69-23CF-44E3-9099-C40C66FF867C}">
                    <a14:compatExt spid="_x0000_s3698"/>
                  </a:ext>
                  <a:ext uri="{FF2B5EF4-FFF2-40B4-BE49-F238E27FC236}">
                    <a16:creationId xmlns:a16="http://schemas.microsoft.com/office/drawing/2014/main" id="{00000000-0008-0000-0100-000072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Cultural Use</a:t>
                </a:r>
              </a:p>
            </xdr:txBody>
          </xdr:sp>
          <xdr:sp macro="" textlink="">
            <xdr:nvSpPr>
              <xdr:cNvPr id="3699" name="Check Box 627" hidden="1">
                <a:extLst>
                  <a:ext uri="{63B3BB69-23CF-44E3-9099-C40C66FF867C}">
                    <a14:compatExt spid="_x0000_s3699"/>
                  </a:ext>
                  <a:ext uri="{FF2B5EF4-FFF2-40B4-BE49-F238E27FC236}">
                    <a16:creationId xmlns:a16="http://schemas.microsoft.com/office/drawing/2014/main" id="{00000000-0008-0000-0100-000073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Fish and shellfish safe to eat</a:t>
                </a:r>
              </a:p>
            </xdr:txBody>
          </xdr:sp>
          <xdr:sp macro="" textlink="">
            <xdr:nvSpPr>
              <xdr:cNvPr id="3700" name="Check Box 628" hidden="1">
                <a:extLst>
                  <a:ext uri="{63B3BB69-23CF-44E3-9099-C40C66FF867C}">
                    <a14:compatExt spid="_x0000_s3700"/>
                  </a:ext>
                  <a:ext uri="{FF2B5EF4-FFF2-40B4-BE49-F238E27FC236}">
                    <a16:creationId xmlns:a16="http://schemas.microsoft.com/office/drawing/2014/main" id="{00000000-0008-0000-0100-000074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Agricultural irrigation</a:t>
                </a:r>
              </a:p>
            </xdr:txBody>
          </xdr:sp>
          <xdr:sp macro="" textlink="">
            <xdr:nvSpPr>
              <xdr:cNvPr id="3701" name="Check Box 629" hidden="1">
                <a:extLst>
                  <a:ext uri="{63B3BB69-23CF-44E3-9099-C40C66FF867C}">
                    <a14:compatExt spid="_x0000_s3701"/>
                  </a:ext>
                  <a:ext uri="{FF2B5EF4-FFF2-40B4-BE49-F238E27FC236}">
                    <a16:creationId xmlns:a16="http://schemas.microsoft.com/office/drawing/2014/main" id="{00000000-0008-0000-0100-000075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Livestock watering</a:t>
                </a:r>
              </a:p>
            </xdr:txBody>
          </xdr:sp>
          <xdr:sp macro="" textlink="">
            <xdr:nvSpPr>
              <xdr:cNvPr id="3702" name="Check Box 630" hidden="1">
                <a:extLst>
                  <a:ext uri="{63B3BB69-23CF-44E3-9099-C40C66FF867C}">
                    <a14:compatExt spid="_x0000_s3702"/>
                  </a:ext>
                  <a:ext uri="{FF2B5EF4-FFF2-40B4-BE49-F238E27FC236}">
                    <a16:creationId xmlns:a16="http://schemas.microsoft.com/office/drawing/2014/main" id="{00000000-0008-0000-0100-000076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Rare and endangered species</a:t>
                </a:r>
              </a:p>
            </xdr:txBody>
          </xdr:sp>
          <xdr:sp macro="" textlink="">
            <xdr:nvSpPr>
              <xdr:cNvPr id="3703" name="Check Box 631" hidden="1">
                <a:extLst>
                  <a:ext uri="{63B3BB69-23CF-44E3-9099-C40C66FF867C}">
                    <a14:compatExt spid="_x0000_s3703"/>
                  </a:ext>
                  <a:ext uri="{FF2B5EF4-FFF2-40B4-BE49-F238E27FC236}">
                    <a16:creationId xmlns:a16="http://schemas.microsoft.com/office/drawing/2014/main" id="{00000000-0008-0000-0100-0000770E0000}"/>
                  </a:ext>
                </a:extLst>
              </xdr:cNvPr>
              <xdr:cNvSpPr/>
            </xdr:nvSpPr>
            <xdr:spPr bwMode="auto">
              <a:xfrm>
                <a:off x="645" y="0"/>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Drinking water</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13</xdr:col>
          <xdr:colOff>47625</xdr:colOff>
          <xdr:row>5</xdr:row>
          <xdr:rowOff>0</xdr:rowOff>
        </xdr:to>
        <xdr:grpSp>
          <xdr:nvGrpSpPr>
            <xdr:cNvPr id="298575" name="Group 632">
              <a:extLst>
                <a:ext uri="{FF2B5EF4-FFF2-40B4-BE49-F238E27FC236}">
                  <a16:creationId xmlns:a16="http://schemas.microsoft.com/office/drawing/2014/main" id="{00000000-0008-0000-0100-00004F8E0400}"/>
                </a:ext>
              </a:extLst>
            </xdr:cNvPr>
            <xdr:cNvGrpSpPr>
              <a:grpSpLocks/>
            </xdr:cNvGrpSpPr>
          </xdr:nvGrpSpPr>
          <xdr:grpSpPr bwMode="auto">
            <a:xfrm>
              <a:off x="11288713" y="2682875"/>
              <a:ext cx="1768475" cy="0"/>
              <a:chOff x="645" y="0"/>
              <a:chExt cx="13056619" cy="2682875"/>
            </a:xfrm>
          </xdr:grpSpPr>
          <xdr:sp macro="" textlink="">
            <xdr:nvSpPr>
              <xdr:cNvPr id="3705" name="Check Box 633" hidden="1">
                <a:extLst>
                  <a:ext uri="{63B3BB69-23CF-44E3-9099-C40C66FF867C}">
                    <a14:compatExt spid="_x0000_s3705"/>
                  </a:ext>
                  <a:ext uri="{FF2B5EF4-FFF2-40B4-BE49-F238E27FC236}">
                    <a16:creationId xmlns:a16="http://schemas.microsoft.com/office/drawing/2014/main" id="{00000000-0008-0000-0100-000079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Contact recreation/swimming</a:t>
                </a:r>
              </a:p>
            </xdr:txBody>
          </xdr:sp>
          <xdr:sp macro="" textlink="">
            <xdr:nvSpPr>
              <xdr:cNvPr id="3706" name="Check Box 634" hidden="1">
                <a:extLst>
                  <a:ext uri="{63B3BB69-23CF-44E3-9099-C40C66FF867C}">
                    <a14:compatExt spid="_x0000_s3706"/>
                  </a:ext>
                  <a:ext uri="{FF2B5EF4-FFF2-40B4-BE49-F238E27FC236}">
                    <a16:creationId xmlns:a16="http://schemas.microsoft.com/office/drawing/2014/main" id="{00000000-0008-0000-0100-00007A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Aquatic life and wildlife</a:t>
                </a:r>
              </a:p>
            </xdr:txBody>
          </xdr:sp>
          <xdr:sp macro="" textlink="">
            <xdr:nvSpPr>
              <xdr:cNvPr id="3707" name="Check Box 635" hidden="1">
                <a:extLst>
                  <a:ext uri="{63B3BB69-23CF-44E3-9099-C40C66FF867C}">
                    <a14:compatExt spid="_x0000_s3707"/>
                  </a:ext>
                  <a:ext uri="{FF2B5EF4-FFF2-40B4-BE49-F238E27FC236}">
                    <a16:creationId xmlns:a16="http://schemas.microsoft.com/office/drawing/2014/main" id="{00000000-0008-0000-0100-00007B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Cultural Use</a:t>
                </a:r>
              </a:p>
            </xdr:txBody>
          </xdr:sp>
          <xdr:sp macro="" textlink="">
            <xdr:nvSpPr>
              <xdr:cNvPr id="3708" name="Check Box 636" hidden="1">
                <a:extLst>
                  <a:ext uri="{63B3BB69-23CF-44E3-9099-C40C66FF867C}">
                    <a14:compatExt spid="_x0000_s3708"/>
                  </a:ext>
                  <a:ext uri="{FF2B5EF4-FFF2-40B4-BE49-F238E27FC236}">
                    <a16:creationId xmlns:a16="http://schemas.microsoft.com/office/drawing/2014/main" id="{00000000-0008-0000-0100-00007C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Fish and shellfish safe to eat</a:t>
                </a:r>
              </a:p>
            </xdr:txBody>
          </xdr:sp>
          <xdr:sp macro="" textlink="">
            <xdr:nvSpPr>
              <xdr:cNvPr id="3709" name="Check Box 637" hidden="1">
                <a:extLst>
                  <a:ext uri="{63B3BB69-23CF-44E3-9099-C40C66FF867C}">
                    <a14:compatExt spid="_x0000_s3709"/>
                  </a:ext>
                  <a:ext uri="{FF2B5EF4-FFF2-40B4-BE49-F238E27FC236}">
                    <a16:creationId xmlns:a16="http://schemas.microsoft.com/office/drawing/2014/main" id="{00000000-0008-0000-0100-00007D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Agricultural irrigation</a:t>
                </a:r>
              </a:p>
            </xdr:txBody>
          </xdr:sp>
          <xdr:sp macro="" textlink="">
            <xdr:nvSpPr>
              <xdr:cNvPr id="3710" name="Check Box 638" hidden="1">
                <a:extLst>
                  <a:ext uri="{63B3BB69-23CF-44E3-9099-C40C66FF867C}">
                    <a14:compatExt spid="_x0000_s3710"/>
                  </a:ext>
                  <a:ext uri="{FF2B5EF4-FFF2-40B4-BE49-F238E27FC236}">
                    <a16:creationId xmlns:a16="http://schemas.microsoft.com/office/drawing/2014/main" id="{00000000-0008-0000-0100-00007E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Livestock watering</a:t>
                </a:r>
              </a:p>
            </xdr:txBody>
          </xdr:sp>
          <xdr:sp macro="" textlink="">
            <xdr:nvSpPr>
              <xdr:cNvPr id="3711" name="Check Box 639" hidden="1">
                <a:extLst>
                  <a:ext uri="{63B3BB69-23CF-44E3-9099-C40C66FF867C}">
                    <a14:compatExt spid="_x0000_s3711"/>
                  </a:ext>
                  <a:ext uri="{FF2B5EF4-FFF2-40B4-BE49-F238E27FC236}">
                    <a16:creationId xmlns:a16="http://schemas.microsoft.com/office/drawing/2014/main" id="{00000000-0008-0000-0100-00007F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Rare and endangered species</a:t>
                </a:r>
              </a:p>
            </xdr:txBody>
          </xdr:sp>
          <xdr:sp macro="" textlink="">
            <xdr:nvSpPr>
              <xdr:cNvPr id="3712" name="Check Box 640" hidden="1">
                <a:extLst>
                  <a:ext uri="{63B3BB69-23CF-44E3-9099-C40C66FF867C}">
                    <a14:compatExt spid="_x0000_s3712"/>
                  </a:ext>
                  <a:ext uri="{FF2B5EF4-FFF2-40B4-BE49-F238E27FC236}">
                    <a16:creationId xmlns:a16="http://schemas.microsoft.com/office/drawing/2014/main" id="{00000000-0008-0000-0100-0000800E0000}"/>
                  </a:ext>
                </a:extLst>
              </xdr:cNvPr>
              <xdr:cNvSpPr/>
            </xdr:nvSpPr>
            <xdr:spPr bwMode="auto">
              <a:xfrm>
                <a:off x="645" y="0"/>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Drinking water</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13</xdr:col>
          <xdr:colOff>47625</xdr:colOff>
          <xdr:row>5</xdr:row>
          <xdr:rowOff>0</xdr:rowOff>
        </xdr:to>
        <xdr:grpSp>
          <xdr:nvGrpSpPr>
            <xdr:cNvPr id="298576" name="Group 641">
              <a:extLst>
                <a:ext uri="{FF2B5EF4-FFF2-40B4-BE49-F238E27FC236}">
                  <a16:creationId xmlns:a16="http://schemas.microsoft.com/office/drawing/2014/main" id="{00000000-0008-0000-0100-0000508E0400}"/>
                </a:ext>
              </a:extLst>
            </xdr:cNvPr>
            <xdr:cNvGrpSpPr>
              <a:grpSpLocks/>
            </xdr:cNvGrpSpPr>
          </xdr:nvGrpSpPr>
          <xdr:grpSpPr bwMode="auto">
            <a:xfrm>
              <a:off x="11288713" y="2682875"/>
              <a:ext cx="1768475" cy="0"/>
              <a:chOff x="645" y="0"/>
              <a:chExt cx="13056619" cy="2682875"/>
            </a:xfrm>
          </xdr:grpSpPr>
          <xdr:sp macro="" textlink="">
            <xdr:nvSpPr>
              <xdr:cNvPr id="3714" name="Check Box 642" hidden="1">
                <a:extLst>
                  <a:ext uri="{63B3BB69-23CF-44E3-9099-C40C66FF867C}">
                    <a14:compatExt spid="_x0000_s3714"/>
                  </a:ext>
                  <a:ext uri="{FF2B5EF4-FFF2-40B4-BE49-F238E27FC236}">
                    <a16:creationId xmlns:a16="http://schemas.microsoft.com/office/drawing/2014/main" id="{00000000-0008-0000-0100-000082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Contact recreation/swimming</a:t>
                </a:r>
              </a:p>
            </xdr:txBody>
          </xdr:sp>
          <xdr:sp macro="" textlink="">
            <xdr:nvSpPr>
              <xdr:cNvPr id="3715" name="Check Box 643" hidden="1">
                <a:extLst>
                  <a:ext uri="{63B3BB69-23CF-44E3-9099-C40C66FF867C}">
                    <a14:compatExt spid="_x0000_s3715"/>
                  </a:ext>
                  <a:ext uri="{FF2B5EF4-FFF2-40B4-BE49-F238E27FC236}">
                    <a16:creationId xmlns:a16="http://schemas.microsoft.com/office/drawing/2014/main" id="{00000000-0008-0000-0100-000083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Aquatic life and wildlife</a:t>
                </a:r>
              </a:p>
            </xdr:txBody>
          </xdr:sp>
          <xdr:sp macro="" textlink="">
            <xdr:nvSpPr>
              <xdr:cNvPr id="3716" name="Check Box 644" hidden="1">
                <a:extLst>
                  <a:ext uri="{63B3BB69-23CF-44E3-9099-C40C66FF867C}">
                    <a14:compatExt spid="_x0000_s3716"/>
                  </a:ext>
                  <a:ext uri="{FF2B5EF4-FFF2-40B4-BE49-F238E27FC236}">
                    <a16:creationId xmlns:a16="http://schemas.microsoft.com/office/drawing/2014/main" id="{00000000-0008-0000-0100-000084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Cultural Use</a:t>
                </a:r>
              </a:p>
            </xdr:txBody>
          </xdr:sp>
          <xdr:sp macro="" textlink="">
            <xdr:nvSpPr>
              <xdr:cNvPr id="3717" name="Check Box 645" hidden="1">
                <a:extLst>
                  <a:ext uri="{63B3BB69-23CF-44E3-9099-C40C66FF867C}">
                    <a14:compatExt spid="_x0000_s3717"/>
                  </a:ext>
                  <a:ext uri="{FF2B5EF4-FFF2-40B4-BE49-F238E27FC236}">
                    <a16:creationId xmlns:a16="http://schemas.microsoft.com/office/drawing/2014/main" id="{00000000-0008-0000-0100-000085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Fish and shellfish safe to eat</a:t>
                </a:r>
              </a:p>
            </xdr:txBody>
          </xdr:sp>
          <xdr:sp macro="" textlink="">
            <xdr:nvSpPr>
              <xdr:cNvPr id="3718" name="Check Box 646" hidden="1">
                <a:extLst>
                  <a:ext uri="{63B3BB69-23CF-44E3-9099-C40C66FF867C}">
                    <a14:compatExt spid="_x0000_s3718"/>
                  </a:ext>
                  <a:ext uri="{FF2B5EF4-FFF2-40B4-BE49-F238E27FC236}">
                    <a16:creationId xmlns:a16="http://schemas.microsoft.com/office/drawing/2014/main" id="{00000000-0008-0000-0100-000086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Agricultural irrigation</a:t>
                </a:r>
              </a:p>
            </xdr:txBody>
          </xdr:sp>
          <xdr:sp macro="" textlink="">
            <xdr:nvSpPr>
              <xdr:cNvPr id="3719" name="Check Box 647" hidden="1">
                <a:extLst>
                  <a:ext uri="{63B3BB69-23CF-44E3-9099-C40C66FF867C}">
                    <a14:compatExt spid="_x0000_s3719"/>
                  </a:ext>
                  <a:ext uri="{FF2B5EF4-FFF2-40B4-BE49-F238E27FC236}">
                    <a16:creationId xmlns:a16="http://schemas.microsoft.com/office/drawing/2014/main" id="{00000000-0008-0000-0100-000087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Livestock watering</a:t>
                </a:r>
              </a:p>
            </xdr:txBody>
          </xdr:sp>
          <xdr:sp macro="" textlink="">
            <xdr:nvSpPr>
              <xdr:cNvPr id="3720" name="Check Box 648" hidden="1">
                <a:extLst>
                  <a:ext uri="{63B3BB69-23CF-44E3-9099-C40C66FF867C}">
                    <a14:compatExt spid="_x0000_s3720"/>
                  </a:ext>
                  <a:ext uri="{FF2B5EF4-FFF2-40B4-BE49-F238E27FC236}">
                    <a16:creationId xmlns:a16="http://schemas.microsoft.com/office/drawing/2014/main" id="{00000000-0008-0000-0100-000088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Rare and endangered species</a:t>
                </a:r>
              </a:p>
            </xdr:txBody>
          </xdr:sp>
          <xdr:sp macro="" textlink="">
            <xdr:nvSpPr>
              <xdr:cNvPr id="3721" name="Check Box 649" hidden="1">
                <a:extLst>
                  <a:ext uri="{63B3BB69-23CF-44E3-9099-C40C66FF867C}">
                    <a14:compatExt spid="_x0000_s3721"/>
                  </a:ext>
                  <a:ext uri="{FF2B5EF4-FFF2-40B4-BE49-F238E27FC236}">
                    <a16:creationId xmlns:a16="http://schemas.microsoft.com/office/drawing/2014/main" id="{00000000-0008-0000-0100-0000890E0000}"/>
                  </a:ext>
                </a:extLst>
              </xdr:cNvPr>
              <xdr:cNvSpPr/>
            </xdr:nvSpPr>
            <xdr:spPr bwMode="auto">
              <a:xfrm>
                <a:off x="645" y="0"/>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Drinking water</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13</xdr:col>
          <xdr:colOff>47625</xdr:colOff>
          <xdr:row>5</xdr:row>
          <xdr:rowOff>0</xdr:rowOff>
        </xdr:to>
        <xdr:grpSp>
          <xdr:nvGrpSpPr>
            <xdr:cNvPr id="298577" name="Group 650">
              <a:extLst>
                <a:ext uri="{FF2B5EF4-FFF2-40B4-BE49-F238E27FC236}">
                  <a16:creationId xmlns:a16="http://schemas.microsoft.com/office/drawing/2014/main" id="{00000000-0008-0000-0100-0000518E0400}"/>
                </a:ext>
              </a:extLst>
            </xdr:cNvPr>
            <xdr:cNvGrpSpPr>
              <a:grpSpLocks/>
            </xdr:cNvGrpSpPr>
          </xdr:nvGrpSpPr>
          <xdr:grpSpPr bwMode="auto">
            <a:xfrm>
              <a:off x="11288713" y="2682875"/>
              <a:ext cx="1768475" cy="0"/>
              <a:chOff x="645" y="0"/>
              <a:chExt cx="13056619" cy="2682875"/>
            </a:xfrm>
          </xdr:grpSpPr>
          <xdr:sp macro="" textlink="">
            <xdr:nvSpPr>
              <xdr:cNvPr id="3723" name="Check Box 651" hidden="1">
                <a:extLst>
                  <a:ext uri="{63B3BB69-23CF-44E3-9099-C40C66FF867C}">
                    <a14:compatExt spid="_x0000_s3723"/>
                  </a:ext>
                  <a:ext uri="{FF2B5EF4-FFF2-40B4-BE49-F238E27FC236}">
                    <a16:creationId xmlns:a16="http://schemas.microsoft.com/office/drawing/2014/main" id="{00000000-0008-0000-0100-00008B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Contact recreation/swimming</a:t>
                </a:r>
              </a:p>
            </xdr:txBody>
          </xdr:sp>
          <xdr:sp macro="" textlink="">
            <xdr:nvSpPr>
              <xdr:cNvPr id="3724" name="Check Box 652" hidden="1">
                <a:extLst>
                  <a:ext uri="{63B3BB69-23CF-44E3-9099-C40C66FF867C}">
                    <a14:compatExt spid="_x0000_s3724"/>
                  </a:ext>
                  <a:ext uri="{FF2B5EF4-FFF2-40B4-BE49-F238E27FC236}">
                    <a16:creationId xmlns:a16="http://schemas.microsoft.com/office/drawing/2014/main" id="{00000000-0008-0000-0100-00008C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Aquatic life and wildlife</a:t>
                </a:r>
              </a:p>
            </xdr:txBody>
          </xdr:sp>
          <xdr:sp macro="" textlink="">
            <xdr:nvSpPr>
              <xdr:cNvPr id="3725" name="Check Box 653" hidden="1">
                <a:extLst>
                  <a:ext uri="{63B3BB69-23CF-44E3-9099-C40C66FF867C}">
                    <a14:compatExt spid="_x0000_s3725"/>
                  </a:ext>
                  <a:ext uri="{FF2B5EF4-FFF2-40B4-BE49-F238E27FC236}">
                    <a16:creationId xmlns:a16="http://schemas.microsoft.com/office/drawing/2014/main" id="{00000000-0008-0000-0100-00008D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Cultural Use</a:t>
                </a:r>
              </a:p>
            </xdr:txBody>
          </xdr:sp>
          <xdr:sp macro="" textlink="">
            <xdr:nvSpPr>
              <xdr:cNvPr id="3726" name="Check Box 654" hidden="1">
                <a:extLst>
                  <a:ext uri="{63B3BB69-23CF-44E3-9099-C40C66FF867C}">
                    <a14:compatExt spid="_x0000_s3726"/>
                  </a:ext>
                  <a:ext uri="{FF2B5EF4-FFF2-40B4-BE49-F238E27FC236}">
                    <a16:creationId xmlns:a16="http://schemas.microsoft.com/office/drawing/2014/main" id="{00000000-0008-0000-0100-00008E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Fish and shellfish safe to eat</a:t>
                </a:r>
              </a:p>
            </xdr:txBody>
          </xdr:sp>
          <xdr:sp macro="" textlink="">
            <xdr:nvSpPr>
              <xdr:cNvPr id="3727" name="Check Box 655" hidden="1">
                <a:extLst>
                  <a:ext uri="{63B3BB69-23CF-44E3-9099-C40C66FF867C}">
                    <a14:compatExt spid="_x0000_s3727"/>
                  </a:ext>
                  <a:ext uri="{FF2B5EF4-FFF2-40B4-BE49-F238E27FC236}">
                    <a16:creationId xmlns:a16="http://schemas.microsoft.com/office/drawing/2014/main" id="{00000000-0008-0000-0100-00008F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Agricultural irrigation</a:t>
                </a:r>
              </a:p>
            </xdr:txBody>
          </xdr:sp>
          <xdr:sp macro="" textlink="">
            <xdr:nvSpPr>
              <xdr:cNvPr id="3728" name="Check Box 656" hidden="1">
                <a:extLst>
                  <a:ext uri="{63B3BB69-23CF-44E3-9099-C40C66FF867C}">
                    <a14:compatExt spid="_x0000_s3728"/>
                  </a:ext>
                  <a:ext uri="{FF2B5EF4-FFF2-40B4-BE49-F238E27FC236}">
                    <a16:creationId xmlns:a16="http://schemas.microsoft.com/office/drawing/2014/main" id="{00000000-0008-0000-0100-000090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Livestock watering</a:t>
                </a:r>
              </a:p>
            </xdr:txBody>
          </xdr:sp>
          <xdr:sp macro="" textlink="">
            <xdr:nvSpPr>
              <xdr:cNvPr id="3729" name="Check Box 657" hidden="1">
                <a:extLst>
                  <a:ext uri="{63B3BB69-23CF-44E3-9099-C40C66FF867C}">
                    <a14:compatExt spid="_x0000_s3729"/>
                  </a:ext>
                  <a:ext uri="{FF2B5EF4-FFF2-40B4-BE49-F238E27FC236}">
                    <a16:creationId xmlns:a16="http://schemas.microsoft.com/office/drawing/2014/main" id="{00000000-0008-0000-0100-0000910E0000}"/>
                  </a:ext>
                </a:extLst>
              </xdr:cNvPr>
              <xdr:cNvSpPr/>
            </xdr:nvSpPr>
            <xdr:spPr bwMode="auto">
              <a:xfrm>
                <a:off x="13057087" y="2682875"/>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Rare and endangered species</a:t>
                </a:r>
              </a:p>
            </xdr:txBody>
          </xdr:sp>
          <xdr:sp macro="" textlink="">
            <xdr:nvSpPr>
              <xdr:cNvPr id="3730" name="Check Box 658" hidden="1">
                <a:extLst>
                  <a:ext uri="{63B3BB69-23CF-44E3-9099-C40C66FF867C}">
                    <a14:compatExt spid="_x0000_s3730"/>
                  </a:ext>
                  <a:ext uri="{FF2B5EF4-FFF2-40B4-BE49-F238E27FC236}">
                    <a16:creationId xmlns:a16="http://schemas.microsoft.com/office/drawing/2014/main" id="{00000000-0008-0000-0100-0000920E0000}"/>
                  </a:ext>
                </a:extLst>
              </xdr:cNvPr>
              <xdr:cNvSpPr/>
            </xdr:nvSpPr>
            <xdr:spPr bwMode="auto">
              <a:xfrm>
                <a:off x="645" y="0"/>
                <a:ext cx="17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Drinking water</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xdr:row>
          <xdr:rowOff>0</xdr:rowOff>
        </xdr:from>
        <xdr:to>
          <xdr:col>11</xdr:col>
          <xdr:colOff>590550</xdr:colOff>
          <xdr:row>5</xdr:row>
          <xdr:rowOff>0</xdr:rowOff>
        </xdr:to>
        <xdr:sp macro="" textlink="">
          <xdr:nvSpPr>
            <xdr:cNvPr id="3746" name="Check Box 674" hidden="1">
              <a:extLst>
                <a:ext uri="{63B3BB69-23CF-44E3-9099-C40C66FF867C}">
                  <a14:compatExt spid="_x0000_s3746"/>
                </a:ext>
                <a:ext uri="{FF2B5EF4-FFF2-40B4-BE49-F238E27FC236}">
                  <a16:creationId xmlns:a16="http://schemas.microsoft.com/office/drawing/2014/main" id="{00000000-0008-0000-0100-0000A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13</xdr:col>
          <xdr:colOff>508000</xdr:colOff>
          <xdr:row>68</xdr:row>
          <xdr:rowOff>146050</xdr:rowOff>
        </xdr:to>
        <xdr:sp macro="" textlink="">
          <xdr:nvSpPr>
            <xdr:cNvPr id="6153" name="Object 9" hidden="1">
              <a:extLst>
                <a:ext uri="{63B3BB69-23CF-44E3-9099-C40C66FF867C}">
                  <a14:compatExt spid="_x0000_s6153"/>
                </a:ext>
                <a:ext uri="{FF2B5EF4-FFF2-40B4-BE49-F238E27FC236}">
                  <a16:creationId xmlns:a16="http://schemas.microsoft.com/office/drawing/2014/main" id="{00000000-0008-0000-04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xdr:row>
          <xdr:rowOff>0</xdr:rowOff>
        </xdr:from>
        <xdr:to>
          <xdr:col>9</xdr:col>
          <xdr:colOff>317500</xdr:colOff>
          <xdr:row>13</xdr:row>
          <xdr:rowOff>38100</xdr:rowOff>
        </xdr:to>
        <xdr:sp macro="" textlink="">
          <xdr:nvSpPr>
            <xdr:cNvPr id="4106" name="Object 10" hidden="1">
              <a:extLst>
                <a:ext uri="{63B3BB69-23CF-44E3-9099-C40C66FF867C}">
                  <a14:compatExt spid="_x0000_s4106"/>
                </a:ext>
                <a:ext uri="{FF2B5EF4-FFF2-40B4-BE49-F238E27FC236}">
                  <a16:creationId xmlns:a16="http://schemas.microsoft.com/office/drawing/2014/main" id="{00000000-0008-0000-05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0</xdr:rowOff>
        </xdr:from>
        <xdr:to>
          <xdr:col>9</xdr:col>
          <xdr:colOff>317500</xdr:colOff>
          <xdr:row>52</xdr:row>
          <xdr:rowOff>57150</xdr:rowOff>
        </xdr:to>
        <xdr:sp macro="" textlink="">
          <xdr:nvSpPr>
            <xdr:cNvPr id="4107" name="Object 11" hidden="1">
              <a:extLst>
                <a:ext uri="{63B3BB69-23CF-44E3-9099-C40C66FF867C}">
                  <a14:compatExt spid="_x0000_s4107"/>
                </a:ext>
                <a:ext uri="{FF2B5EF4-FFF2-40B4-BE49-F238E27FC236}">
                  <a16:creationId xmlns:a16="http://schemas.microsoft.com/office/drawing/2014/main" id="{00000000-0008-0000-05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73</xdr:row>
          <xdr:rowOff>19050</xdr:rowOff>
        </xdr:from>
        <xdr:to>
          <xdr:col>9</xdr:col>
          <xdr:colOff>317500</xdr:colOff>
          <xdr:row>108</xdr:row>
          <xdr:rowOff>19050</xdr:rowOff>
        </xdr:to>
        <xdr:sp macro="" textlink="">
          <xdr:nvSpPr>
            <xdr:cNvPr id="4108" name="Object 12" hidden="1">
              <a:extLst>
                <a:ext uri="{63B3BB69-23CF-44E3-9099-C40C66FF867C}">
                  <a14:compatExt spid="_x0000_s4108"/>
                </a:ext>
                <a:ext uri="{FF2B5EF4-FFF2-40B4-BE49-F238E27FC236}">
                  <a16:creationId xmlns:a16="http://schemas.microsoft.com/office/drawing/2014/main" id="{00000000-0008-0000-05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31750</xdr:rowOff>
        </xdr:from>
        <xdr:to>
          <xdr:col>9</xdr:col>
          <xdr:colOff>317500</xdr:colOff>
          <xdr:row>64</xdr:row>
          <xdr:rowOff>95250</xdr:rowOff>
        </xdr:to>
        <xdr:sp macro="" textlink="">
          <xdr:nvSpPr>
            <xdr:cNvPr id="4109" name="Object 13" hidden="1">
              <a:extLst>
                <a:ext uri="{63B3BB69-23CF-44E3-9099-C40C66FF867C}">
                  <a14:compatExt spid="_x0000_s4109"/>
                </a:ext>
                <a:ext uri="{FF2B5EF4-FFF2-40B4-BE49-F238E27FC236}">
                  <a16:creationId xmlns:a16="http://schemas.microsoft.com/office/drawing/2014/main" id="{00000000-0008-0000-05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63</xdr:row>
          <xdr:rowOff>146050</xdr:rowOff>
        </xdr:from>
        <xdr:to>
          <xdr:col>9</xdr:col>
          <xdr:colOff>317500</xdr:colOff>
          <xdr:row>74</xdr:row>
          <xdr:rowOff>19050</xdr:rowOff>
        </xdr:to>
        <xdr:sp macro="" textlink="">
          <xdr:nvSpPr>
            <xdr:cNvPr id="4110" name="Object 14" hidden="1">
              <a:extLst>
                <a:ext uri="{63B3BB69-23CF-44E3-9099-C40C66FF867C}">
                  <a14:compatExt spid="_x0000_s4110"/>
                </a:ext>
                <a:ext uri="{FF2B5EF4-FFF2-40B4-BE49-F238E27FC236}">
                  <a16:creationId xmlns:a16="http://schemas.microsoft.com/office/drawing/2014/main" id="{00000000-0008-0000-05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108</xdr:row>
          <xdr:rowOff>50800</xdr:rowOff>
        </xdr:from>
        <xdr:to>
          <xdr:col>9</xdr:col>
          <xdr:colOff>317500</xdr:colOff>
          <xdr:row>116</xdr:row>
          <xdr:rowOff>88900</xdr:rowOff>
        </xdr:to>
        <xdr:sp macro="" textlink="">
          <xdr:nvSpPr>
            <xdr:cNvPr id="4111" name="Object 15" hidden="1">
              <a:extLst>
                <a:ext uri="{63B3BB69-23CF-44E3-9099-C40C66FF867C}">
                  <a14:compatExt spid="_x0000_s4111"/>
                </a:ext>
                <a:ext uri="{FF2B5EF4-FFF2-40B4-BE49-F238E27FC236}">
                  <a16:creationId xmlns:a16="http://schemas.microsoft.com/office/drawing/2014/main" id="{00000000-0008-0000-05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116</xdr:row>
          <xdr:rowOff>95250</xdr:rowOff>
        </xdr:from>
        <xdr:to>
          <xdr:col>9</xdr:col>
          <xdr:colOff>317500</xdr:colOff>
          <xdr:row>136</xdr:row>
          <xdr:rowOff>152400</xdr:rowOff>
        </xdr:to>
        <xdr:sp macro="" textlink="">
          <xdr:nvSpPr>
            <xdr:cNvPr id="4112" name="Object 16" hidden="1">
              <a:extLst>
                <a:ext uri="{63B3BB69-23CF-44E3-9099-C40C66FF867C}">
                  <a14:compatExt spid="_x0000_s4112"/>
                </a:ext>
                <a:ext uri="{FF2B5EF4-FFF2-40B4-BE49-F238E27FC236}">
                  <a16:creationId xmlns:a16="http://schemas.microsoft.com/office/drawing/2014/main" id="{00000000-0008-0000-05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5</xdr:col>
      <xdr:colOff>38100</xdr:colOff>
      <xdr:row>16</xdr:row>
      <xdr:rowOff>9525</xdr:rowOff>
    </xdr:from>
    <xdr:to>
      <xdr:col>13</xdr:col>
      <xdr:colOff>9525</xdr:colOff>
      <xdr:row>32</xdr:row>
      <xdr:rowOff>28575</xdr:rowOff>
    </xdr:to>
    <xdr:graphicFrame macro="">
      <xdr:nvGraphicFramePr>
        <xdr:cNvPr id="13488" name="Chart 5">
          <a:extLst>
            <a:ext uri="{FF2B5EF4-FFF2-40B4-BE49-F238E27FC236}">
              <a16:creationId xmlns:a16="http://schemas.microsoft.com/office/drawing/2014/main" id="{00000000-0008-0000-0600-0000B03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66675</xdr:colOff>
      <xdr:row>32</xdr:row>
      <xdr:rowOff>85725</xdr:rowOff>
    </xdr:from>
    <xdr:to>
      <xdr:col>12</xdr:col>
      <xdr:colOff>600075</xdr:colOff>
      <xdr:row>52</xdr:row>
      <xdr:rowOff>123825</xdr:rowOff>
    </xdr:to>
    <xdr:graphicFrame macro="">
      <xdr:nvGraphicFramePr>
        <xdr:cNvPr id="13489" name="Chart 6">
          <a:extLst>
            <a:ext uri="{FF2B5EF4-FFF2-40B4-BE49-F238E27FC236}">
              <a16:creationId xmlns:a16="http://schemas.microsoft.com/office/drawing/2014/main" id="{00000000-0008-0000-0600-0000B13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90487</xdr:colOff>
      <xdr:row>53</xdr:row>
      <xdr:rowOff>119062</xdr:rowOff>
    </xdr:from>
    <xdr:to>
      <xdr:col>12</xdr:col>
      <xdr:colOff>395287</xdr:colOff>
      <xdr:row>70</xdr:row>
      <xdr:rowOff>109537</xdr:rowOff>
    </xdr:to>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76200</xdr:colOff>
      <xdr:row>70</xdr:row>
      <xdr:rowOff>142875</xdr:rowOff>
    </xdr:from>
    <xdr:to>
      <xdr:col>12</xdr:col>
      <xdr:colOff>381000</xdr:colOff>
      <xdr:row>87</xdr:row>
      <xdr:rowOff>133350</xdr:rowOff>
    </xdr:to>
    <xdr:graphicFrame macro="">
      <xdr:nvGraphicFramePr>
        <xdr:cNvPr id="3" name="Chart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170" Type="http://schemas.openxmlformats.org/officeDocument/2006/relationships/ctrlProp" Target="../ctrlProps/ctrlProp167.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181" Type="http://schemas.openxmlformats.org/officeDocument/2006/relationships/ctrlProp" Target="../ctrlProps/ctrlProp178.xml"/><Relationship Id="rId402" Type="http://schemas.openxmlformats.org/officeDocument/2006/relationships/ctrlProp" Target="../ctrlProps/ctrlProp399.xml"/><Relationship Id="rId279" Type="http://schemas.openxmlformats.org/officeDocument/2006/relationships/ctrlProp" Target="../ctrlProps/ctrlProp276.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346" Type="http://schemas.openxmlformats.org/officeDocument/2006/relationships/ctrlProp" Target="../ctrlProps/ctrlProp343.xml"/><Relationship Id="rId553" Type="http://schemas.openxmlformats.org/officeDocument/2006/relationships/ctrlProp" Target="../ctrlProps/ctrlProp550.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497" Type="http://schemas.openxmlformats.org/officeDocument/2006/relationships/ctrlProp" Target="../ctrlProps/ctrlProp494.xml"/><Relationship Id="rId357" Type="http://schemas.openxmlformats.org/officeDocument/2006/relationships/ctrlProp" Target="../ctrlProps/ctrlProp354.xml"/><Relationship Id="rId54" Type="http://schemas.openxmlformats.org/officeDocument/2006/relationships/ctrlProp" Target="../ctrlProps/ctrlProp51.xml"/><Relationship Id="rId217" Type="http://schemas.openxmlformats.org/officeDocument/2006/relationships/ctrlProp" Target="../ctrlProps/ctrlProp214.xml"/><Relationship Id="rId564" Type="http://schemas.openxmlformats.org/officeDocument/2006/relationships/ctrlProp" Target="../ctrlProps/ctrlProp561.xml"/><Relationship Id="rId424" Type="http://schemas.openxmlformats.org/officeDocument/2006/relationships/ctrlProp" Target="../ctrlProps/ctrlProp421.xml"/><Relationship Id="rId270" Type="http://schemas.openxmlformats.org/officeDocument/2006/relationships/ctrlProp" Target="../ctrlProps/ctrlProp267.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228" Type="http://schemas.openxmlformats.org/officeDocument/2006/relationships/ctrlProp" Target="../ctrlProps/ctrlProp225.xml"/><Relationship Id="rId435" Type="http://schemas.openxmlformats.org/officeDocument/2006/relationships/ctrlProp" Target="../ctrlProps/ctrlProp432.xml"/><Relationship Id="rId281" Type="http://schemas.openxmlformats.org/officeDocument/2006/relationships/ctrlProp" Target="../ctrlProps/ctrlProp278.xml"/><Relationship Id="rId502" Type="http://schemas.openxmlformats.org/officeDocument/2006/relationships/ctrlProp" Target="../ctrlProps/ctrlProp499.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86" Type="http://schemas.openxmlformats.org/officeDocument/2006/relationships/ctrlProp" Target="../ctrlProps/ctrlProp583.xml"/><Relationship Id="rId7" Type="http://schemas.openxmlformats.org/officeDocument/2006/relationships/ctrlProp" Target="../ctrlProps/ctrlProp4.xml"/><Relationship Id="rId239" Type="http://schemas.openxmlformats.org/officeDocument/2006/relationships/ctrlProp" Target="../ctrlProps/ctrlProp236.xml"/><Relationship Id="rId446" Type="http://schemas.openxmlformats.org/officeDocument/2006/relationships/ctrlProp" Target="../ctrlProps/ctrlProp443.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513" Type="http://schemas.openxmlformats.org/officeDocument/2006/relationships/ctrlProp" Target="../ctrlProps/ctrlProp510.xml"/><Relationship Id="rId555" Type="http://schemas.openxmlformats.org/officeDocument/2006/relationships/ctrlProp" Target="../ctrlProps/ctrlProp552.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457" Type="http://schemas.openxmlformats.org/officeDocument/2006/relationships/ctrlProp" Target="../ctrlProps/ctrlProp454.xml"/><Relationship Id="rId261" Type="http://schemas.openxmlformats.org/officeDocument/2006/relationships/ctrlProp" Target="../ctrlProps/ctrlProp258.xml"/><Relationship Id="rId499" Type="http://schemas.openxmlformats.org/officeDocument/2006/relationships/ctrlProp" Target="../ctrlProps/ctrlProp496.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524" Type="http://schemas.openxmlformats.org/officeDocument/2006/relationships/ctrlProp" Target="../ctrlProps/ctrlProp521.xml"/><Relationship Id="rId566" Type="http://schemas.openxmlformats.org/officeDocument/2006/relationships/ctrlProp" Target="../ctrlProps/ctrlProp563.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230" Type="http://schemas.openxmlformats.org/officeDocument/2006/relationships/ctrlProp" Target="../ctrlProps/ctrlProp227.xml"/><Relationship Id="rId468" Type="http://schemas.openxmlformats.org/officeDocument/2006/relationships/ctrlProp" Target="../ctrlProps/ctrlProp465.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535" Type="http://schemas.openxmlformats.org/officeDocument/2006/relationships/ctrlProp" Target="../ctrlProps/ctrlProp532.xml"/><Relationship Id="rId577" Type="http://schemas.openxmlformats.org/officeDocument/2006/relationships/ctrlProp" Target="../ctrlProps/ctrlProp574.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241" Type="http://schemas.openxmlformats.org/officeDocument/2006/relationships/ctrlProp" Target="../ctrlProps/ctrlProp238.xml"/><Relationship Id="rId437" Type="http://schemas.openxmlformats.org/officeDocument/2006/relationships/ctrlProp" Target="../ctrlProps/ctrlProp434.xml"/><Relationship Id="rId479" Type="http://schemas.openxmlformats.org/officeDocument/2006/relationships/ctrlProp" Target="../ctrlProps/ctrlProp476.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490" Type="http://schemas.openxmlformats.org/officeDocument/2006/relationships/ctrlProp" Target="../ctrlProps/ctrlProp487.xml"/><Relationship Id="rId504" Type="http://schemas.openxmlformats.org/officeDocument/2006/relationships/ctrlProp" Target="../ctrlProps/ctrlProp501.xml"/><Relationship Id="rId546" Type="http://schemas.openxmlformats.org/officeDocument/2006/relationships/ctrlProp" Target="../ctrlProps/ctrlProp543.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557" Type="http://schemas.openxmlformats.org/officeDocument/2006/relationships/ctrlProp" Target="../ctrlProps/ctrlProp554.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470" Type="http://schemas.openxmlformats.org/officeDocument/2006/relationships/ctrlProp" Target="../ctrlProps/ctrlProp467.xml"/><Relationship Id="rId526" Type="http://schemas.openxmlformats.org/officeDocument/2006/relationships/ctrlProp" Target="../ctrlProps/ctrlProp523.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232" Type="http://schemas.openxmlformats.org/officeDocument/2006/relationships/ctrlProp" Target="../ctrlProps/ctrlProp229.xml"/><Relationship Id="rId274" Type="http://schemas.openxmlformats.org/officeDocument/2006/relationships/ctrlProp" Target="../ctrlProps/ctrlProp271.xml"/><Relationship Id="rId481" Type="http://schemas.openxmlformats.org/officeDocument/2006/relationships/ctrlProp" Target="../ctrlProps/ctrlProp478.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537" Type="http://schemas.openxmlformats.org/officeDocument/2006/relationships/ctrlProp" Target="../ctrlProps/ctrlProp534.xml"/><Relationship Id="rId579" Type="http://schemas.openxmlformats.org/officeDocument/2006/relationships/ctrlProp" Target="../ctrlProps/ctrlProp576.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439" Type="http://schemas.openxmlformats.org/officeDocument/2006/relationships/ctrlProp" Target="../ctrlProps/ctrlProp436.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450" Type="http://schemas.openxmlformats.org/officeDocument/2006/relationships/ctrlProp" Target="../ctrlProps/ctrlProp447.xml"/><Relationship Id="rId506" Type="http://schemas.openxmlformats.org/officeDocument/2006/relationships/ctrlProp" Target="../ctrlProps/ctrlProp503.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492" Type="http://schemas.openxmlformats.org/officeDocument/2006/relationships/ctrlProp" Target="../ctrlProps/ctrlProp489.xml"/><Relationship Id="rId548" Type="http://schemas.openxmlformats.org/officeDocument/2006/relationships/ctrlProp" Target="../ctrlProps/ctrlProp545.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212" Type="http://schemas.openxmlformats.org/officeDocument/2006/relationships/ctrlProp" Target="../ctrlProps/ctrlProp209.xml"/><Relationship Id="rId254" Type="http://schemas.openxmlformats.org/officeDocument/2006/relationships/ctrlProp" Target="../ctrlProps/ctrlProp251.xml"/><Relationship Id="rId49" Type="http://schemas.openxmlformats.org/officeDocument/2006/relationships/ctrlProp" Target="../ctrlProps/ctrlProp46.xml"/><Relationship Id="rId114" Type="http://schemas.openxmlformats.org/officeDocument/2006/relationships/ctrlProp" Target="../ctrlProps/ctrlProp111.xml"/><Relationship Id="rId296" Type="http://schemas.openxmlformats.org/officeDocument/2006/relationships/ctrlProp" Target="../ctrlProps/ctrlProp293.xml"/><Relationship Id="rId461" Type="http://schemas.openxmlformats.org/officeDocument/2006/relationships/ctrlProp" Target="../ctrlProps/ctrlProp458.xml"/><Relationship Id="rId517" Type="http://schemas.openxmlformats.org/officeDocument/2006/relationships/ctrlProp" Target="../ctrlProps/ctrlProp514.xml"/><Relationship Id="rId559" Type="http://schemas.openxmlformats.org/officeDocument/2006/relationships/ctrlProp" Target="../ctrlProps/ctrlProp556.xml"/><Relationship Id="rId60" Type="http://schemas.openxmlformats.org/officeDocument/2006/relationships/ctrlProp" Target="../ctrlProps/ctrlProp57.xml"/><Relationship Id="rId156" Type="http://schemas.openxmlformats.org/officeDocument/2006/relationships/ctrlProp" Target="../ctrlProps/ctrlProp153.xml"/><Relationship Id="rId198" Type="http://schemas.openxmlformats.org/officeDocument/2006/relationships/ctrlProp" Target="../ctrlProps/ctrlProp195.xml"/><Relationship Id="rId321" Type="http://schemas.openxmlformats.org/officeDocument/2006/relationships/ctrlProp" Target="../ctrlProps/ctrlProp318.xml"/><Relationship Id="rId363" Type="http://schemas.openxmlformats.org/officeDocument/2006/relationships/ctrlProp" Target="../ctrlProps/ctrlProp360.xml"/><Relationship Id="rId419" Type="http://schemas.openxmlformats.org/officeDocument/2006/relationships/ctrlProp" Target="../ctrlProps/ctrlProp416.xml"/><Relationship Id="rId570" Type="http://schemas.openxmlformats.org/officeDocument/2006/relationships/ctrlProp" Target="../ctrlProps/ctrlProp567.xml"/><Relationship Id="rId223" Type="http://schemas.openxmlformats.org/officeDocument/2006/relationships/ctrlProp" Target="../ctrlProps/ctrlProp220.xml"/><Relationship Id="rId430" Type="http://schemas.openxmlformats.org/officeDocument/2006/relationships/ctrlProp" Target="../ctrlProps/ctrlProp427.xml"/><Relationship Id="rId18" Type="http://schemas.openxmlformats.org/officeDocument/2006/relationships/ctrlProp" Target="../ctrlProps/ctrlProp15.xml"/><Relationship Id="rId265" Type="http://schemas.openxmlformats.org/officeDocument/2006/relationships/ctrlProp" Target="../ctrlProps/ctrlProp262.xml"/><Relationship Id="rId472" Type="http://schemas.openxmlformats.org/officeDocument/2006/relationships/ctrlProp" Target="../ctrlProps/ctrlProp469.xml"/><Relationship Id="rId528" Type="http://schemas.openxmlformats.org/officeDocument/2006/relationships/ctrlProp" Target="../ctrlProps/ctrlProp525.xml"/><Relationship Id="rId125" Type="http://schemas.openxmlformats.org/officeDocument/2006/relationships/ctrlProp" Target="../ctrlProps/ctrlProp122.xml"/><Relationship Id="rId167" Type="http://schemas.openxmlformats.org/officeDocument/2006/relationships/ctrlProp" Target="../ctrlProps/ctrlProp164.xml"/><Relationship Id="rId332" Type="http://schemas.openxmlformats.org/officeDocument/2006/relationships/ctrlProp" Target="../ctrlProps/ctrlProp329.xml"/><Relationship Id="rId374" Type="http://schemas.openxmlformats.org/officeDocument/2006/relationships/ctrlProp" Target="../ctrlProps/ctrlProp371.xml"/><Relationship Id="rId581" Type="http://schemas.openxmlformats.org/officeDocument/2006/relationships/ctrlProp" Target="../ctrlProps/ctrlProp578.xml"/><Relationship Id="rId71" Type="http://schemas.openxmlformats.org/officeDocument/2006/relationships/ctrlProp" Target="../ctrlProps/ctrlProp68.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76" Type="http://schemas.openxmlformats.org/officeDocument/2006/relationships/ctrlProp" Target="../ctrlProps/ctrlProp273.xml"/><Relationship Id="rId441" Type="http://schemas.openxmlformats.org/officeDocument/2006/relationships/ctrlProp" Target="../ctrlProps/ctrlProp438.xml"/><Relationship Id="rId483" Type="http://schemas.openxmlformats.org/officeDocument/2006/relationships/ctrlProp" Target="../ctrlProps/ctrlProp480.xml"/><Relationship Id="rId539" Type="http://schemas.openxmlformats.org/officeDocument/2006/relationships/ctrlProp" Target="../ctrlProps/ctrlProp536.xml"/><Relationship Id="rId40" Type="http://schemas.openxmlformats.org/officeDocument/2006/relationships/ctrlProp" Target="../ctrlProps/ctrlProp37.xml"/><Relationship Id="rId136" Type="http://schemas.openxmlformats.org/officeDocument/2006/relationships/ctrlProp" Target="../ctrlProps/ctrlProp133.xml"/><Relationship Id="rId178" Type="http://schemas.openxmlformats.org/officeDocument/2006/relationships/ctrlProp" Target="../ctrlProps/ctrlProp175.xml"/><Relationship Id="rId301" Type="http://schemas.openxmlformats.org/officeDocument/2006/relationships/ctrlProp" Target="../ctrlProps/ctrlProp298.xml"/><Relationship Id="rId343" Type="http://schemas.openxmlformats.org/officeDocument/2006/relationships/ctrlProp" Target="../ctrlProps/ctrlProp340.xml"/><Relationship Id="rId550" Type="http://schemas.openxmlformats.org/officeDocument/2006/relationships/ctrlProp" Target="../ctrlProps/ctrlProp547.xml"/><Relationship Id="rId82" Type="http://schemas.openxmlformats.org/officeDocument/2006/relationships/ctrlProp" Target="../ctrlProps/ctrlProp79.xml"/><Relationship Id="rId203" Type="http://schemas.openxmlformats.org/officeDocument/2006/relationships/ctrlProp" Target="../ctrlProps/ctrlProp200.xml"/><Relationship Id="rId385" Type="http://schemas.openxmlformats.org/officeDocument/2006/relationships/ctrlProp" Target="../ctrlProps/ctrlProp382.xml"/><Relationship Id="rId245" Type="http://schemas.openxmlformats.org/officeDocument/2006/relationships/ctrlProp" Target="../ctrlProps/ctrlProp242.xml"/><Relationship Id="rId287" Type="http://schemas.openxmlformats.org/officeDocument/2006/relationships/ctrlProp" Target="../ctrlProps/ctrlProp284.xml"/><Relationship Id="rId410" Type="http://schemas.openxmlformats.org/officeDocument/2006/relationships/ctrlProp" Target="../ctrlProps/ctrlProp407.xml"/><Relationship Id="rId452" Type="http://schemas.openxmlformats.org/officeDocument/2006/relationships/ctrlProp" Target="../ctrlProps/ctrlProp449.xml"/><Relationship Id="rId494" Type="http://schemas.openxmlformats.org/officeDocument/2006/relationships/ctrlProp" Target="../ctrlProps/ctrlProp491.xml"/><Relationship Id="rId508" Type="http://schemas.openxmlformats.org/officeDocument/2006/relationships/ctrlProp" Target="../ctrlProps/ctrlProp505.xml"/><Relationship Id="rId105" Type="http://schemas.openxmlformats.org/officeDocument/2006/relationships/ctrlProp" Target="../ctrlProps/ctrlProp102.xml"/><Relationship Id="rId147" Type="http://schemas.openxmlformats.org/officeDocument/2006/relationships/ctrlProp" Target="../ctrlProps/ctrlProp144.xml"/><Relationship Id="rId312" Type="http://schemas.openxmlformats.org/officeDocument/2006/relationships/ctrlProp" Target="../ctrlProps/ctrlProp309.xml"/><Relationship Id="rId354" Type="http://schemas.openxmlformats.org/officeDocument/2006/relationships/ctrlProp" Target="../ctrlProps/ctrlProp351.xml"/><Relationship Id="rId51" Type="http://schemas.openxmlformats.org/officeDocument/2006/relationships/ctrlProp" Target="../ctrlProps/ctrlProp48.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561" Type="http://schemas.openxmlformats.org/officeDocument/2006/relationships/ctrlProp" Target="../ctrlProps/ctrlProp558.xml"/><Relationship Id="rId214" Type="http://schemas.openxmlformats.org/officeDocument/2006/relationships/ctrlProp" Target="../ctrlProps/ctrlProp211.xml"/><Relationship Id="rId256" Type="http://schemas.openxmlformats.org/officeDocument/2006/relationships/ctrlProp" Target="../ctrlProps/ctrlProp253.xml"/><Relationship Id="rId298" Type="http://schemas.openxmlformats.org/officeDocument/2006/relationships/ctrlProp" Target="../ctrlProps/ctrlProp295.xml"/><Relationship Id="rId421" Type="http://schemas.openxmlformats.org/officeDocument/2006/relationships/ctrlProp" Target="../ctrlProps/ctrlProp418.xml"/><Relationship Id="rId463" Type="http://schemas.openxmlformats.org/officeDocument/2006/relationships/ctrlProp" Target="../ctrlProps/ctrlProp460.xml"/><Relationship Id="rId519" Type="http://schemas.openxmlformats.org/officeDocument/2006/relationships/ctrlProp" Target="../ctrlProps/ctrlProp516.xml"/><Relationship Id="rId116" Type="http://schemas.openxmlformats.org/officeDocument/2006/relationships/ctrlProp" Target="../ctrlProps/ctrlProp113.xml"/><Relationship Id="rId158" Type="http://schemas.openxmlformats.org/officeDocument/2006/relationships/ctrlProp" Target="../ctrlProps/ctrlProp155.xml"/><Relationship Id="rId323" Type="http://schemas.openxmlformats.org/officeDocument/2006/relationships/ctrlProp" Target="../ctrlProps/ctrlProp320.xml"/><Relationship Id="rId530" Type="http://schemas.openxmlformats.org/officeDocument/2006/relationships/ctrlProp" Target="../ctrlProps/ctrlProp527.xml"/><Relationship Id="rId20" Type="http://schemas.openxmlformats.org/officeDocument/2006/relationships/ctrlProp" Target="../ctrlProps/ctrlProp17.xml"/><Relationship Id="rId62" Type="http://schemas.openxmlformats.org/officeDocument/2006/relationships/ctrlProp" Target="../ctrlProps/ctrlProp59.xml"/><Relationship Id="rId365" Type="http://schemas.openxmlformats.org/officeDocument/2006/relationships/ctrlProp" Target="../ctrlProps/ctrlProp362.xml"/><Relationship Id="rId572" Type="http://schemas.openxmlformats.org/officeDocument/2006/relationships/ctrlProp" Target="../ctrlProps/ctrlProp569.xml"/><Relationship Id="rId225" Type="http://schemas.openxmlformats.org/officeDocument/2006/relationships/ctrlProp" Target="../ctrlProps/ctrlProp222.xml"/><Relationship Id="rId267" Type="http://schemas.openxmlformats.org/officeDocument/2006/relationships/ctrlProp" Target="../ctrlProps/ctrlProp264.xml"/><Relationship Id="rId432" Type="http://schemas.openxmlformats.org/officeDocument/2006/relationships/ctrlProp" Target="../ctrlProps/ctrlProp429.xml"/><Relationship Id="rId474" Type="http://schemas.openxmlformats.org/officeDocument/2006/relationships/ctrlProp" Target="../ctrlProps/ctrlProp471.xml"/><Relationship Id="rId127" Type="http://schemas.openxmlformats.org/officeDocument/2006/relationships/ctrlProp" Target="../ctrlProps/ctrlProp124.xml"/><Relationship Id="rId31" Type="http://schemas.openxmlformats.org/officeDocument/2006/relationships/ctrlProp" Target="../ctrlProps/ctrlProp28.xml"/><Relationship Id="rId73" Type="http://schemas.openxmlformats.org/officeDocument/2006/relationships/ctrlProp" Target="../ctrlProps/ctrlProp70.xml"/><Relationship Id="rId169" Type="http://schemas.openxmlformats.org/officeDocument/2006/relationships/ctrlProp" Target="../ctrlProps/ctrlProp166.xml"/><Relationship Id="rId334" Type="http://schemas.openxmlformats.org/officeDocument/2006/relationships/ctrlProp" Target="../ctrlProps/ctrlProp331.xml"/><Relationship Id="rId376" Type="http://schemas.openxmlformats.org/officeDocument/2006/relationships/ctrlProp" Target="../ctrlProps/ctrlProp373.xml"/><Relationship Id="rId541" Type="http://schemas.openxmlformats.org/officeDocument/2006/relationships/ctrlProp" Target="../ctrlProps/ctrlProp538.xml"/><Relationship Id="rId583" Type="http://schemas.openxmlformats.org/officeDocument/2006/relationships/ctrlProp" Target="../ctrlProps/ctrlProp580.xml"/><Relationship Id="rId4" Type="http://schemas.openxmlformats.org/officeDocument/2006/relationships/ctrlProp" Target="../ctrlProps/ctrlProp1.xml"/><Relationship Id="rId180" Type="http://schemas.openxmlformats.org/officeDocument/2006/relationships/ctrlProp" Target="../ctrlProps/ctrlProp177.xml"/><Relationship Id="rId236" Type="http://schemas.openxmlformats.org/officeDocument/2006/relationships/ctrlProp" Target="../ctrlProps/ctrlProp233.xml"/><Relationship Id="rId278" Type="http://schemas.openxmlformats.org/officeDocument/2006/relationships/ctrlProp" Target="../ctrlProps/ctrlProp275.xml"/><Relationship Id="rId401" Type="http://schemas.openxmlformats.org/officeDocument/2006/relationships/ctrlProp" Target="../ctrlProps/ctrlProp398.xml"/><Relationship Id="rId443" Type="http://schemas.openxmlformats.org/officeDocument/2006/relationships/ctrlProp" Target="../ctrlProps/ctrlProp440.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585" Type="http://schemas.openxmlformats.org/officeDocument/2006/relationships/ctrlProp" Target="../ctrlProps/ctrlProp582.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240" Type="http://schemas.openxmlformats.org/officeDocument/2006/relationships/ctrlProp" Target="../ctrlProps/ctrlProp237.xml"/><Relationship Id="rId478" Type="http://schemas.openxmlformats.org/officeDocument/2006/relationships/ctrlProp" Target="../ctrlProps/ctrlProp475.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251" Type="http://schemas.openxmlformats.org/officeDocument/2006/relationships/ctrlProp" Target="../ctrlProps/ctrlProp248.xml"/><Relationship Id="rId489" Type="http://schemas.openxmlformats.org/officeDocument/2006/relationships/ctrlProp" Target="../ctrlProps/ctrlProp486.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220" Type="http://schemas.openxmlformats.org/officeDocument/2006/relationships/ctrlProp" Target="../ctrlProps/ctrlProp217.xml"/><Relationship Id="rId458" Type="http://schemas.openxmlformats.org/officeDocument/2006/relationships/ctrlProp" Target="../ctrlProps/ctrlProp455.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580" Type="http://schemas.openxmlformats.org/officeDocument/2006/relationships/ctrlProp" Target="../ctrlProps/ctrlProp577.xml"/><Relationship Id="rId1" Type="http://schemas.openxmlformats.org/officeDocument/2006/relationships/printerSettings" Target="../printerSettings/printerSettings2.bin"/><Relationship Id="rId233" Type="http://schemas.openxmlformats.org/officeDocument/2006/relationships/ctrlProp" Target="../ctrlProps/ctrlProp230.xml"/><Relationship Id="rId440" Type="http://schemas.openxmlformats.org/officeDocument/2006/relationships/ctrlProp" Target="../ctrlProps/ctrlProp437.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202" Type="http://schemas.openxmlformats.org/officeDocument/2006/relationships/ctrlProp" Target="../ctrlProps/ctrlProp199.xml"/><Relationship Id="rId244" Type="http://schemas.openxmlformats.org/officeDocument/2006/relationships/ctrlProp" Target="../ctrlProps/ctrlProp241.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61" Type="http://schemas.openxmlformats.org/officeDocument/2006/relationships/ctrlProp" Target="../ctrlProps/ctrlProp58.xml"/><Relationship Id="rId199" Type="http://schemas.openxmlformats.org/officeDocument/2006/relationships/ctrlProp" Target="../ctrlProps/ctrlProp196.xml"/><Relationship Id="rId571" Type="http://schemas.openxmlformats.org/officeDocument/2006/relationships/ctrlProp" Target="../ctrlProps/ctrlProp568.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540" Type="http://schemas.openxmlformats.org/officeDocument/2006/relationships/ctrlProp" Target="../ctrlProps/ctrlProp537.xml"/><Relationship Id="rId72" Type="http://schemas.openxmlformats.org/officeDocument/2006/relationships/ctrlProp" Target="../ctrlProps/ctrlProp69.xml"/><Relationship Id="rId375" Type="http://schemas.openxmlformats.org/officeDocument/2006/relationships/ctrlProp" Target="../ctrlProps/ctrlProp372.xml"/><Relationship Id="rId582" Type="http://schemas.openxmlformats.org/officeDocument/2006/relationships/ctrlProp" Target="../ctrlProps/ctrlProp579.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51" Type="http://schemas.openxmlformats.org/officeDocument/2006/relationships/ctrlProp" Target="../ctrlProps/ctrlProp548.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562" Type="http://schemas.openxmlformats.org/officeDocument/2006/relationships/ctrlProp" Target="../ctrlProps/ctrlProp559.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299" Type="http://schemas.openxmlformats.org/officeDocument/2006/relationships/ctrlProp" Target="../ctrlProps/ctrlProp296.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573" Type="http://schemas.openxmlformats.org/officeDocument/2006/relationships/ctrlProp" Target="../ctrlProps/ctrlProp570.xml"/><Relationship Id="rId226" Type="http://schemas.openxmlformats.org/officeDocument/2006/relationships/ctrlProp" Target="../ctrlProps/ctrlProp223.xml"/><Relationship Id="rId433" Type="http://schemas.openxmlformats.org/officeDocument/2006/relationships/ctrlProp" Target="../ctrlProps/ctrlProp430.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84" Type="http://schemas.openxmlformats.org/officeDocument/2006/relationships/ctrlProp" Target="../ctrlProps/ctrlProp581.xml"/><Relationship Id="rId5" Type="http://schemas.openxmlformats.org/officeDocument/2006/relationships/ctrlProp" Target="../ctrlProps/ctrlProp2.xml"/><Relationship Id="rId237" Type="http://schemas.openxmlformats.org/officeDocument/2006/relationships/ctrlProp" Target="../ctrlProps/ctrlProp234.xml"/><Relationship Id="rId444" Type="http://schemas.openxmlformats.org/officeDocument/2006/relationships/ctrlProp" Target="../ctrlProps/ctrlProp441.xml"/><Relationship Id="rId290" Type="http://schemas.openxmlformats.org/officeDocument/2006/relationships/ctrlProp" Target="../ctrlProps/ctrlProp287.xml"/><Relationship Id="rId304" Type="http://schemas.openxmlformats.org/officeDocument/2006/relationships/ctrlProp" Target="../ctrlProps/ctrlProp301.xml"/><Relationship Id="rId388" Type="http://schemas.openxmlformats.org/officeDocument/2006/relationships/ctrlProp" Target="../ctrlProps/ctrlProp385.xml"/><Relationship Id="rId511" Type="http://schemas.openxmlformats.org/officeDocument/2006/relationships/ctrlProp" Target="../ctrlProps/ctrlProp508.xml"/><Relationship Id="rId85" Type="http://schemas.openxmlformats.org/officeDocument/2006/relationships/ctrlProp" Target="../ctrlProps/ctrlProp82.xml"/><Relationship Id="rId150" Type="http://schemas.openxmlformats.org/officeDocument/2006/relationships/ctrlProp" Target="../ctrlProps/ctrlProp147.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522" Type="http://schemas.openxmlformats.org/officeDocument/2006/relationships/ctrlProp" Target="../ctrlProps/ctrlProp519.xml"/><Relationship Id="rId96" Type="http://schemas.openxmlformats.org/officeDocument/2006/relationships/ctrlProp" Target="../ctrlProps/ctrlProp93.xml"/><Relationship Id="rId161" Type="http://schemas.openxmlformats.org/officeDocument/2006/relationships/ctrlProp" Target="../ctrlProps/ctrlProp158.xml"/><Relationship Id="rId399" Type="http://schemas.openxmlformats.org/officeDocument/2006/relationships/ctrlProp" Target="../ctrlProps/ctrlProp396.xml"/><Relationship Id="rId259" Type="http://schemas.openxmlformats.org/officeDocument/2006/relationships/ctrlProp" Target="../ctrlProps/ctrlProp256.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326" Type="http://schemas.openxmlformats.org/officeDocument/2006/relationships/ctrlProp" Target="../ctrlProps/ctrlProp323.xml"/><Relationship Id="rId533" Type="http://schemas.openxmlformats.org/officeDocument/2006/relationships/ctrlProp" Target="../ctrlProps/ctrlProp530.xml"/><Relationship Id="rId172" Type="http://schemas.openxmlformats.org/officeDocument/2006/relationships/ctrlProp" Target="../ctrlProps/ctrlProp169.xml"/><Relationship Id="rId477" Type="http://schemas.openxmlformats.org/officeDocument/2006/relationships/ctrlProp" Target="../ctrlProps/ctrlProp474.xml"/><Relationship Id="rId337" Type="http://schemas.openxmlformats.org/officeDocument/2006/relationships/ctrlProp" Target="../ctrlProps/ctrlProp334.xml"/><Relationship Id="rId34" Type="http://schemas.openxmlformats.org/officeDocument/2006/relationships/ctrlProp" Target="../ctrlProps/ctrlProp31.xml"/><Relationship Id="rId544" Type="http://schemas.openxmlformats.org/officeDocument/2006/relationships/ctrlProp" Target="../ctrlProps/ctrlProp541.xml"/><Relationship Id="rId183" Type="http://schemas.openxmlformats.org/officeDocument/2006/relationships/ctrlProp" Target="../ctrlProps/ctrlProp180.xml"/><Relationship Id="rId390" Type="http://schemas.openxmlformats.org/officeDocument/2006/relationships/ctrlProp" Target="../ctrlProps/ctrlProp387.xml"/><Relationship Id="rId404" Type="http://schemas.openxmlformats.org/officeDocument/2006/relationships/ctrlProp" Target="../ctrlProps/ctrlProp40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6.xml.rels><?xml version="1.0" encoding="UTF-8" standalone="yes"?>
<Relationships xmlns="http://schemas.openxmlformats.org/package/2006/relationships"><Relationship Id="rId8" Type="http://schemas.openxmlformats.org/officeDocument/2006/relationships/package" Target="../embeddings/Microsoft_Word_Document3.docx"/><Relationship Id="rId13" Type="http://schemas.openxmlformats.org/officeDocument/2006/relationships/image" Target="../media/image6.emf"/><Relationship Id="rId3" Type="http://schemas.openxmlformats.org/officeDocument/2006/relationships/vmlDrawing" Target="../drawings/vmlDrawing3.vml"/><Relationship Id="rId7" Type="http://schemas.openxmlformats.org/officeDocument/2006/relationships/image" Target="../media/image3.emf"/><Relationship Id="rId12" Type="http://schemas.openxmlformats.org/officeDocument/2006/relationships/package" Target="../embeddings/Microsoft_Word_Document5.docx"/><Relationship Id="rId17" Type="http://schemas.openxmlformats.org/officeDocument/2006/relationships/image" Target="../media/image8.emf"/><Relationship Id="rId2" Type="http://schemas.openxmlformats.org/officeDocument/2006/relationships/drawing" Target="../drawings/drawing3.xml"/><Relationship Id="rId16" Type="http://schemas.openxmlformats.org/officeDocument/2006/relationships/package" Target="../embeddings/Microsoft_Word_Document7.docx"/><Relationship Id="rId1" Type="http://schemas.openxmlformats.org/officeDocument/2006/relationships/printerSettings" Target="../printerSettings/printerSettings6.bin"/><Relationship Id="rId6" Type="http://schemas.openxmlformats.org/officeDocument/2006/relationships/package" Target="../embeddings/Microsoft_Word_Document2.docx"/><Relationship Id="rId11" Type="http://schemas.openxmlformats.org/officeDocument/2006/relationships/image" Target="../media/image5.emf"/><Relationship Id="rId5" Type="http://schemas.openxmlformats.org/officeDocument/2006/relationships/image" Target="../media/image2.emf"/><Relationship Id="rId15" Type="http://schemas.openxmlformats.org/officeDocument/2006/relationships/image" Target="../media/image7.emf"/><Relationship Id="rId10" Type="http://schemas.openxmlformats.org/officeDocument/2006/relationships/package" Target="../embeddings/Microsoft_Word_Document4.docx"/><Relationship Id="rId4" Type="http://schemas.openxmlformats.org/officeDocument/2006/relationships/package" Target="../embeddings/Microsoft_Word_Document1.docx"/><Relationship Id="rId9" Type="http://schemas.openxmlformats.org/officeDocument/2006/relationships/image" Target="../media/image4.emf"/><Relationship Id="rId14" Type="http://schemas.openxmlformats.org/officeDocument/2006/relationships/package" Target="../embeddings/Microsoft_Word_Document6.docx"/></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rgb="FFFF0000"/>
  </sheetPr>
  <dimension ref="A1:F59"/>
  <sheetViews>
    <sheetView zoomScaleNormal="100" workbookViewId="0">
      <selection sqref="A1:C1"/>
    </sheetView>
  </sheetViews>
  <sheetFormatPr defaultColWidth="9.1796875" defaultRowHeight="12.5" x14ac:dyDescent="0.25"/>
  <cols>
    <col min="1" max="1" width="11.7265625" style="69" bestFit="1" customWidth="1"/>
    <col min="2" max="2" width="31.26953125" style="69" customWidth="1"/>
    <col min="3" max="3" width="78.1796875" style="71" customWidth="1"/>
    <col min="4" max="16384" width="9.1796875" style="44"/>
  </cols>
  <sheetData>
    <row r="1" spans="1:4" ht="198" customHeight="1" x14ac:dyDescent="0.25">
      <c r="A1" s="217" t="s">
        <v>364</v>
      </c>
      <c r="B1" s="218"/>
      <c r="C1" s="219"/>
    </row>
    <row r="2" spans="1:4" ht="66" customHeight="1" x14ac:dyDescent="0.25">
      <c r="A2" s="205" t="s">
        <v>282</v>
      </c>
      <c r="B2" s="206"/>
      <c r="C2" s="207"/>
    </row>
    <row r="3" spans="1:4" ht="24" customHeight="1" x14ac:dyDescent="0.25">
      <c r="A3" s="68"/>
      <c r="B3" s="68"/>
      <c r="C3" s="45"/>
      <c r="D3" s="45"/>
    </row>
    <row r="4" spans="1:4" ht="45.75" customHeight="1" x14ac:dyDescent="0.25">
      <c r="A4" s="223" t="s">
        <v>148</v>
      </c>
      <c r="B4" s="224"/>
      <c r="C4" s="225"/>
      <c r="D4" s="59"/>
    </row>
    <row r="5" spans="1:4" s="79" customFormat="1" ht="34.5" customHeight="1" x14ac:dyDescent="0.25">
      <c r="A5" s="220" t="s">
        <v>274</v>
      </c>
      <c r="B5" s="221"/>
      <c r="C5" s="222"/>
      <c r="D5" s="78"/>
    </row>
    <row r="6" spans="1:4" s="79" customFormat="1" ht="57" customHeight="1" x14ac:dyDescent="0.25">
      <c r="A6" s="237" t="s">
        <v>353</v>
      </c>
      <c r="B6" s="238"/>
      <c r="C6" s="239"/>
      <c r="D6" s="78"/>
    </row>
    <row r="7" spans="1:4" s="79" customFormat="1" ht="48" customHeight="1" x14ac:dyDescent="0.25">
      <c r="A7" s="192" t="s">
        <v>84</v>
      </c>
      <c r="B7" s="235" t="s">
        <v>297</v>
      </c>
      <c r="C7" s="236"/>
      <c r="D7" s="202" t="s">
        <v>354</v>
      </c>
    </row>
    <row r="8" spans="1:4" s="79" customFormat="1" ht="34.5" customHeight="1" x14ac:dyDescent="0.25">
      <c r="A8" s="193" t="s">
        <v>154</v>
      </c>
      <c r="B8" s="235" t="s">
        <v>343</v>
      </c>
      <c r="C8" s="235"/>
      <c r="D8" s="196" t="s">
        <v>344</v>
      </c>
    </row>
    <row r="9" spans="1:4" ht="24" customHeight="1" x14ac:dyDescent="0.25">
      <c r="A9" s="74" t="s">
        <v>112</v>
      </c>
      <c r="B9" s="75" t="s">
        <v>113</v>
      </c>
      <c r="C9" s="75" t="s">
        <v>111</v>
      </c>
      <c r="D9" s="197"/>
    </row>
    <row r="10" spans="1:4" ht="31" x14ac:dyDescent="0.35">
      <c r="A10" s="65">
        <v>1</v>
      </c>
      <c r="B10" s="65" t="s">
        <v>48</v>
      </c>
      <c r="C10" s="72" t="s">
        <v>123</v>
      </c>
      <c r="D10" s="198"/>
    </row>
    <row r="11" spans="1:4" ht="46.5" x14ac:dyDescent="0.25">
      <c r="A11" s="65">
        <v>2</v>
      </c>
      <c r="B11" s="65" t="s">
        <v>7</v>
      </c>
      <c r="C11" s="72" t="s">
        <v>275</v>
      </c>
      <c r="D11" s="199" t="s">
        <v>346</v>
      </c>
    </row>
    <row r="12" spans="1:4" s="76" customFormat="1" ht="31" x14ac:dyDescent="0.3">
      <c r="A12" s="66">
        <v>3</v>
      </c>
      <c r="B12" s="66" t="s">
        <v>158</v>
      </c>
      <c r="C12" s="73" t="s">
        <v>159</v>
      </c>
      <c r="D12" s="200"/>
    </row>
    <row r="13" spans="1:4" ht="46.5" x14ac:dyDescent="0.25">
      <c r="A13" s="65">
        <v>4</v>
      </c>
      <c r="B13" s="65" t="s">
        <v>160</v>
      </c>
      <c r="C13" s="72" t="s">
        <v>170</v>
      </c>
      <c r="D13" s="201"/>
    </row>
    <row r="14" spans="1:4" ht="46.5" x14ac:dyDescent="0.25">
      <c r="A14" s="98">
        <v>5</v>
      </c>
      <c r="B14" s="100" t="s">
        <v>92</v>
      </c>
      <c r="C14" s="99" t="s">
        <v>276</v>
      </c>
      <c r="D14" s="201"/>
    </row>
    <row r="15" spans="1:4" ht="46.5" x14ac:dyDescent="0.25">
      <c r="A15" s="66">
        <v>6</v>
      </c>
      <c r="B15" s="66" t="s">
        <v>114</v>
      </c>
      <c r="C15" s="73" t="s">
        <v>277</v>
      </c>
      <c r="D15" s="201" t="s">
        <v>349</v>
      </c>
    </row>
    <row r="16" spans="1:4" ht="46.5" x14ac:dyDescent="0.25">
      <c r="A16" s="66">
        <v>7</v>
      </c>
      <c r="B16" s="66" t="s">
        <v>175</v>
      </c>
      <c r="C16" s="73" t="s">
        <v>278</v>
      </c>
      <c r="D16" s="201" t="s">
        <v>350</v>
      </c>
    </row>
    <row r="17" spans="1:6" ht="46.5" x14ac:dyDescent="0.25">
      <c r="A17" s="65">
        <v>8</v>
      </c>
      <c r="B17" s="65" t="s">
        <v>115</v>
      </c>
      <c r="C17" s="140" t="s">
        <v>279</v>
      </c>
      <c r="D17" s="201" t="s">
        <v>347</v>
      </c>
    </row>
    <row r="18" spans="1:6" ht="46.5" x14ac:dyDescent="0.25">
      <c r="A18" s="98">
        <v>9</v>
      </c>
      <c r="B18" s="100" t="s">
        <v>25</v>
      </c>
      <c r="C18" s="99" t="s">
        <v>280</v>
      </c>
      <c r="D18" s="201" t="s">
        <v>345</v>
      </c>
    </row>
    <row r="19" spans="1:6" ht="46.5" x14ac:dyDescent="0.25">
      <c r="A19" s="98">
        <v>10</v>
      </c>
      <c r="B19" s="100" t="s">
        <v>116</v>
      </c>
      <c r="C19" s="99" t="s">
        <v>281</v>
      </c>
      <c r="D19" s="201" t="s">
        <v>348</v>
      </c>
    </row>
    <row r="20" spans="1:6" ht="46.5" x14ac:dyDescent="0.25">
      <c r="A20" s="98">
        <v>11</v>
      </c>
      <c r="B20" s="100" t="s">
        <v>13</v>
      </c>
      <c r="C20" s="99" t="s">
        <v>283</v>
      </c>
      <c r="D20" s="201" t="s">
        <v>352</v>
      </c>
    </row>
    <row r="21" spans="1:6" ht="31" x14ac:dyDescent="0.25">
      <c r="A21" s="66">
        <v>12</v>
      </c>
      <c r="B21" s="66" t="s">
        <v>117</v>
      </c>
      <c r="C21" s="73" t="s">
        <v>284</v>
      </c>
      <c r="D21" s="201" t="s">
        <v>347</v>
      </c>
    </row>
    <row r="22" spans="1:6" ht="31" x14ac:dyDescent="0.25">
      <c r="A22" s="66">
        <v>13</v>
      </c>
      <c r="B22" s="66" t="s">
        <v>161</v>
      </c>
      <c r="C22" s="73" t="s">
        <v>285</v>
      </c>
      <c r="D22" s="201" t="s">
        <v>16</v>
      </c>
      <c r="F22" s="167" t="s">
        <v>240</v>
      </c>
    </row>
    <row r="23" spans="1:6" ht="31" x14ac:dyDescent="0.25">
      <c r="A23" s="98">
        <v>14</v>
      </c>
      <c r="B23" s="100" t="s">
        <v>124</v>
      </c>
      <c r="C23" s="99" t="s">
        <v>286</v>
      </c>
      <c r="D23" s="201" t="s">
        <v>351</v>
      </c>
    </row>
    <row r="24" spans="1:6" ht="31" x14ac:dyDescent="0.25">
      <c r="A24" s="98">
        <v>15</v>
      </c>
      <c r="B24" s="100" t="s">
        <v>104</v>
      </c>
      <c r="C24" s="99" t="s">
        <v>287</v>
      </c>
      <c r="D24" s="201" t="s">
        <v>289</v>
      </c>
    </row>
    <row r="25" spans="1:6" ht="46.5" x14ac:dyDescent="0.25">
      <c r="A25" s="66">
        <v>16</v>
      </c>
      <c r="B25" s="66" t="s">
        <v>173</v>
      </c>
      <c r="C25" s="73" t="s">
        <v>288</v>
      </c>
      <c r="D25" s="201" t="s">
        <v>347</v>
      </c>
    </row>
    <row r="26" spans="1:6" ht="15.5" x14ac:dyDescent="0.25">
      <c r="A26" s="66">
        <v>17</v>
      </c>
      <c r="B26" s="66" t="s">
        <v>95</v>
      </c>
      <c r="C26" s="73" t="s">
        <v>150</v>
      </c>
      <c r="D26" s="197"/>
    </row>
    <row r="27" spans="1:6" s="43" customFormat="1" ht="18.75" customHeight="1" x14ac:dyDescent="0.25">
      <c r="A27" s="121"/>
      <c r="B27" s="121"/>
      <c r="C27" s="122"/>
    </row>
    <row r="28" spans="1:6" ht="43.5" customHeight="1" x14ac:dyDescent="0.25">
      <c r="A28" s="240" t="s">
        <v>149</v>
      </c>
      <c r="B28" s="240"/>
      <c r="C28" s="240"/>
    </row>
    <row r="29" spans="1:6" s="79" customFormat="1" ht="218.25" customHeight="1" x14ac:dyDescent="0.25">
      <c r="A29" s="241" t="s">
        <v>294</v>
      </c>
      <c r="B29" s="242"/>
      <c r="C29" s="243"/>
    </row>
    <row r="30" spans="1:6" ht="36" customHeight="1" x14ac:dyDescent="0.25">
      <c r="A30" s="232" t="s">
        <v>171</v>
      </c>
      <c r="B30" s="233"/>
      <c r="C30" s="234"/>
    </row>
    <row r="31" spans="1:6" ht="24" customHeight="1" x14ac:dyDescent="0.25"/>
    <row r="32" spans="1:6" ht="42" customHeight="1" x14ac:dyDescent="0.25">
      <c r="A32" s="229" t="s">
        <v>118</v>
      </c>
      <c r="B32" s="230"/>
      <c r="C32" s="231"/>
      <c r="D32" s="203" t="s">
        <v>354</v>
      </c>
    </row>
    <row r="33" spans="1:4" s="76" customFormat="1" ht="14.25" customHeight="1" x14ac:dyDescent="0.3">
      <c r="A33" s="74" t="s">
        <v>112</v>
      </c>
      <c r="B33" s="75" t="s">
        <v>113</v>
      </c>
      <c r="C33" s="75" t="s">
        <v>111</v>
      </c>
    </row>
    <row r="34" spans="1:4" ht="15.5" x14ac:dyDescent="0.25">
      <c r="A34" s="77" t="s">
        <v>14</v>
      </c>
      <c r="B34" s="65" t="s">
        <v>132</v>
      </c>
      <c r="C34" s="72" t="s">
        <v>133</v>
      </c>
      <c r="D34" s="201" t="s">
        <v>347</v>
      </c>
    </row>
    <row r="35" spans="1:4" ht="31" x14ac:dyDescent="0.25">
      <c r="A35" s="77" t="s">
        <v>15</v>
      </c>
      <c r="B35" s="65" t="s">
        <v>21</v>
      </c>
      <c r="C35" s="72" t="s">
        <v>134</v>
      </c>
      <c r="D35" s="197"/>
    </row>
    <row r="36" spans="1:4" ht="46.5" x14ac:dyDescent="0.25">
      <c r="A36" s="77" t="s">
        <v>16</v>
      </c>
      <c r="B36" s="65" t="s">
        <v>179</v>
      </c>
      <c r="C36" s="72" t="s">
        <v>356</v>
      </c>
      <c r="D36" s="201" t="s">
        <v>351</v>
      </c>
    </row>
    <row r="37" spans="1:4" ht="15.5" x14ac:dyDescent="0.25">
      <c r="A37" s="77" t="s">
        <v>17</v>
      </c>
      <c r="B37" s="65" t="s">
        <v>140</v>
      </c>
      <c r="C37" s="72" t="s">
        <v>292</v>
      </c>
      <c r="D37" s="197"/>
    </row>
    <row r="38" spans="1:4" ht="31" x14ac:dyDescent="0.25">
      <c r="A38" s="77" t="s">
        <v>18</v>
      </c>
      <c r="B38" s="65" t="s">
        <v>4</v>
      </c>
      <c r="C38" s="72" t="s">
        <v>355</v>
      </c>
      <c r="D38" s="201" t="s">
        <v>349</v>
      </c>
    </row>
    <row r="39" spans="1:4" ht="15.5" x14ac:dyDescent="0.25">
      <c r="A39" s="138" t="s">
        <v>19</v>
      </c>
      <c r="B39" s="139" t="s">
        <v>184</v>
      </c>
      <c r="C39" s="140" t="s">
        <v>185</v>
      </c>
      <c r="D39" s="197"/>
    </row>
    <row r="40" spans="1:4" ht="15.5" x14ac:dyDescent="0.25">
      <c r="A40" s="138" t="s">
        <v>20</v>
      </c>
      <c r="B40" s="139" t="s">
        <v>96</v>
      </c>
      <c r="C40" s="140" t="s">
        <v>135</v>
      </c>
      <c r="D40" s="201" t="s">
        <v>357</v>
      </c>
    </row>
    <row r="41" spans="1:4" ht="31" x14ac:dyDescent="0.25">
      <c r="A41" s="138" t="s">
        <v>100</v>
      </c>
      <c r="B41" s="139" t="s">
        <v>141</v>
      </c>
      <c r="C41" s="140" t="s">
        <v>295</v>
      </c>
      <c r="D41" s="201" t="s">
        <v>347</v>
      </c>
    </row>
    <row r="42" spans="1:4" ht="31" x14ac:dyDescent="0.25">
      <c r="A42" s="138" t="s">
        <v>106</v>
      </c>
      <c r="B42" s="139" t="s">
        <v>142</v>
      </c>
      <c r="C42" s="140" t="s">
        <v>296</v>
      </c>
      <c r="D42" s="201" t="s">
        <v>347</v>
      </c>
    </row>
    <row r="43" spans="1:4" ht="31" x14ac:dyDescent="0.25">
      <c r="A43" s="138" t="s">
        <v>107</v>
      </c>
      <c r="B43" s="139" t="s">
        <v>101</v>
      </c>
      <c r="C43" s="140" t="s">
        <v>131</v>
      </c>
      <c r="D43" s="197"/>
    </row>
    <row r="44" spans="1:4" ht="15.5" x14ac:dyDescent="0.25">
      <c r="A44" s="138" t="s">
        <v>183</v>
      </c>
      <c r="B44" s="139" t="s">
        <v>139</v>
      </c>
      <c r="C44" s="140" t="s">
        <v>136</v>
      </c>
      <c r="D44" s="197"/>
    </row>
    <row r="45" spans="1:4" ht="15.5" x14ac:dyDescent="0.25">
      <c r="A45" s="138" t="s">
        <v>289</v>
      </c>
      <c r="B45" s="139" t="s">
        <v>290</v>
      </c>
      <c r="C45" s="140" t="s">
        <v>291</v>
      </c>
      <c r="D45" s="197"/>
    </row>
    <row r="46" spans="1:4" ht="24" customHeight="1" x14ac:dyDescent="0.25">
      <c r="D46" s="43"/>
    </row>
    <row r="47" spans="1:4" s="57" customFormat="1" ht="42" customHeight="1" x14ac:dyDescent="0.25">
      <c r="A47" s="211" t="s">
        <v>129</v>
      </c>
      <c r="B47" s="212"/>
      <c r="C47" s="213"/>
    </row>
    <row r="48" spans="1:4" ht="63.75" customHeight="1" x14ac:dyDescent="0.25">
      <c r="A48" s="205" t="s">
        <v>138</v>
      </c>
      <c r="B48" s="206"/>
      <c r="C48" s="207"/>
    </row>
    <row r="49" spans="1:4" s="43" customFormat="1" ht="24" customHeight="1" x14ac:dyDescent="0.25">
      <c r="A49" s="70"/>
      <c r="B49" s="70"/>
      <c r="C49" s="67"/>
      <c r="D49" s="58"/>
    </row>
    <row r="50" spans="1:4" s="43" customFormat="1" ht="42" customHeight="1" x14ac:dyDescent="0.25">
      <c r="A50" s="214" t="s">
        <v>130</v>
      </c>
      <c r="B50" s="215"/>
      <c r="C50" s="216"/>
      <c r="D50" s="58"/>
    </row>
    <row r="51" spans="1:4" ht="40.5" customHeight="1" x14ac:dyDescent="0.25">
      <c r="A51" s="205" t="s">
        <v>359</v>
      </c>
      <c r="B51" s="206"/>
      <c r="C51" s="207"/>
    </row>
    <row r="54" spans="1:4" ht="23" x14ac:dyDescent="0.25">
      <c r="A54" s="226" t="s">
        <v>361</v>
      </c>
      <c r="B54" s="227"/>
      <c r="C54" s="228"/>
    </row>
    <row r="55" spans="1:4" ht="32.25" customHeight="1" x14ac:dyDescent="0.25">
      <c r="A55" s="205" t="s">
        <v>360</v>
      </c>
      <c r="B55" s="206"/>
      <c r="C55" s="207"/>
    </row>
    <row r="58" spans="1:4" ht="23" x14ac:dyDescent="0.25">
      <c r="A58" s="208" t="s">
        <v>358</v>
      </c>
      <c r="B58" s="209"/>
      <c r="C58" s="210"/>
    </row>
    <row r="59" spans="1:4" ht="73.5" customHeight="1" x14ac:dyDescent="0.25">
      <c r="A59" s="205" t="s">
        <v>362</v>
      </c>
      <c r="B59" s="206"/>
      <c r="C59" s="207"/>
    </row>
  </sheetData>
  <mergeCells count="19">
    <mergeCell ref="A1:C1"/>
    <mergeCell ref="A2:C2"/>
    <mergeCell ref="A5:C5"/>
    <mergeCell ref="A4:C4"/>
    <mergeCell ref="A54:C54"/>
    <mergeCell ref="A32:C32"/>
    <mergeCell ref="A30:C30"/>
    <mergeCell ref="B7:C7"/>
    <mergeCell ref="B8:C8"/>
    <mergeCell ref="A6:C6"/>
    <mergeCell ref="A28:C28"/>
    <mergeCell ref="A29:C29"/>
    <mergeCell ref="A55:C55"/>
    <mergeCell ref="A58:C58"/>
    <mergeCell ref="A59:C59"/>
    <mergeCell ref="A47:C47"/>
    <mergeCell ref="A48:C48"/>
    <mergeCell ref="A50:C50"/>
    <mergeCell ref="A51:C51"/>
  </mergeCells>
  <hyperlinks>
    <hyperlink ref="A4:C4" location="'2. WQAR Template'!A1" display="Tab 2: WQAR Template" xr:uid="{00000000-0004-0000-0000-000000000000}"/>
    <hyperlink ref="A28:C28" location="'3. Atlas of Tribal Waters'!A1" display="Tab 3:  Atlas of Tribal Waters" xr:uid="{00000000-0004-0000-0000-000001000000}"/>
    <hyperlink ref="A32:C32" location="'4. Watershed Restoration'!A1" display="Tab 4: Watershed Restoration" xr:uid="{00000000-0004-0000-0000-000002000000}"/>
    <hyperlink ref="A47:C47" location="'5. Narrative'!A1" display="Tab 5: Narrative Outline" xr:uid="{00000000-0004-0000-0000-000003000000}"/>
    <hyperlink ref="A50:C50" location="'6. Definitions'!A1" display="Tab 6: Definitions" xr:uid="{00000000-0004-0000-0000-000004000000}"/>
    <hyperlink ref="B14" location="DistDef" display="Distance or Area Monitored or Assessed" xr:uid="{00000000-0004-0000-0000-000005000000}"/>
    <hyperlink ref="B18" location="TribalGoal_Def" display="Tribal Goal or Designated Use for this Waterbody" xr:uid="{00000000-0004-0000-0000-000006000000}"/>
    <hyperlink ref="B19" location="ChangeWater_Def" display="Change in Water Quality Status" xr:uid="{00000000-0004-0000-0000-000007000000}"/>
    <hyperlink ref="B20" location="CurrentWater_Def" display="Current Water Quality Status" xr:uid="{00000000-0004-0000-0000-000008000000}"/>
    <hyperlink ref="B23" location="Impairment_Def" display="Source(s) of Impairment" xr:uid="{00000000-0004-0000-0000-000009000000}"/>
    <hyperlink ref="B24" location="ImpStatus_Def" display="Impairment Status" xr:uid="{00000000-0004-0000-0000-00000A000000}"/>
    <hyperlink ref="A54:C54" location="'6. Definitions'!A1" display="Tab 6: Definitions" xr:uid="{00000000-0004-0000-0000-00000B000000}"/>
    <hyperlink ref="A58:C58" location="'6. Definitions'!A1" display="Tab 6: Definitions" xr:uid="{00000000-0004-0000-0000-00000C000000}"/>
  </hyperlinks>
  <pageMargins left="0.7" right="0.7" top="0.75" bottom="0.75" header="0.3" footer="0.3"/>
  <pageSetup scale="74" orientation="portrait" r:id="rId1"/>
  <rowBreaks count="1" manualBreakCount="1">
    <brk id="26" max="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48"/>
    <pageSetUpPr fitToPage="1"/>
  </sheetPr>
  <dimension ref="A1:AB300"/>
  <sheetViews>
    <sheetView topLeftCell="A60" zoomScale="80" zoomScaleNormal="80" zoomScaleSheetLayoutView="30" workbookViewId="0">
      <selection activeCell="H6" sqref="H6:H25"/>
    </sheetView>
  </sheetViews>
  <sheetFormatPr defaultColWidth="9.1796875" defaultRowHeight="12.5" x14ac:dyDescent="0.25"/>
  <cols>
    <col min="1" max="1" width="9.1796875" style="44" customWidth="1"/>
    <col min="2" max="2" width="17.453125" style="44" customWidth="1"/>
    <col min="3" max="3" width="14" customWidth="1"/>
    <col min="4" max="4" width="13.26953125" customWidth="1"/>
    <col min="5" max="5" width="13.1796875" customWidth="1"/>
    <col min="6" max="6" width="12.81640625" customWidth="1"/>
    <col min="7" max="7" width="11.1796875" bestFit="1" customWidth="1"/>
    <col min="8" max="8" width="13.1796875" customWidth="1"/>
    <col min="9" max="9" width="20.7265625" bestFit="1" customWidth="1"/>
    <col min="10" max="10" width="9.81640625" bestFit="1" customWidth="1"/>
    <col min="11" max="11" width="26" bestFit="1" customWidth="1"/>
    <col min="12" max="12" width="9.81640625" bestFit="1" customWidth="1"/>
    <col min="13" max="13" width="15.7265625" customWidth="1"/>
    <col min="14" max="14" width="16.26953125" customWidth="1"/>
    <col min="15" max="15" width="15.26953125" bestFit="1" customWidth="1"/>
    <col min="16" max="16" width="9.81640625" bestFit="1" customWidth="1"/>
    <col min="17" max="17" width="17.26953125" bestFit="1" customWidth="1"/>
    <col min="18" max="18" width="9.81640625" bestFit="1" customWidth="1"/>
    <col min="19" max="19" width="3" bestFit="1" customWidth="1"/>
    <col min="20" max="22" width="13.81640625" customWidth="1"/>
    <col min="23" max="23" width="16.81640625" customWidth="1"/>
    <col min="24" max="24" width="12.26953125" customWidth="1"/>
    <col min="25" max="25" width="12" customWidth="1"/>
    <col min="26" max="26" width="14.7265625" customWidth="1"/>
    <col min="27" max="27" width="15.7265625" style="44" customWidth="1"/>
    <col min="28" max="28" width="10.7265625" style="44" customWidth="1"/>
    <col min="29" max="29" width="7.81640625" style="44" customWidth="1"/>
    <col min="30" max="16384" width="9.1796875" style="44"/>
  </cols>
  <sheetData>
    <row r="1" spans="1:28" s="62" customFormat="1" ht="40.5" thickBot="1" x14ac:dyDescent="0.85">
      <c r="B1" s="244" t="s">
        <v>174</v>
      </c>
      <c r="C1" s="245"/>
      <c r="D1" s="245"/>
      <c r="E1" s="245"/>
      <c r="F1" s="245"/>
      <c r="G1" s="245"/>
      <c r="H1" s="245"/>
      <c r="I1" s="245"/>
      <c r="J1" s="245"/>
      <c r="K1" s="245"/>
      <c r="L1" s="245"/>
      <c r="M1" s="245"/>
      <c r="N1" s="245"/>
      <c r="O1" s="245"/>
      <c r="P1" s="245"/>
      <c r="Q1" s="245"/>
      <c r="R1" s="245"/>
      <c r="S1" s="245"/>
      <c r="T1" s="245"/>
      <c r="U1" s="245"/>
      <c r="V1" s="245"/>
      <c r="W1" s="246"/>
    </row>
    <row r="2" spans="1:28" s="42" customFormat="1" ht="58.5" customHeight="1" thickBot="1" x14ac:dyDescent="0.45">
      <c r="A2" s="42" t="s">
        <v>240</v>
      </c>
      <c r="B2" s="47"/>
      <c r="C2" s="46" t="s">
        <v>84</v>
      </c>
      <c r="D2" s="265" t="s">
        <v>178</v>
      </c>
      <c r="E2" s="265"/>
      <c r="F2" s="265"/>
      <c r="G2" s="275" t="s">
        <v>154</v>
      </c>
      <c r="H2" s="275"/>
      <c r="I2" s="276" t="s">
        <v>341</v>
      </c>
      <c r="J2" s="277"/>
      <c r="K2" s="195" t="s">
        <v>342</v>
      </c>
      <c r="L2" s="110"/>
      <c r="M2" s="110"/>
      <c r="N2" s="111"/>
      <c r="O2" s="266" t="s">
        <v>176</v>
      </c>
      <c r="P2" s="267"/>
      <c r="Q2" s="267"/>
      <c r="R2" s="267"/>
      <c r="S2" s="267"/>
      <c r="T2" s="267"/>
      <c r="U2" s="268"/>
      <c r="V2" s="108"/>
      <c r="W2" s="109"/>
      <c r="X2" s="40"/>
      <c r="Y2" s="40"/>
      <c r="Z2" s="40"/>
      <c r="AA2" s="41"/>
    </row>
    <row r="3" spans="1:28" s="42" customFormat="1" ht="13.5" customHeight="1" thickBot="1" x14ac:dyDescent="0.4">
      <c r="B3" s="48"/>
      <c r="C3" s="35"/>
      <c r="D3" s="35"/>
      <c r="E3" s="36"/>
      <c r="F3" s="36"/>
      <c r="G3" s="36"/>
      <c r="H3" s="37"/>
      <c r="I3" s="36"/>
      <c r="J3" s="36"/>
      <c r="K3" s="37"/>
      <c r="L3" s="37"/>
      <c r="M3" s="38"/>
      <c r="N3" s="38"/>
      <c r="O3" s="38"/>
      <c r="P3" s="38"/>
      <c r="Q3" s="39"/>
      <c r="R3" s="39"/>
      <c r="S3" s="39"/>
      <c r="T3" s="39"/>
      <c r="U3" s="40"/>
      <c r="V3" s="40"/>
      <c r="W3" s="40"/>
      <c r="X3" s="40"/>
      <c r="Y3" s="40"/>
      <c r="Z3" s="41"/>
    </row>
    <row r="4" spans="1:28" s="42" customFormat="1" ht="17.25" customHeight="1" thickBot="1" x14ac:dyDescent="0.35">
      <c r="B4" s="52">
        <v>1</v>
      </c>
      <c r="C4" s="52">
        <v>2</v>
      </c>
      <c r="D4" s="53">
        <v>3</v>
      </c>
      <c r="E4" s="52">
        <v>4</v>
      </c>
      <c r="F4" s="51">
        <v>5</v>
      </c>
      <c r="G4" s="52">
        <v>6</v>
      </c>
      <c r="H4" s="52">
        <v>7</v>
      </c>
      <c r="I4" s="282">
        <v>8</v>
      </c>
      <c r="J4" s="282"/>
      <c r="K4" s="283">
        <v>9</v>
      </c>
      <c r="L4" s="284"/>
      <c r="M4" s="52">
        <v>10</v>
      </c>
      <c r="N4" s="51">
        <v>11</v>
      </c>
      <c r="O4" s="273">
        <v>12</v>
      </c>
      <c r="P4" s="274"/>
      <c r="Q4" s="273">
        <v>13</v>
      </c>
      <c r="R4" s="274"/>
      <c r="S4" s="278">
        <v>14</v>
      </c>
      <c r="T4" s="279"/>
      <c r="U4" s="97">
        <v>15</v>
      </c>
      <c r="V4" s="52">
        <v>16</v>
      </c>
      <c r="W4" s="20">
        <v>17</v>
      </c>
      <c r="X4" s="41"/>
    </row>
    <row r="5" spans="1:28" s="64" customFormat="1" ht="81.75" customHeight="1" thickBot="1" x14ac:dyDescent="0.3">
      <c r="A5" s="64" t="s">
        <v>250</v>
      </c>
      <c r="B5" s="55" t="s">
        <v>48</v>
      </c>
      <c r="C5" s="96" t="s">
        <v>7</v>
      </c>
      <c r="D5" s="54" t="s">
        <v>156</v>
      </c>
      <c r="E5" s="55" t="s">
        <v>157</v>
      </c>
      <c r="F5" s="92" t="s">
        <v>92</v>
      </c>
      <c r="G5" s="55" t="s">
        <v>127</v>
      </c>
      <c r="H5" s="55" t="s">
        <v>175</v>
      </c>
      <c r="I5" s="269" t="s">
        <v>3</v>
      </c>
      <c r="J5" s="270"/>
      <c r="K5" s="271" t="s">
        <v>25</v>
      </c>
      <c r="L5" s="272"/>
      <c r="M5" s="56" t="s">
        <v>153</v>
      </c>
      <c r="N5" s="92" t="s">
        <v>13</v>
      </c>
      <c r="O5" s="285" t="s">
        <v>117</v>
      </c>
      <c r="P5" s="286"/>
      <c r="Q5" s="285" t="s">
        <v>161</v>
      </c>
      <c r="R5" s="286"/>
      <c r="S5" s="280" t="s">
        <v>109</v>
      </c>
      <c r="T5" s="281"/>
      <c r="U5" s="136" t="s">
        <v>104</v>
      </c>
      <c r="V5" s="93" t="s">
        <v>172</v>
      </c>
      <c r="W5" s="93" t="s">
        <v>95</v>
      </c>
      <c r="X5" s="63"/>
      <c r="Y5" s="63"/>
      <c r="Z5" s="63"/>
      <c r="AA5" s="63"/>
      <c r="AB5" s="63"/>
    </row>
    <row r="6" spans="1:28" ht="15" customHeight="1" x14ac:dyDescent="0.25">
      <c r="B6" s="296" t="s">
        <v>144</v>
      </c>
      <c r="C6" s="250" t="s">
        <v>42</v>
      </c>
      <c r="D6" s="299" t="s">
        <v>5</v>
      </c>
      <c r="E6" s="247" t="s">
        <v>152</v>
      </c>
      <c r="F6" s="302">
        <v>3.2</v>
      </c>
      <c r="G6" s="253" t="s">
        <v>89</v>
      </c>
      <c r="H6" s="253" t="s">
        <v>273</v>
      </c>
      <c r="I6" s="184" t="s">
        <v>26</v>
      </c>
      <c r="J6" s="50" t="s">
        <v>5</v>
      </c>
      <c r="K6" s="123" t="s">
        <v>24</v>
      </c>
      <c r="L6" s="194" t="s">
        <v>23</v>
      </c>
      <c r="M6" s="250" t="s">
        <v>10</v>
      </c>
      <c r="N6" s="250" t="s">
        <v>110</v>
      </c>
      <c r="O6" s="24" t="str">
        <f>IF(J6="Yes","pH","")</f>
        <v>pH</v>
      </c>
      <c r="P6" s="11" t="s">
        <v>6</v>
      </c>
      <c r="Q6" s="127" t="str">
        <f>IF(L6="YES","Unknown","")</f>
        <v/>
      </c>
      <c r="R6" s="6" t="s">
        <v>23</v>
      </c>
      <c r="S6" s="288" t="s">
        <v>119</v>
      </c>
      <c r="T6" s="289" t="s">
        <v>56</v>
      </c>
      <c r="U6" s="247" t="s">
        <v>102</v>
      </c>
      <c r="V6" s="290" t="s">
        <v>6</v>
      </c>
      <c r="W6" s="293" t="s">
        <v>310</v>
      </c>
      <c r="X6" s="44"/>
      <c r="Y6" s="44"/>
      <c r="Z6" s="44"/>
    </row>
    <row r="7" spans="1:28" ht="15" customHeight="1" x14ac:dyDescent="0.25">
      <c r="B7" s="297"/>
      <c r="C7" s="251"/>
      <c r="D7" s="300"/>
      <c r="E7" s="248"/>
      <c r="F7" s="303"/>
      <c r="G7" s="254"/>
      <c r="H7" s="254"/>
      <c r="I7" s="185" t="s">
        <v>49</v>
      </c>
      <c r="J7" s="12" t="s">
        <v>5</v>
      </c>
      <c r="K7" s="21" t="s">
        <v>145</v>
      </c>
      <c r="L7" s="10" t="s">
        <v>5</v>
      </c>
      <c r="M7" s="251"/>
      <c r="N7" s="251"/>
      <c r="O7" s="25" t="str">
        <f>IF(J7="Yes","Temperature","")</f>
        <v>Temperature</v>
      </c>
      <c r="P7" s="12" t="s">
        <v>6</v>
      </c>
      <c r="Q7" s="131" t="str">
        <f>IF(L7="YES","Primary Contact","")</f>
        <v>Primary Contact</v>
      </c>
      <c r="R7" s="10" t="s">
        <v>6</v>
      </c>
      <c r="S7" s="258"/>
      <c r="T7" s="261"/>
      <c r="U7" s="248"/>
      <c r="V7" s="291"/>
      <c r="W7" s="294"/>
      <c r="X7" s="44"/>
      <c r="Y7" s="44"/>
      <c r="Z7" s="44"/>
    </row>
    <row r="8" spans="1:28" ht="15" customHeight="1" x14ac:dyDescent="0.25">
      <c r="B8" s="297"/>
      <c r="C8" s="251"/>
      <c r="D8" s="300"/>
      <c r="E8" s="248"/>
      <c r="F8" s="303"/>
      <c r="G8" s="254"/>
      <c r="H8" s="254"/>
      <c r="I8" s="185" t="s">
        <v>50</v>
      </c>
      <c r="J8" s="12" t="s">
        <v>5</v>
      </c>
      <c r="K8" s="124" t="s">
        <v>146</v>
      </c>
      <c r="L8" s="5" t="s">
        <v>6</v>
      </c>
      <c r="M8" s="251"/>
      <c r="N8" s="251"/>
      <c r="O8" s="25" t="str">
        <f>IF(J8="Yes","Dissolved Oxygen","")</f>
        <v>Dissolved Oxygen</v>
      </c>
      <c r="P8" s="12" t="s">
        <v>6</v>
      </c>
      <c r="Q8" s="128" t="str">
        <f>IF(L8="YES","Secondary Contact","")</f>
        <v/>
      </c>
      <c r="R8" s="5" t="s">
        <v>23</v>
      </c>
      <c r="S8" s="258"/>
      <c r="T8" s="261"/>
      <c r="U8" s="248"/>
      <c r="V8" s="291"/>
      <c r="W8" s="294"/>
      <c r="X8" s="44"/>
      <c r="Y8" s="44"/>
      <c r="Z8" s="44"/>
    </row>
    <row r="9" spans="1:28" ht="15" customHeight="1" x14ac:dyDescent="0.25">
      <c r="B9" s="297"/>
      <c r="C9" s="251"/>
      <c r="D9" s="300"/>
      <c r="E9" s="248"/>
      <c r="F9" s="303"/>
      <c r="G9" s="254"/>
      <c r="H9" s="254"/>
      <c r="I9" s="185" t="s">
        <v>27</v>
      </c>
      <c r="J9" s="22" t="s">
        <v>5</v>
      </c>
      <c r="K9" s="125" t="s">
        <v>33</v>
      </c>
      <c r="L9" s="23" t="s">
        <v>5</v>
      </c>
      <c r="M9" s="251"/>
      <c r="N9" s="251"/>
      <c r="O9" s="25" t="str">
        <f>IF(J9="Yes","Turbidity","")</f>
        <v>Turbidity</v>
      </c>
      <c r="P9" s="204" t="s">
        <v>5</v>
      </c>
      <c r="Q9" s="132" t="str">
        <f>IF(L9="YES","Cultural Use","")</f>
        <v>Cultural Use</v>
      </c>
      <c r="R9" s="23" t="s">
        <v>5</v>
      </c>
      <c r="S9" s="258"/>
      <c r="T9" s="261"/>
      <c r="U9" s="248"/>
      <c r="V9" s="291"/>
      <c r="W9" s="294"/>
      <c r="X9" s="44"/>
      <c r="Y9" s="44"/>
      <c r="Z9" s="44"/>
    </row>
    <row r="10" spans="1:28" ht="15" customHeight="1" x14ac:dyDescent="0.25">
      <c r="B10" s="297"/>
      <c r="C10" s="251"/>
      <c r="D10" s="300"/>
      <c r="E10" s="248"/>
      <c r="F10" s="303"/>
      <c r="G10" s="254"/>
      <c r="H10" s="254"/>
      <c r="I10" s="186" t="s">
        <v>51</v>
      </c>
      <c r="J10" s="13" t="s">
        <v>6</v>
      </c>
      <c r="K10" s="124" t="s">
        <v>34</v>
      </c>
      <c r="L10" s="5" t="s">
        <v>23</v>
      </c>
      <c r="M10" s="251"/>
      <c r="N10" s="251"/>
      <c r="O10" s="26" t="str">
        <f>IF(J10="Yes","Total Phosphorus","")</f>
        <v/>
      </c>
      <c r="P10" s="13" t="s">
        <v>23</v>
      </c>
      <c r="Q10" s="128" t="str">
        <f>IF(L10="YES","Drinking Water","")</f>
        <v/>
      </c>
      <c r="R10" s="5" t="s">
        <v>23</v>
      </c>
      <c r="S10" s="259"/>
      <c r="T10" s="262"/>
      <c r="U10" s="249"/>
      <c r="V10" s="291"/>
      <c r="W10" s="294"/>
      <c r="X10" s="44"/>
      <c r="Y10" s="44"/>
      <c r="Z10" s="44"/>
    </row>
    <row r="11" spans="1:28" ht="15" customHeight="1" x14ac:dyDescent="0.25">
      <c r="B11" s="297"/>
      <c r="C11" s="251"/>
      <c r="D11" s="300"/>
      <c r="E11" s="248"/>
      <c r="F11" s="303"/>
      <c r="G11" s="254"/>
      <c r="H11" s="254"/>
      <c r="I11" s="187" t="s">
        <v>28</v>
      </c>
      <c r="J11" s="13" t="s">
        <v>6</v>
      </c>
      <c r="K11" s="126" t="s">
        <v>53</v>
      </c>
      <c r="L11" s="10" t="s">
        <v>23</v>
      </c>
      <c r="M11" s="251"/>
      <c r="N11" s="251"/>
      <c r="O11" s="26" t="str">
        <f>IF(J11="Yes","Total Nitrogen","")</f>
        <v/>
      </c>
      <c r="P11" s="13" t="s">
        <v>23</v>
      </c>
      <c r="Q11" s="132" t="str">
        <f>IF(L11="YES","Fish/Shellfish Safe To Eat","")</f>
        <v/>
      </c>
      <c r="R11" s="10" t="s">
        <v>23</v>
      </c>
      <c r="S11" s="257" t="s">
        <v>120</v>
      </c>
      <c r="T11" s="260" t="s">
        <v>62</v>
      </c>
      <c r="U11" s="256" t="s">
        <v>103</v>
      </c>
      <c r="V11" s="291"/>
      <c r="W11" s="294"/>
      <c r="X11" s="44"/>
      <c r="Y11" s="44"/>
      <c r="Z11" s="44"/>
    </row>
    <row r="12" spans="1:28" ht="15" customHeight="1" x14ac:dyDescent="0.25">
      <c r="B12" s="297"/>
      <c r="C12" s="251"/>
      <c r="D12" s="300"/>
      <c r="E12" s="248"/>
      <c r="F12" s="303"/>
      <c r="G12" s="254"/>
      <c r="H12" s="254"/>
      <c r="I12" s="188" t="s">
        <v>30</v>
      </c>
      <c r="J12" s="14" t="s">
        <v>5</v>
      </c>
      <c r="K12" s="124" t="s">
        <v>36</v>
      </c>
      <c r="L12" s="5" t="s">
        <v>5</v>
      </c>
      <c r="M12" s="251"/>
      <c r="N12" s="251"/>
      <c r="O12" s="27" t="str">
        <f>IF(J12="Yes","E. Coli","")</f>
        <v>E. Coli</v>
      </c>
      <c r="P12" s="14" t="s">
        <v>6</v>
      </c>
      <c r="Q12" s="128" t="str">
        <f>IF(L12="YES","Agricultural Irrigation","")</f>
        <v>Agricultural Irrigation</v>
      </c>
      <c r="R12" s="5" t="s">
        <v>5</v>
      </c>
      <c r="S12" s="258"/>
      <c r="T12" s="261"/>
      <c r="U12" s="248"/>
      <c r="V12" s="291"/>
      <c r="W12" s="294"/>
      <c r="X12" s="44"/>
      <c r="Y12" s="44"/>
      <c r="Z12" s="44"/>
    </row>
    <row r="13" spans="1:28" ht="15" customHeight="1" x14ac:dyDescent="0.25">
      <c r="B13" s="297"/>
      <c r="C13" s="251"/>
      <c r="D13" s="300"/>
      <c r="E13" s="248"/>
      <c r="F13" s="303"/>
      <c r="G13" s="254"/>
      <c r="H13" s="254"/>
      <c r="I13" s="188" t="s">
        <v>31</v>
      </c>
      <c r="J13" s="14" t="s">
        <v>6</v>
      </c>
      <c r="K13" s="21" t="s">
        <v>52</v>
      </c>
      <c r="L13" s="10" t="s">
        <v>23</v>
      </c>
      <c r="M13" s="251"/>
      <c r="N13" s="251"/>
      <c r="O13" s="27" t="str">
        <f>IF(J13="Yes","Enterococci","")</f>
        <v/>
      </c>
      <c r="P13" s="14" t="s">
        <v>23</v>
      </c>
      <c r="Q13" s="132" t="str">
        <f>IF(L13="YES","Aquatic Life and Wildlife","")</f>
        <v/>
      </c>
      <c r="R13" s="10" t="s">
        <v>23</v>
      </c>
      <c r="S13" s="258"/>
      <c r="T13" s="261"/>
      <c r="U13" s="248"/>
      <c r="V13" s="291"/>
      <c r="W13" s="294"/>
      <c r="X13" s="44"/>
      <c r="Y13" s="44"/>
      <c r="Z13" s="44"/>
    </row>
    <row r="14" spans="1:28" ht="15" customHeight="1" x14ac:dyDescent="0.25">
      <c r="B14" s="297"/>
      <c r="C14" s="251"/>
      <c r="D14" s="300"/>
      <c r="E14" s="248"/>
      <c r="F14" s="303"/>
      <c r="G14" s="254"/>
      <c r="H14" s="254"/>
      <c r="I14" s="188" t="s">
        <v>29</v>
      </c>
      <c r="J14" s="14" t="s">
        <v>6</v>
      </c>
      <c r="K14" s="124" t="s">
        <v>35</v>
      </c>
      <c r="L14" s="5" t="s">
        <v>5</v>
      </c>
      <c r="M14" s="251"/>
      <c r="N14" s="251"/>
      <c r="O14" s="27" t="str">
        <f>IF(J14="Yes","Macroinvertebrates","")</f>
        <v/>
      </c>
      <c r="P14" s="14" t="s">
        <v>23</v>
      </c>
      <c r="Q14" s="128" t="str">
        <f>IF(L14="YES","Livestock Watering","")</f>
        <v>Livestock Watering</v>
      </c>
      <c r="R14" s="5" t="s">
        <v>6</v>
      </c>
      <c r="S14" s="258"/>
      <c r="T14" s="261"/>
      <c r="U14" s="248"/>
      <c r="V14" s="291"/>
      <c r="W14" s="294"/>
      <c r="X14" s="44"/>
      <c r="Y14" s="44"/>
      <c r="Z14" s="44"/>
    </row>
    <row r="15" spans="1:28" ht="15" customHeight="1" x14ac:dyDescent="0.25">
      <c r="B15" s="297"/>
      <c r="C15" s="251"/>
      <c r="D15" s="300"/>
      <c r="E15" s="248"/>
      <c r="F15" s="303"/>
      <c r="G15" s="254"/>
      <c r="H15" s="254"/>
      <c r="I15" s="188" t="s">
        <v>32</v>
      </c>
      <c r="J15" s="14" t="s">
        <v>6</v>
      </c>
      <c r="K15" s="21" t="s">
        <v>54</v>
      </c>
      <c r="L15" s="10" t="s">
        <v>23</v>
      </c>
      <c r="M15" s="251"/>
      <c r="N15" s="251"/>
      <c r="O15" s="27" t="str">
        <f>IF(J15="Yes","Basic Habitat","")</f>
        <v/>
      </c>
      <c r="P15" s="14" t="s">
        <v>23</v>
      </c>
      <c r="Q15" s="132" t="str">
        <f>IF(L15="YES","Rare And Endangered Species","")</f>
        <v/>
      </c>
      <c r="R15" s="10" t="s">
        <v>23</v>
      </c>
      <c r="S15" s="259"/>
      <c r="T15" s="262"/>
      <c r="U15" s="249"/>
      <c r="V15" s="291"/>
      <c r="W15" s="294"/>
      <c r="X15" s="44"/>
      <c r="Y15" s="44"/>
      <c r="Z15" s="44"/>
    </row>
    <row r="16" spans="1:28" ht="15" customHeight="1" x14ac:dyDescent="0.25">
      <c r="B16" s="297"/>
      <c r="C16" s="251"/>
      <c r="D16" s="300"/>
      <c r="E16" s="248"/>
      <c r="F16" s="303"/>
      <c r="G16" s="254"/>
      <c r="H16" s="254"/>
      <c r="I16" s="17" t="s">
        <v>137</v>
      </c>
      <c r="J16" s="18" t="s">
        <v>23</v>
      </c>
      <c r="K16" s="124" t="s">
        <v>125</v>
      </c>
      <c r="L16" s="16" t="s">
        <v>23</v>
      </c>
      <c r="M16" s="251"/>
      <c r="N16" s="251"/>
      <c r="O16" s="28" t="str">
        <f t="shared" ref="O16:O25" si="0">IF(J16="Yes",I16,"")</f>
        <v/>
      </c>
      <c r="P16" s="18" t="s">
        <v>23</v>
      </c>
      <c r="Q16" s="129" t="str">
        <f t="shared" ref="Q16:Q25" si="1">IF(L16="YES",K16,"")</f>
        <v/>
      </c>
      <c r="R16" s="16" t="s">
        <v>23</v>
      </c>
      <c r="S16" s="257" t="s">
        <v>121</v>
      </c>
      <c r="T16" s="260" t="s">
        <v>70</v>
      </c>
      <c r="U16" s="256" t="s">
        <v>105</v>
      </c>
      <c r="V16" s="291"/>
      <c r="W16" s="294"/>
      <c r="X16" s="44"/>
      <c r="Y16" s="44"/>
      <c r="Z16" s="44"/>
    </row>
    <row r="17" spans="2:26" ht="15" customHeight="1" x14ac:dyDescent="0.25">
      <c r="B17" s="297"/>
      <c r="C17" s="251"/>
      <c r="D17" s="300"/>
      <c r="E17" s="248"/>
      <c r="F17" s="303"/>
      <c r="G17" s="254"/>
      <c r="H17" s="254"/>
      <c r="I17" s="17" t="s">
        <v>137</v>
      </c>
      <c r="J17" s="19" t="s">
        <v>23</v>
      </c>
      <c r="K17" s="21" t="s">
        <v>125</v>
      </c>
      <c r="L17" s="33" t="s">
        <v>23</v>
      </c>
      <c r="M17" s="251"/>
      <c r="N17" s="251"/>
      <c r="O17" s="28" t="str">
        <f t="shared" si="0"/>
        <v/>
      </c>
      <c r="P17" s="19" t="s">
        <v>23</v>
      </c>
      <c r="Q17" s="34" t="str">
        <f t="shared" si="1"/>
        <v/>
      </c>
      <c r="R17" s="33" t="s">
        <v>23</v>
      </c>
      <c r="S17" s="258"/>
      <c r="T17" s="261"/>
      <c r="U17" s="248"/>
      <c r="V17" s="291"/>
      <c r="W17" s="294"/>
      <c r="X17" s="44"/>
      <c r="Y17" s="44"/>
      <c r="Z17" s="44"/>
    </row>
    <row r="18" spans="2:26" ht="15" customHeight="1" x14ac:dyDescent="0.25">
      <c r="B18" s="297"/>
      <c r="C18" s="251"/>
      <c r="D18" s="300"/>
      <c r="E18" s="248"/>
      <c r="F18" s="303"/>
      <c r="G18" s="254"/>
      <c r="H18" s="254"/>
      <c r="I18" s="17" t="s">
        <v>137</v>
      </c>
      <c r="J18" s="19" t="s">
        <v>23</v>
      </c>
      <c r="K18" s="124" t="s">
        <v>125</v>
      </c>
      <c r="L18" s="16" t="s">
        <v>23</v>
      </c>
      <c r="M18" s="251"/>
      <c r="N18" s="251"/>
      <c r="O18" s="28" t="str">
        <f t="shared" si="0"/>
        <v/>
      </c>
      <c r="P18" s="19" t="s">
        <v>23</v>
      </c>
      <c r="Q18" s="129" t="str">
        <f t="shared" si="1"/>
        <v/>
      </c>
      <c r="R18" s="16" t="s">
        <v>23</v>
      </c>
      <c r="S18" s="258"/>
      <c r="T18" s="261"/>
      <c r="U18" s="248"/>
      <c r="V18" s="291"/>
      <c r="W18" s="294"/>
      <c r="X18" s="44"/>
      <c r="Y18" s="44"/>
      <c r="Z18" s="44"/>
    </row>
    <row r="19" spans="2:26" ht="15" customHeight="1" x14ac:dyDescent="0.25">
      <c r="B19" s="297"/>
      <c r="C19" s="251"/>
      <c r="D19" s="300"/>
      <c r="E19" s="248"/>
      <c r="F19" s="303"/>
      <c r="G19" s="254"/>
      <c r="H19" s="254"/>
      <c r="I19" s="17" t="s">
        <v>137</v>
      </c>
      <c r="J19" s="49" t="s">
        <v>23</v>
      </c>
      <c r="K19" s="21" t="s">
        <v>125</v>
      </c>
      <c r="L19" s="33" t="s">
        <v>23</v>
      </c>
      <c r="M19" s="251"/>
      <c r="N19" s="251"/>
      <c r="O19" s="28" t="str">
        <f t="shared" si="0"/>
        <v/>
      </c>
      <c r="P19" s="19" t="s">
        <v>23</v>
      </c>
      <c r="Q19" s="34" t="str">
        <f t="shared" si="1"/>
        <v/>
      </c>
      <c r="R19" s="33" t="s">
        <v>23</v>
      </c>
      <c r="S19" s="258"/>
      <c r="T19" s="261"/>
      <c r="U19" s="248"/>
      <c r="V19" s="291"/>
      <c r="W19" s="294"/>
      <c r="X19" s="44"/>
      <c r="Y19" s="44"/>
      <c r="Z19" s="44"/>
    </row>
    <row r="20" spans="2:26" ht="15" customHeight="1" thickBot="1" x14ac:dyDescent="0.3">
      <c r="B20" s="297"/>
      <c r="C20" s="251"/>
      <c r="D20" s="300"/>
      <c r="E20" s="248"/>
      <c r="F20" s="303"/>
      <c r="G20" s="254"/>
      <c r="H20" s="254"/>
      <c r="I20" s="29" t="s">
        <v>137</v>
      </c>
      <c r="J20" s="30" t="s">
        <v>23</v>
      </c>
      <c r="K20" s="31" t="s">
        <v>125</v>
      </c>
      <c r="L20" s="7" t="s">
        <v>23</v>
      </c>
      <c r="M20" s="251"/>
      <c r="N20" s="251"/>
      <c r="O20" s="32" t="str">
        <f t="shared" si="0"/>
        <v/>
      </c>
      <c r="P20" s="30" t="s">
        <v>23</v>
      </c>
      <c r="Q20" s="130" t="str">
        <f t="shared" si="1"/>
        <v/>
      </c>
      <c r="R20" s="7" t="s">
        <v>23</v>
      </c>
      <c r="S20" s="263"/>
      <c r="T20" s="264"/>
      <c r="U20" s="287"/>
      <c r="V20" s="291"/>
      <c r="W20" s="294"/>
      <c r="X20" s="44"/>
      <c r="Y20" s="44"/>
      <c r="Z20" s="44"/>
    </row>
    <row r="21" spans="2:26" ht="15" customHeight="1" x14ac:dyDescent="0.25">
      <c r="B21" s="297"/>
      <c r="C21" s="251"/>
      <c r="D21" s="300"/>
      <c r="E21" s="248"/>
      <c r="F21" s="303"/>
      <c r="G21" s="254"/>
      <c r="H21" s="254"/>
      <c r="I21" s="17" t="s">
        <v>137</v>
      </c>
      <c r="J21" s="18" t="s">
        <v>23</v>
      </c>
      <c r="K21" s="124" t="s">
        <v>125</v>
      </c>
      <c r="L21" s="16" t="s">
        <v>23</v>
      </c>
      <c r="M21" s="251"/>
      <c r="N21" s="251"/>
      <c r="O21" s="28" t="str">
        <f t="shared" si="0"/>
        <v/>
      </c>
      <c r="P21" s="18" t="s">
        <v>23</v>
      </c>
      <c r="Q21" s="129" t="str">
        <f t="shared" si="1"/>
        <v/>
      </c>
      <c r="R21" s="16" t="s">
        <v>23</v>
      </c>
      <c r="S21" s="190"/>
      <c r="T21" s="181"/>
      <c r="U21" s="182"/>
      <c r="V21" s="291"/>
      <c r="W21" s="294"/>
      <c r="X21" s="44"/>
      <c r="Y21" s="44"/>
      <c r="Z21" s="44"/>
    </row>
    <row r="22" spans="2:26" ht="15" customHeight="1" x14ac:dyDescent="0.25">
      <c r="B22" s="297"/>
      <c r="C22" s="251"/>
      <c r="D22" s="300"/>
      <c r="E22" s="248"/>
      <c r="F22" s="303"/>
      <c r="G22" s="254"/>
      <c r="H22" s="254"/>
      <c r="I22" s="17" t="s">
        <v>137</v>
      </c>
      <c r="J22" s="19" t="s">
        <v>23</v>
      </c>
      <c r="K22" s="21" t="s">
        <v>125</v>
      </c>
      <c r="L22" s="33" t="s">
        <v>23</v>
      </c>
      <c r="M22" s="251"/>
      <c r="N22" s="251"/>
      <c r="O22" s="28" t="str">
        <f t="shared" si="0"/>
        <v/>
      </c>
      <c r="P22" s="19" t="s">
        <v>23</v>
      </c>
      <c r="Q22" s="34" t="str">
        <f t="shared" si="1"/>
        <v/>
      </c>
      <c r="R22" s="33" t="s">
        <v>23</v>
      </c>
      <c r="S22" s="190"/>
      <c r="T22" s="181"/>
      <c r="U22" s="182"/>
      <c r="V22" s="291"/>
      <c r="W22" s="294"/>
      <c r="X22" s="44"/>
      <c r="Y22" s="44"/>
      <c r="Z22" s="44"/>
    </row>
    <row r="23" spans="2:26" ht="15" customHeight="1" x14ac:dyDescent="0.25">
      <c r="B23" s="297"/>
      <c r="C23" s="251"/>
      <c r="D23" s="300"/>
      <c r="E23" s="248"/>
      <c r="F23" s="303"/>
      <c r="G23" s="254"/>
      <c r="H23" s="254"/>
      <c r="I23" s="17" t="s">
        <v>137</v>
      </c>
      <c r="J23" s="19" t="s">
        <v>23</v>
      </c>
      <c r="K23" s="124" t="s">
        <v>125</v>
      </c>
      <c r="L23" s="16" t="s">
        <v>23</v>
      </c>
      <c r="M23" s="251"/>
      <c r="N23" s="251"/>
      <c r="O23" s="28" t="str">
        <f t="shared" si="0"/>
        <v/>
      </c>
      <c r="P23" s="19" t="s">
        <v>23</v>
      </c>
      <c r="Q23" s="129" t="str">
        <f t="shared" si="1"/>
        <v/>
      </c>
      <c r="R23" s="16" t="s">
        <v>23</v>
      </c>
      <c r="S23" s="190"/>
      <c r="T23" s="181"/>
      <c r="U23" s="182"/>
      <c r="V23" s="291"/>
      <c r="W23" s="294"/>
      <c r="X23" s="44"/>
      <c r="Y23" s="44"/>
      <c r="Z23" s="44"/>
    </row>
    <row r="24" spans="2:26" ht="15" customHeight="1" x14ac:dyDescent="0.25">
      <c r="B24" s="297"/>
      <c r="C24" s="251"/>
      <c r="D24" s="300"/>
      <c r="E24" s="248"/>
      <c r="F24" s="303"/>
      <c r="G24" s="254"/>
      <c r="H24" s="254"/>
      <c r="I24" s="17" t="s">
        <v>137</v>
      </c>
      <c r="J24" s="49" t="s">
        <v>23</v>
      </c>
      <c r="K24" s="21" t="s">
        <v>125</v>
      </c>
      <c r="L24" s="33" t="s">
        <v>23</v>
      </c>
      <c r="M24" s="251"/>
      <c r="N24" s="251"/>
      <c r="O24" s="28" t="str">
        <f t="shared" si="0"/>
        <v/>
      </c>
      <c r="P24" s="19" t="s">
        <v>23</v>
      </c>
      <c r="Q24" s="34" t="str">
        <f t="shared" si="1"/>
        <v/>
      </c>
      <c r="R24" s="33" t="s">
        <v>23</v>
      </c>
      <c r="S24" s="190"/>
      <c r="T24" s="181"/>
      <c r="U24" s="182"/>
      <c r="V24" s="291"/>
      <c r="W24" s="294"/>
      <c r="X24" s="44"/>
      <c r="Y24" s="44"/>
      <c r="Z24" s="44"/>
    </row>
    <row r="25" spans="2:26" ht="15" customHeight="1" thickBot="1" x14ac:dyDescent="0.3">
      <c r="B25" s="298"/>
      <c r="C25" s="252"/>
      <c r="D25" s="301"/>
      <c r="E25" s="287"/>
      <c r="F25" s="304"/>
      <c r="G25" s="255"/>
      <c r="H25" s="255"/>
      <c r="I25" s="29" t="s">
        <v>137</v>
      </c>
      <c r="J25" s="30" t="s">
        <v>23</v>
      </c>
      <c r="K25" s="31" t="s">
        <v>125</v>
      </c>
      <c r="L25" s="7" t="s">
        <v>23</v>
      </c>
      <c r="M25" s="252"/>
      <c r="N25" s="252"/>
      <c r="O25" s="32" t="str">
        <f t="shared" si="0"/>
        <v/>
      </c>
      <c r="P25" s="30" t="s">
        <v>23</v>
      </c>
      <c r="Q25" s="130" t="str">
        <f t="shared" si="1"/>
        <v/>
      </c>
      <c r="R25" s="7" t="s">
        <v>23</v>
      </c>
      <c r="S25" s="190"/>
      <c r="T25" s="181"/>
      <c r="U25" s="182"/>
      <c r="V25" s="292"/>
      <c r="W25" s="295"/>
      <c r="X25" s="44"/>
      <c r="Y25" s="44"/>
      <c r="Z25" s="44"/>
    </row>
    <row r="26" spans="2:26" ht="15" customHeight="1" x14ac:dyDescent="0.25">
      <c r="B26" s="296" t="s">
        <v>144</v>
      </c>
      <c r="C26" s="250" t="s">
        <v>47</v>
      </c>
      <c r="D26" s="299" t="s">
        <v>6</v>
      </c>
      <c r="E26" s="247" t="s">
        <v>162</v>
      </c>
      <c r="F26" s="302">
        <v>4.5</v>
      </c>
      <c r="G26" s="253" t="s">
        <v>89</v>
      </c>
      <c r="H26" s="253" t="s">
        <v>266</v>
      </c>
      <c r="I26" s="184" t="s">
        <v>26</v>
      </c>
      <c r="J26" s="50" t="s">
        <v>5</v>
      </c>
      <c r="K26" s="123" t="s">
        <v>24</v>
      </c>
      <c r="L26" s="6" t="s">
        <v>23</v>
      </c>
      <c r="M26" s="250" t="s">
        <v>10</v>
      </c>
      <c r="N26" s="250" t="s">
        <v>110</v>
      </c>
      <c r="O26" s="24" t="str">
        <f>IF(J26="Yes","pH","")</f>
        <v>pH</v>
      </c>
      <c r="P26" s="11" t="s">
        <v>6</v>
      </c>
      <c r="Q26" s="127" t="str">
        <f>IF(L26="YES","Unknown","")</f>
        <v/>
      </c>
      <c r="R26" s="6" t="s">
        <v>23</v>
      </c>
      <c r="S26" s="288" t="s">
        <v>119</v>
      </c>
      <c r="T26" s="289" t="s">
        <v>56</v>
      </c>
      <c r="U26" s="247" t="s">
        <v>102</v>
      </c>
      <c r="V26" s="290" t="s">
        <v>6</v>
      </c>
      <c r="W26" s="293" t="s">
        <v>151</v>
      </c>
      <c r="X26" s="44"/>
      <c r="Y26" s="44"/>
      <c r="Z26" s="44"/>
    </row>
    <row r="27" spans="2:26" ht="15" customHeight="1" x14ac:dyDescent="0.25">
      <c r="B27" s="297"/>
      <c r="C27" s="251"/>
      <c r="D27" s="300"/>
      <c r="E27" s="248"/>
      <c r="F27" s="303"/>
      <c r="G27" s="254"/>
      <c r="H27" s="254"/>
      <c r="I27" s="185" t="s">
        <v>49</v>
      </c>
      <c r="J27" s="12" t="s">
        <v>5</v>
      </c>
      <c r="K27" s="21" t="s">
        <v>145</v>
      </c>
      <c r="L27" s="10" t="s">
        <v>5</v>
      </c>
      <c r="M27" s="251"/>
      <c r="N27" s="251"/>
      <c r="O27" s="25" t="str">
        <f>IF(J27="Yes","Temperature","")</f>
        <v>Temperature</v>
      </c>
      <c r="P27" s="12" t="s">
        <v>6</v>
      </c>
      <c r="Q27" s="131" t="str">
        <f>IF(L27="YES","Primary Contact","")</f>
        <v>Primary Contact</v>
      </c>
      <c r="R27" s="10" t="s">
        <v>6</v>
      </c>
      <c r="S27" s="258"/>
      <c r="T27" s="261"/>
      <c r="U27" s="248"/>
      <c r="V27" s="291"/>
      <c r="W27" s="294"/>
      <c r="X27" s="44"/>
      <c r="Y27" s="44"/>
      <c r="Z27" s="44"/>
    </row>
    <row r="28" spans="2:26" ht="15" customHeight="1" x14ac:dyDescent="0.25">
      <c r="B28" s="297"/>
      <c r="C28" s="251"/>
      <c r="D28" s="300"/>
      <c r="E28" s="248"/>
      <c r="F28" s="303"/>
      <c r="G28" s="254"/>
      <c r="H28" s="254"/>
      <c r="I28" s="185" t="s">
        <v>50</v>
      </c>
      <c r="J28" s="12" t="s">
        <v>5</v>
      </c>
      <c r="K28" s="124" t="s">
        <v>146</v>
      </c>
      <c r="L28" s="5" t="s">
        <v>6</v>
      </c>
      <c r="M28" s="251"/>
      <c r="N28" s="251"/>
      <c r="O28" s="25" t="str">
        <f>IF(J28="Yes","Dissolved Oxygen","")</f>
        <v>Dissolved Oxygen</v>
      </c>
      <c r="P28" s="12" t="s">
        <v>6</v>
      </c>
      <c r="Q28" s="128" t="str">
        <f>IF(L28="YES","Secondary Contact","")</f>
        <v/>
      </c>
      <c r="R28" s="5" t="s">
        <v>23</v>
      </c>
      <c r="S28" s="258"/>
      <c r="T28" s="261"/>
      <c r="U28" s="248"/>
      <c r="V28" s="291"/>
      <c r="W28" s="294"/>
      <c r="X28" s="44"/>
      <c r="Y28" s="44"/>
      <c r="Z28" s="44"/>
    </row>
    <row r="29" spans="2:26" ht="15" customHeight="1" x14ac:dyDescent="0.25">
      <c r="B29" s="297"/>
      <c r="C29" s="251"/>
      <c r="D29" s="300"/>
      <c r="E29" s="248"/>
      <c r="F29" s="303"/>
      <c r="G29" s="254"/>
      <c r="H29" s="254"/>
      <c r="I29" s="185" t="s">
        <v>27</v>
      </c>
      <c r="J29" s="22" t="s">
        <v>5</v>
      </c>
      <c r="K29" s="125" t="s">
        <v>33</v>
      </c>
      <c r="L29" s="23" t="s">
        <v>5</v>
      </c>
      <c r="M29" s="251"/>
      <c r="N29" s="251"/>
      <c r="O29" s="25" t="str">
        <f>IF(J29="Yes","Turbidity","")</f>
        <v>Turbidity</v>
      </c>
      <c r="P29" s="12" t="s">
        <v>5</v>
      </c>
      <c r="Q29" s="132" t="str">
        <f>IF(L29="YES","Cultural Use","")</f>
        <v>Cultural Use</v>
      </c>
      <c r="R29" s="23" t="s">
        <v>5</v>
      </c>
      <c r="S29" s="258"/>
      <c r="T29" s="261"/>
      <c r="U29" s="248"/>
      <c r="V29" s="291"/>
      <c r="W29" s="294"/>
      <c r="X29" s="44"/>
      <c r="Y29" s="44"/>
      <c r="Z29" s="44"/>
    </row>
    <row r="30" spans="2:26" ht="15" customHeight="1" x14ac:dyDescent="0.25">
      <c r="B30" s="297"/>
      <c r="C30" s="251"/>
      <c r="D30" s="300"/>
      <c r="E30" s="248"/>
      <c r="F30" s="303"/>
      <c r="G30" s="254"/>
      <c r="H30" s="254"/>
      <c r="I30" s="186" t="s">
        <v>51</v>
      </c>
      <c r="J30" s="13" t="s">
        <v>5</v>
      </c>
      <c r="K30" s="124" t="s">
        <v>34</v>
      </c>
      <c r="L30" s="5" t="s">
        <v>6</v>
      </c>
      <c r="M30" s="251"/>
      <c r="N30" s="251"/>
      <c r="O30" s="26" t="str">
        <f>IF(J30="Yes","Total Phosphorus","")</f>
        <v>Total Phosphorus</v>
      </c>
      <c r="P30" s="13" t="s">
        <v>23</v>
      </c>
      <c r="Q30" s="128" t="str">
        <f>IF(L30="YES","Drinking Water","")</f>
        <v/>
      </c>
      <c r="R30" s="5" t="s">
        <v>23</v>
      </c>
      <c r="S30" s="259"/>
      <c r="T30" s="262"/>
      <c r="U30" s="249"/>
      <c r="V30" s="291"/>
      <c r="W30" s="294"/>
      <c r="X30" s="44"/>
      <c r="Y30" s="44"/>
      <c r="Z30" s="44"/>
    </row>
    <row r="31" spans="2:26" ht="15" customHeight="1" x14ac:dyDescent="0.25">
      <c r="B31" s="297"/>
      <c r="C31" s="251"/>
      <c r="D31" s="300"/>
      <c r="E31" s="248"/>
      <c r="F31" s="303"/>
      <c r="G31" s="254"/>
      <c r="H31" s="254"/>
      <c r="I31" s="187" t="s">
        <v>28</v>
      </c>
      <c r="J31" s="13" t="s">
        <v>5</v>
      </c>
      <c r="K31" s="126" t="s">
        <v>53</v>
      </c>
      <c r="L31" s="10" t="s">
        <v>23</v>
      </c>
      <c r="M31" s="251"/>
      <c r="N31" s="251"/>
      <c r="O31" s="26" t="str">
        <f>IF(J31="Yes","Total Nitrogen","")</f>
        <v>Total Nitrogen</v>
      </c>
      <c r="P31" s="13" t="s">
        <v>23</v>
      </c>
      <c r="Q31" s="132" t="str">
        <f>IF(L31="YES","Fish/Shellfish Safe To Eat","")</f>
        <v/>
      </c>
      <c r="R31" s="10" t="s">
        <v>23</v>
      </c>
      <c r="S31" s="257" t="s">
        <v>120</v>
      </c>
      <c r="T31" s="260" t="s">
        <v>62</v>
      </c>
      <c r="U31" s="256" t="s">
        <v>103</v>
      </c>
      <c r="V31" s="291"/>
      <c r="W31" s="294"/>
      <c r="X31" s="44"/>
      <c r="Y31" s="44"/>
      <c r="Z31" s="44"/>
    </row>
    <row r="32" spans="2:26" ht="15" customHeight="1" x14ac:dyDescent="0.25">
      <c r="B32" s="297"/>
      <c r="C32" s="251"/>
      <c r="D32" s="300"/>
      <c r="E32" s="248"/>
      <c r="F32" s="303"/>
      <c r="G32" s="254"/>
      <c r="H32" s="254"/>
      <c r="I32" s="188" t="s">
        <v>30</v>
      </c>
      <c r="J32" s="14" t="s">
        <v>6</v>
      </c>
      <c r="K32" s="124" t="s">
        <v>36</v>
      </c>
      <c r="L32" s="5" t="s">
        <v>5</v>
      </c>
      <c r="M32" s="251"/>
      <c r="N32" s="251"/>
      <c r="O32" s="27" t="str">
        <f>IF(J32="Yes","E. Coli","")</f>
        <v/>
      </c>
      <c r="P32" s="14" t="s">
        <v>6</v>
      </c>
      <c r="Q32" s="128" t="str">
        <f>IF(L32="YES","Agricultural Irrigation","")</f>
        <v>Agricultural Irrigation</v>
      </c>
      <c r="R32" s="5" t="s">
        <v>5</v>
      </c>
      <c r="S32" s="258"/>
      <c r="T32" s="261"/>
      <c r="U32" s="248"/>
      <c r="V32" s="291"/>
      <c r="W32" s="294"/>
      <c r="X32" s="44"/>
      <c r="Y32" s="44"/>
      <c r="Z32" s="44"/>
    </row>
    <row r="33" spans="2:26" ht="15" customHeight="1" x14ac:dyDescent="0.25">
      <c r="B33" s="297"/>
      <c r="C33" s="251"/>
      <c r="D33" s="300"/>
      <c r="E33" s="248"/>
      <c r="F33" s="303"/>
      <c r="G33" s="254"/>
      <c r="H33" s="254"/>
      <c r="I33" s="188" t="s">
        <v>31</v>
      </c>
      <c r="J33" s="14" t="s">
        <v>6</v>
      </c>
      <c r="K33" s="21" t="s">
        <v>52</v>
      </c>
      <c r="L33" s="10" t="s">
        <v>5</v>
      </c>
      <c r="M33" s="251"/>
      <c r="N33" s="251"/>
      <c r="O33" s="27" t="str">
        <f>IF(J33="Yes","Enterococci","")</f>
        <v/>
      </c>
      <c r="P33" s="14" t="s">
        <v>23</v>
      </c>
      <c r="Q33" s="132" t="str">
        <f>IF(L33="YES","Aquatic Life and Wildlife","")</f>
        <v>Aquatic Life and Wildlife</v>
      </c>
      <c r="R33" s="10" t="s">
        <v>23</v>
      </c>
      <c r="S33" s="258"/>
      <c r="T33" s="261"/>
      <c r="U33" s="248"/>
      <c r="V33" s="291"/>
      <c r="W33" s="294"/>
      <c r="X33" s="44"/>
      <c r="Y33" s="44"/>
      <c r="Z33" s="44"/>
    </row>
    <row r="34" spans="2:26" ht="15" customHeight="1" x14ac:dyDescent="0.25">
      <c r="B34" s="297"/>
      <c r="C34" s="251"/>
      <c r="D34" s="300"/>
      <c r="E34" s="248"/>
      <c r="F34" s="303"/>
      <c r="G34" s="254"/>
      <c r="H34" s="254"/>
      <c r="I34" s="188" t="s">
        <v>29</v>
      </c>
      <c r="J34" s="14" t="s">
        <v>6</v>
      </c>
      <c r="K34" s="124" t="s">
        <v>35</v>
      </c>
      <c r="L34" s="5" t="s">
        <v>5</v>
      </c>
      <c r="M34" s="251"/>
      <c r="N34" s="251"/>
      <c r="O34" s="27" t="str">
        <f>IF(J34="Yes","Macroinvertebrates","")</f>
        <v/>
      </c>
      <c r="P34" s="14" t="s">
        <v>23</v>
      </c>
      <c r="Q34" s="128" t="str">
        <f>IF(L34="YES","Livestock Watering","")</f>
        <v>Livestock Watering</v>
      </c>
      <c r="R34" s="5" t="s">
        <v>6</v>
      </c>
      <c r="S34" s="258"/>
      <c r="T34" s="261"/>
      <c r="U34" s="248"/>
      <c r="V34" s="291"/>
      <c r="W34" s="294"/>
      <c r="X34" s="44"/>
      <c r="Y34" s="44"/>
      <c r="Z34" s="44"/>
    </row>
    <row r="35" spans="2:26" ht="15" customHeight="1" x14ac:dyDescent="0.25">
      <c r="B35" s="297"/>
      <c r="C35" s="251"/>
      <c r="D35" s="300"/>
      <c r="E35" s="248"/>
      <c r="F35" s="303"/>
      <c r="G35" s="254"/>
      <c r="H35" s="254"/>
      <c r="I35" s="188" t="s">
        <v>32</v>
      </c>
      <c r="J35" s="14" t="s">
        <v>6</v>
      </c>
      <c r="K35" s="21" t="s">
        <v>54</v>
      </c>
      <c r="L35" s="10" t="s">
        <v>23</v>
      </c>
      <c r="M35" s="251"/>
      <c r="N35" s="251"/>
      <c r="O35" s="27" t="str">
        <f>IF(J35="Yes","Basic Habitat","")</f>
        <v/>
      </c>
      <c r="P35" s="14" t="s">
        <v>23</v>
      </c>
      <c r="Q35" s="132" t="str">
        <f>IF(L35="YES","Rare And Endangered Species","")</f>
        <v/>
      </c>
      <c r="R35" s="10" t="s">
        <v>23</v>
      </c>
      <c r="S35" s="259"/>
      <c r="T35" s="262"/>
      <c r="U35" s="249"/>
      <c r="V35" s="291"/>
      <c r="W35" s="294"/>
      <c r="X35" s="44"/>
      <c r="Y35" s="44"/>
      <c r="Z35" s="44"/>
    </row>
    <row r="36" spans="2:26" ht="15" customHeight="1" x14ac:dyDescent="0.25">
      <c r="B36" s="297"/>
      <c r="C36" s="251"/>
      <c r="D36" s="300"/>
      <c r="E36" s="248"/>
      <c r="F36" s="303"/>
      <c r="G36" s="254"/>
      <c r="H36" s="254"/>
      <c r="I36" s="17" t="s">
        <v>137</v>
      </c>
      <c r="J36" s="18" t="s">
        <v>23</v>
      </c>
      <c r="K36" s="124" t="s">
        <v>125</v>
      </c>
      <c r="L36" s="16" t="s">
        <v>23</v>
      </c>
      <c r="M36" s="251"/>
      <c r="N36" s="251"/>
      <c r="O36" s="28" t="str">
        <f t="shared" ref="O36:O45" si="2">IF(J36="Yes",I36,"")</f>
        <v/>
      </c>
      <c r="P36" s="18" t="s">
        <v>23</v>
      </c>
      <c r="Q36" s="129" t="str">
        <f t="shared" ref="Q36:Q45" si="3">IF(L36="YES",K36,"")</f>
        <v/>
      </c>
      <c r="R36" s="16" t="s">
        <v>23</v>
      </c>
      <c r="S36" s="257" t="s">
        <v>121</v>
      </c>
      <c r="T36" s="260" t="s">
        <v>70</v>
      </c>
      <c r="U36" s="256" t="s">
        <v>105</v>
      </c>
      <c r="V36" s="291"/>
      <c r="W36" s="294"/>
      <c r="X36" s="44"/>
      <c r="Y36" s="44"/>
      <c r="Z36" s="44"/>
    </row>
    <row r="37" spans="2:26" ht="15" customHeight="1" x14ac:dyDescent="0.25">
      <c r="B37" s="297"/>
      <c r="C37" s="251"/>
      <c r="D37" s="300"/>
      <c r="E37" s="248"/>
      <c r="F37" s="303"/>
      <c r="G37" s="254"/>
      <c r="H37" s="254"/>
      <c r="I37" s="17" t="s">
        <v>137</v>
      </c>
      <c r="J37" s="19" t="s">
        <v>23</v>
      </c>
      <c r="K37" s="21" t="s">
        <v>125</v>
      </c>
      <c r="L37" s="33" t="s">
        <v>23</v>
      </c>
      <c r="M37" s="251"/>
      <c r="N37" s="251"/>
      <c r="O37" s="28" t="str">
        <f t="shared" si="2"/>
        <v/>
      </c>
      <c r="P37" s="19" t="s">
        <v>23</v>
      </c>
      <c r="Q37" s="34" t="str">
        <f t="shared" si="3"/>
        <v/>
      </c>
      <c r="R37" s="33" t="s">
        <v>23</v>
      </c>
      <c r="S37" s="258"/>
      <c r="T37" s="261"/>
      <c r="U37" s="248"/>
      <c r="V37" s="291"/>
      <c r="W37" s="294"/>
      <c r="X37" s="44"/>
      <c r="Y37" s="44"/>
      <c r="Z37" s="44"/>
    </row>
    <row r="38" spans="2:26" ht="15" customHeight="1" x14ac:dyDescent="0.25">
      <c r="B38" s="297"/>
      <c r="C38" s="251"/>
      <c r="D38" s="300"/>
      <c r="E38" s="248"/>
      <c r="F38" s="303"/>
      <c r="G38" s="254"/>
      <c r="H38" s="254"/>
      <c r="I38" s="17" t="s">
        <v>137</v>
      </c>
      <c r="J38" s="19" t="s">
        <v>23</v>
      </c>
      <c r="K38" s="124" t="s">
        <v>125</v>
      </c>
      <c r="L38" s="16" t="s">
        <v>23</v>
      </c>
      <c r="M38" s="251"/>
      <c r="N38" s="251"/>
      <c r="O38" s="28" t="str">
        <f t="shared" si="2"/>
        <v/>
      </c>
      <c r="P38" s="19" t="s">
        <v>23</v>
      </c>
      <c r="Q38" s="129" t="str">
        <f t="shared" si="3"/>
        <v/>
      </c>
      <c r="R38" s="16" t="s">
        <v>23</v>
      </c>
      <c r="S38" s="258"/>
      <c r="T38" s="261"/>
      <c r="U38" s="248"/>
      <c r="V38" s="291"/>
      <c r="W38" s="294"/>
      <c r="X38" s="44"/>
      <c r="Y38" s="44"/>
      <c r="Z38" s="44"/>
    </row>
    <row r="39" spans="2:26" ht="15" customHeight="1" x14ac:dyDescent="0.25">
      <c r="B39" s="297"/>
      <c r="C39" s="251"/>
      <c r="D39" s="300"/>
      <c r="E39" s="248"/>
      <c r="F39" s="303"/>
      <c r="G39" s="254"/>
      <c r="H39" s="254"/>
      <c r="I39" s="17" t="s">
        <v>137</v>
      </c>
      <c r="J39" s="49" t="s">
        <v>23</v>
      </c>
      <c r="K39" s="21" t="s">
        <v>125</v>
      </c>
      <c r="L39" s="33" t="s">
        <v>23</v>
      </c>
      <c r="M39" s="251"/>
      <c r="N39" s="251"/>
      <c r="O39" s="28" t="str">
        <f t="shared" si="2"/>
        <v/>
      </c>
      <c r="P39" s="19" t="s">
        <v>23</v>
      </c>
      <c r="Q39" s="34" t="str">
        <f t="shared" si="3"/>
        <v/>
      </c>
      <c r="R39" s="33" t="s">
        <v>23</v>
      </c>
      <c r="S39" s="258"/>
      <c r="T39" s="261"/>
      <c r="U39" s="248"/>
      <c r="V39" s="291"/>
      <c r="W39" s="294"/>
      <c r="X39" s="44"/>
      <c r="Y39" s="44"/>
      <c r="Z39" s="44"/>
    </row>
    <row r="40" spans="2:26" ht="15" customHeight="1" thickBot="1" x14ac:dyDescent="0.3">
      <c r="B40" s="297"/>
      <c r="C40" s="251"/>
      <c r="D40" s="300"/>
      <c r="E40" s="248"/>
      <c r="F40" s="303"/>
      <c r="G40" s="254"/>
      <c r="H40" s="254"/>
      <c r="I40" s="29" t="s">
        <v>137</v>
      </c>
      <c r="J40" s="30" t="s">
        <v>23</v>
      </c>
      <c r="K40" s="31" t="s">
        <v>125</v>
      </c>
      <c r="L40" s="7" t="s">
        <v>23</v>
      </c>
      <c r="M40" s="251"/>
      <c r="N40" s="251"/>
      <c r="O40" s="32" t="str">
        <f t="shared" si="2"/>
        <v/>
      </c>
      <c r="P40" s="30" t="s">
        <v>23</v>
      </c>
      <c r="Q40" s="130" t="str">
        <f t="shared" si="3"/>
        <v/>
      </c>
      <c r="R40" s="7" t="s">
        <v>23</v>
      </c>
      <c r="S40" s="263"/>
      <c r="T40" s="264"/>
      <c r="U40" s="287"/>
      <c r="V40" s="291"/>
      <c r="W40" s="294"/>
      <c r="X40" s="44"/>
      <c r="Y40" s="44"/>
      <c r="Z40" s="44"/>
    </row>
    <row r="41" spans="2:26" x14ac:dyDescent="0.25">
      <c r="B41" s="297"/>
      <c r="C41" s="251"/>
      <c r="D41" s="300"/>
      <c r="E41" s="248"/>
      <c r="F41" s="303"/>
      <c r="G41" s="254"/>
      <c r="H41" s="254"/>
      <c r="I41" s="17" t="s">
        <v>137</v>
      </c>
      <c r="J41" s="18" t="s">
        <v>23</v>
      </c>
      <c r="K41" s="124" t="s">
        <v>125</v>
      </c>
      <c r="L41" s="16" t="s">
        <v>23</v>
      </c>
      <c r="M41" s="251"/>
      <c r="N41" s="251"/>
      <c r="O41" s="28" t="str">
        <f t="shared" si="2"/>
        <v/>
      </c>
      <c r="P41" s="18" t="s">
        <v>23</v>
      </c>
      <c r="Q41" s="129" t="str">
        <f t="shared" si="3"/>
        <v/>
      </c>
      <c r="R41" s="16" t="s">
        <v>23</v>
      </c>
      <c r="S41" s="190"/>
      <c r="T41" s="181"/>
      <c r="U41" s="182"/>
      <c r="V41" s="291"/>
      <c r="W41" s="294"/>
      <c r="X41" s="44"/>
      <c r="Y41" s="44"/>
      <c r="Z41" s="44"/>
    </row>
    <row r="42" spans="2:26" x14ac:dyDescent="0.25">
      <c r="B42" s="297"/>
      <c r="C42" s="251"/>
      <c r="D42" s="300"/>
      <c r="E42" s="248"/>
      <c r="F42" s="303"/>
      <c r="G42" s="254"/>
      <c r="H42" s="254"/>
      <c r="I42" s="17" t="s">
        <v>137</v>
      </c>
      <c r="J42" s="19" t="s">
        <v>23</v>
      </c>
      <c r="K42" s="21" t="s">
        <v>125</v>
      </c>
      <c r="L42" s="33" t="s">
        <v>23</v>
      </c>
      <c r="M42" s="251"/>
      <c r="N42" s="251"/>
      <c r="O42" s="28" t="str">
        <f t="shared" si="2"/>
        <v/>
      </c>
      <c r="P42" s="19" t="s">
        <v>23</v>
      </c>
      <c r="Q42" s="34" t="str">
        <f t="shared" si="3"/>
        <v/>
      </c>
      <c r="R42" s="33" t="s">
        <v>23</v>
      </c>
      <c r="S42" s="190"/>
      <c r="T42" s="181"/>
      <c r="U42" s="182"/>
      <c r="V42" s="291"/>
      <c r="W42" s="294"/>
      <c r="X42" s="44"/>
      <c r="Y42" s="44"/>
      <c r="Z42" s="44"/>
    </row>
    <row r="43" spans="2:26" x14ac:dyDescent="0.25">
      <c r="B43" s="297"/>
      <c r="C43" s="251"/>
      <c r="D43" s="300"/>
      <c r="E43" s="248"/>
      <c r="F43" s="303"/>
      <c r="G43" s="254"/>
      <c r="H43" s="254"/>
      <c r="I43" s="17" t="s">
        <v>137</v>
      </c>
      <c r="J43" s="19" t="s">
        <v>23</v>
      </c>
      <c r="K43" s="124" t="s">
        <v>125</v>
      </c>
      <c r="L43" s="16" t="s">
        <v>23</v>
      </c>
      <c r="M43" s="251"/>
      <c r="N43" s="251"/>
      <c r="O43" s="28" t="str">
        <f t="shared" si="2"/>
        <v/>
      </c>
      <c r="P43" s="19" t="s">
        <v>23</v>
      </c>
      <c r="Q43" s="129" t="str">
        <f t="shared" si="3"/>
        <v/>
      </c>
      <c r="R43" s="16" t="s">
        <v>23</v>
      </c>
      <c r="S43" s="190"/>
      <c r="T43" s="181"/>
      <c r="U43" s="182"/>
      <c r="V43" s="291"/>
      <c r="W43" s="294"/>
      <c r="X43" s="44"/>
      <c r="Y43" s="44"/>
      <c r="Z43" s="44"/>
    </row>
    <row r="44" spans="2:26" x14ac:dyDescent="0.25">
      <c r="B44" s="297"/>
      <c r="C44" s="251"/>
      <c r="D44" s="300"/>
      <c r="E44" s="248"/>
      <c r="F44" s="303"/>
      <c r="G44" s="254"/>
      <c r="H44" s="254"/>
      <c r="I44" s="17" t="s">
        <v>137</v>
      </c>
      <c r="J44" s="49" t="s">
        <v>23</v>
      </c>
      <c r="K44" s="21" t="s">
        <v>125</v>
      </c>
      <c r="L44" s="33" t="s">
        <v>23</v>
      </c>
      <c r="M44" s="251"/>
      <c r="N44" s="251"/>
      <c r="O44" s="28" t="str">
        <f t="shared" si="2"/>
        <v/>
      </c>
      <c r="P44" s="19" t="s">
        <v>23</v>
      </c>
      <c r="Q44" s="34" t="str">
        <f t="shared" si="3"/>
        <v/>
      </c>
      <c r="R44" s="33" t="s">
        <v>23</v>
      </c>
      <c r="S44" s="190"/>
      <c r="T44" s="181"/>
      <c r="U44" s="182"/>
      <c r="V44" s="291"/>
      <c r="W44" s="294"/>
      <c r="X44" s="44"/>
      <c r="Y44" s="44"/>
      <c r="Z44" s="44"/>
    </row>
    <row r="45" spans="2:26" ht="13" thickBot="1" x14ac:dyDescent="0.3">
      <c r="B45" s="298"/>
      <c r="C45" s="252"/>
      <c r="D45" s="301"/>
      <c r="E45" s="287"/>
      <c r="F45" s="304"/>
      <c r="G45" s="255"/>
      <c r="H45" s="255"/>
      <c r="I45" s="29" t="s">
        <v>137</v>
      </c>
      <c r="J45" s="30" t="s">
        <v>23</v>
      </c>
      <c r="K45" s="31" t="s">
        <v>125</v>
      </c>
      <c r="L45" s="7" t="s">
        <v>23</v>
      </c>
      <c r="M45" s="252"/>
      <c r="N45" s="252"/>
      <c r="O45" s="32" t="str">
        <f t="shared" si="2"/>
        <v/>
      </c>
      <c r="P45" s="30" t="s">
        <v>23</v>
      </c>
      <c r="Q45" s="130" t="str">
        <f t="shared" si="3"/>
        <v/>
      </c>
      <c r="R45" s="7" t="s">
        <v>23</v>
      </c>
      <c r="S45" s="190"/>
      <c r="T45" s="181"/>
      <c r="U45" s="182"/>
      <c r="V45" s="292"/>
      <c r="W45" s="295"/>
      <c r="X45" s="4"/>
      <c r="Y45" s="44"/>
      <c r="Z45" s="44"/>
    </row>
    <row r="46" spans="2:26" x14ac:dyDescent="0.25">
      <c r="B46" s="296"/>
      <c r="C46" s="250" t="s">
        <v>23</v>
      </c>
      <c r="D46" s="299" t="s">
        <v>23</v>
      </c>
      <c r="E46" s="247"/>
      <c r="F46" s="302"/>
      <c r="G46" s="253" t="s">
        <v>23</v>
      </c>
      <c r="H46" s="253" t="s">
        <v>23</v>
      </c>
      <c r="I46" s="184" t="s">
        <v>26</v>
      </c>
      <c r="J46" s="50" t="s">
        <v>23</v>
      </c>
      <c r="K46" s="123" t="s">
        <v>24</v>
      </c>
      <c r="L46" s="6" t="s">
        <v>23</v>
      </c>
      <c r="M46" s="250" t="s">
        <v>23</v>
      </c>
      <c r="N46" s="250" t="s">
        <v>23</v>
      </c>
      <c r="O46" s="24" t="str">
        <f>IF(J46="Yes","pH","")</f>
        <v/>
      </c>
      <c r="P46" s="11" t="s">
        <v>23</v>
      </c>
      <c r="Q46" s="127" t="str">
        <f>IF(L46="YES","Unknown","")</f>
        <v/>
      </c>
      <c r="R46" s="6" t="s">
        <v>23</v>
      </c>
      <c r="S46" s="288" t="s">
        <v>119</v>
      </c>
      <c r="T46" s="289" t="s">
        <v>23</v>
      </c>
      <c r="U46" s="247" t="s">
        <v>23</v>
      </c>
      <c r="V46" s="290" t="s">
        <v>23</v>
      </c>
      <c r="W46" s="293" t="s">
        <v>151</v>
      </c>
      <c r="X46" s="4"/>
      <c r="Y46" s="4"/>
      <c r="Z46" s="44"/>
    </row>
    <row r="47" spans="2:26" x14ac:dyDescent="0.25">
      <c r="B47" s="297"/>
      <c r="C47" s="251"/>
      <c r="D47" s="300"/>
      <c r="E47" s="248"/>
      <c r="F47" s="303"/>
      <c r="G47" s="254"/>
      <c r="H47" s="254"/>
      <c r="I47" s="185" t="s">
        <v>49</v>
      </c>
      <c r="J47" s="12" t="s">
        <v>23</v>
      </c>
      <c r="K47" s="21" t="s">
        <v>145</v>
      </c>
      <c r="L47" s="10" t="s">
        <v>23</v>
      </c>
      <c r="M47" s="251"/>
      <c r="N47" s="251"/>
      <c r="O47" s="25" t="str">
        <f>IF(J47="Yes","Temperature","")</f>
        <v/>
      </c>
      <c r="P47" s="12" t="s">
        <v>23</v>
      </c>
      <c r="Q47" s="131" t="str">
        <f>IF(L47="YES","Primary Contact","")</f>
        <v/>
      </c>
      <c r="R47" s="10" t="s">
        <v>23</v>
      </c>
      <c r="S47" s="258"/>
      <c r="T47" s="261"/>
      <c r="U47" s="248"/>
      <c r="V47" s="291"/>
      <c r="W47" s="294"/>
      <c r="X47" s="4"/>
      <c r="Y47" s="4"/>
      <c r="Z47" s="44"/>
    </row>
    <row r="48" spans="2:26" x14ac:dyDescent="0.25">
      <c r="B48" s="297"/>
      <c r="C48" s="251"/>
      <c r="D48" s="300"/>
      <c r="E48" s="248"/>
      <c r="F48" s="303"/>
      <c r="G48" s="254"/>
      <c r="H48" s="254"/>
      <c r="I48" s="185" t="s">
        <v>50</v>
      </c>
      <c r="J48" s="12" t="s">
        <v>23</v>
      </c>
      <c r="K48" s="124" t="s">
        <v>146</v>
      </c>
      <c r="L48" s="5" t="s">
        <v>23</v>
      </c>
      <c r="M48" s="251"/>
      <c r="N48" s="251"/>
      <c r="O48" s="25" t="str">
        <f>IF(J48="Yes","Dissolved Oxygen","")</f>
        <v/>
      </c>
      <c r="P48" s="12" t="s">
        <v>23</v>
      </c>
      <c r="Q48" s="128" t="str">
        <f>IF(L48="YES","Secondary Contact","")</f>
        <v/>
      </c>
      <c r="R48" s="5" t="s">
        <v>23</v>
      </c>
      <c r="S48" s="258"/>
      <c r="T48" s="261"/>
      <c r="U48" s="248"/>
      <c r="V48" s="291"/>
      <c r="W48" s="294"/>
      <c r="X48" s="4"/>
      <c r="Y48" s="4"/>
      <c r="Z48" s="44"/>
    </row>
    <row r="49" spans="2:26" x14ac:dyDescent="0.25">
      <c r="B49" s="297"/>
      <c r="C49" s="251"/>
      <c r="D49" s="300"/>
      <c r="E49" s="248"/>
      <c r="F49" s="303"/>
      <c r="G49" s="254"/>
      <c r="H49" s="254"/>
      <c r="I49" s="185" t="s">
        <v>27</v>
      </c>
      <c r="J49" s="22" t="s">
        <v>23</v>
      </c>
      <c r="K49" s="125" t="s">
        <v>33</v>
      </c>
      <c r="L49" s="23" t="s">
        <v>23</v>
      </c>
      <c r="M49" s="251"/>
      <c r="N49" s="251"/>
      <c r="O49" s="25" t="str">
        <f>IF(J49="Yes","Turbidity","")</f>
        <v/>
      </c>
      <c r="P49" s="12" t="s">
        <v>23</v>
      </c>
      <c r="Q49" s="132" t="str">
        <f>IF(L49="YES","Cultural Use","")</f>
        <v/>
      </c>
      <c r="R49" s="23" t="s">
        <v>23</v>
      </c>
      <c r="S49" s="258"/>
      <c r="T49" s="261"/>
      <c r="U49" s="248"/>
      <c r="V49" s="291"/>
      <c r="W49" s="294"/>
      <c r="X49" s="4"/>
      <c r="Y49" s="4"/>
      <c r="Z49" s="44"/>
    </row>
    <row r="50" spans="2:26" x14ac:dyDescent="0.25">
      <c r="B50" s="297"/>
      <c r="C50" s="251"/>
      <c r="D50" s="300"/>
      <c r="E50" s="248"/>
      <c r="F50" s="303"/>
      <c r="G50" s="254"/>
      <c r="H50" s="254"/>
      <c r="I50" s="186" t="s">
        <v>51</v>
      </c>
      <c r="J50" s="13" t="s">
        <v>23</v>
      </c>
      <c r="K50" s="124" t="s">
        <v>34</v>
      </c>
      <c r="L50" s="5" t="s">
        <v>23</v>
      </c>
      <c r="M50" s="251"/>
      <c r="N50" s="251"/>
      <c r="O50" s="26" t="str">
        <f>IF(J50="Yes","Total Phosphorus","")</f>
        <v/>
      </c>
      <c r="P50" s="13" t="s">
        <v>23</v>
      </c>
      <c r="Q50" s="128" t="str">
        <f>IF(L50="YES","Drinking Water","")</f>
        <v/>
      </c>
      <c r="R50" s="5" t="s">
        <v>23</v>
      </c>
      <c r="S50" s="259"/>
      <c r="T50" s="262"/>
      <c r="U50" s="249"/>
      <c r="V50" s="291"/>
      <c r="W50" s="294"/>
      <c r="X50" s="44"/>
      <c r="Y50" s="44"/>
      <c r="Z50" s="44"/>
    </row>
    <row r="51" spans="2:26" x14ac:dyDescent="0.25">
      <c r="B51" s="297"/>
      <c r="C51" s="251"/>
      <c r="D51" s="300"/>
      <c r="E51" s="248"/>
      <c r="F51" s="303"/>
      <c r="G51" s="254"/>
      <c r="H51" s="254"/>
      <c r="I51" s="187" t="s">
        <v>28</v>
      </c>
      <c r="J51" s="13" t="s">
        <v>23</v>
      </c>
      <c r="K51" s="126" t="s">
        <v>53</v>
      </c>
      <c r="L51" s="10" t="s">
        <v>23</v>
      </c>
      <c r="M51" s="251"/>
      <c r="N51" s="251"/>
      <c r="O51" s="26" t="str">
        <f>IF(J51="Yes","Total Nitrogen","")</f>
        <v/>
      </c>
      <c r="P51" s="13" t="s">
        <v>23</v>
      </c>
      <c r="Q51" s="132" t="str">
        <f>IF(L51="YES","Fish/Shellfish Safe To Eat","")</f>
        <v/>
      </c>
      <c r="R51" s="10" t="s">
        <v>23</v>
      </c>
      <c r="S51" s="257" t="s">
        <v>120</v>
      </c>
      <c r="T51" s="260" t="s">
        <v>23</v>
      </c>
      <c r="U51" s="256" t="s">
        <v>23</v>
      </c>
      <c r="V51" s="291"/>
      <c r="W51" s="294"/>
      <c r="X51" s="44"/>
      <c r="Y51" s="44"/>
      <c r="Z51" s="44"/>
    </row>
    <row r="52" spans="2:26" x14ac:dyDescent="0.25">
      <c r="B52" s="297"/>
      <c r="C52" s="251"/>
      <c r="D52" s="300"/>
      <c r="E52" s="248"/>
      <c r="F52" s="303"/>
      <c r="G52" s="254"/>
      <c r="H52" s="254"/>
      <c r="I52" s="188" t="s">
        <v>30</v>
      </c>
      <c r="J52" s="14" t="s">
        <v>23</v>
      </c>
      <c r="K52" s="124" t="s">
        <v>36</v>
      </c>
      <c r="L52" s="5" t="s">
        <v>23</v>
      </c>
      <c r="M52" s="251"/>
      <c r="N52" s="251"/>
      <c r="O52" s="27" t="str">
        <f>IF(J52="Yes","E. Coli","")</f>
        <v/>
      </c>
      <c r="P52" s="14" t="s">
        <v>23</v>
      </c>
      <c r="Q52" s="128" t="str">
        <f>IF(L52="YES","Agricultural Irrigation","")</f>
        <v/>
      </c>
      <c r="R52" s="5" t="s">
        <v>23</v>
      </c>
      <c r="S52" s="258"/>
      <c r="T52" s="261"/>
      <c r="U52" s="248"/>
      <c r="V52" s="291"/>
      <c r="W52" s="294"/>
      <c r="X52" s="44"/>
      <c r="Y52" s="44"/>
      <c r="Z52" s="44"/>
    </row>
    <row r="53" spans="2:26" x14ac:dyDescent="0.25">
      <c r="B53" s="297"/>
      <c r="C53" s="251"/>
      <c r="D53" s="300"/>
      <c r="E53" s="248"/>
      <c r="F53" s="303"/>
      <c r="G53" s="254"/>
      <c r="H53" s="254"/>
      <c r="I53" s="188" t="s">
        <v>31</v>
      </c>
      <c r="J53" s="14" t="s">
        <v>23</v>
      </c>
      <c r="K53" s="21" t="s">
        <v>52</v>
      </c>
      <c r="L53" s="10" t="s">
        <v>23</v>
      </c>
      <c r="M53" s="251"/>
      <c r="N53" s="251"/>
      <c r="O53" s="27" t="str">
        <f>IF(J53="Yes","Enterococci","")</f>
        <v/>
      </c>
      <c r="P53" s="14" t="s">
        <v>23</v>
      </c>
      <c r="Q53" s="132" t="str">
        <f>IF(L53="YES","Aquatic Life and Wildlife","")</f>
        <v/>
      </c>
      <c r="R53" s="10" t="s">
        <v>23</v>
      </c>
      <c r="S53" s="258"/>
      <c r="T53" s="261"/>
      <c r="U53" s="248"/>
      <c r="V53" s="291"/>
      <c r="W53" s="294"/>
      <c r="X53" s="44"/>
      <c r="Y53" s="44"/>
      <c r="Z53" s="44"/>
    </row>
    <row r="54" spans="2:26" x14ac:dyDescent="0.25">
      <c r="B54" s="297"/>
      <c r="C54" s="251"/>
      <c r="D54" s="300"/>
      <c r="E54" s="248"/>
      <c r="F54" s="303"/>
      <c r="G54" s="254"/>
      <c r="H54" s="254"/>
      <c r="I54" s="188" t="s">
        <v>29</v>
      </c>
      <c r="J54" s="14" t="s">
        <v>23</v>
      </c>
      <c r="K54" s="124" t="s">
        <v>35</v>
      </c>
      <c r="L54" s="5" t="s">
        <v>23</v>
      </c>
      <c r="M54" s="251"/>
      <c r="N54" s="251"/>
      <c r="O54" s="27" t="str">
        <f>IF(J54="Yes","Macroinvertebrates","")</f>
        <v/>
      </c>
      <c r="P54" s="14" t="s">
        <v>23</v>
      </c>
      <c r="Q54" s="128" t="str">
        <f>IF(L54="YES","Livestock Watering","")</f>
        <v/>
      </c>
      <c r="R54" s="5" t="s">
        <v>23</v>
      </c>
      <c r="S54" s="258"/>
      <c r="T54" s="261"/>
      <c r="U54" s="248"/>
      <c r="V54" s="291"/>
      <c r="W54" s="294"/>
      <c r="X54" s="44"/>
      <c r="Y54" s="44"/>
      <c r="Z54" s="44"/>
    </row>
    <row r="55" spans="2:26" x14ac:dyDescent="0.25">
      <c r="B55" s="297"/>
      <c r="C55" s="251"/>
      <c r="D55" s="300"/>
      <c r="E55" s="248"/>
      <c r="F55" s="303"/>
      <c r="G55" s="254"/>
      <c r="H55" s="254"/>
      <c r="I55" s="188" t="s">
        <v>32</v>
      </c>
      <c r="J55" s="14" t="s">
        <v>23</v>
      </c>
      <c r="K55" s="21" t="s">
        <v>54</v>
      </c>
      <c r="L55" s="10" t="s">
        <v>23</v>
      </c>
      <c r="M55" s="251"/>
      <c r="N55" s="251"/>
      <c r="O55" s="27" t="str">
        <f>IF(J55="Yes","Basic Habitat","")</f>
        <v/>
      </c>
      <c r="P55" s="14" t="s">
        <v>23</v>
      </c>
      <c r="Q55" s="132" t="str">
        <f>IF(L55="YES","Rare And Endangered Species","")</f>
        <v/>
      </c>
      <c r="R55" s="10" t="s">
        <v>23</v>
      </c>
      <c r="S55" s="259"/>
      <c r="T55" s="262"/>
      <c r="U55" s="249"/>
      <c r="V55" s="291"/>
      <c r="W55" s="294"/>
      <c r="X55" s="44"/>
      <c r="Y55" s="44"/>
      <c r="Z55" s="44"/>
    </row>
    <row r="56" spans="2:26" x14ac:dyDescent="0.25">
      <c r="B56" s="297"/>
      <c r="C56" s="251"/>
      <c r="D56" s="300"/>
      <c r="E56" s="248"/>
      <c r="F56" s="303"/>
      <c r="G56" s="254"/>
      <c r="H56" s="254"/>
      <c r="I56" s="17" t="s">
        <v>137</v>
      </c>
      <c r="J56" s="18" t="s">
        <v>23</v>
      </c>
      <c r="K56" s="124" t="s">
        <v>125</v>
      </c>
      <c r="L56" s="16" t="s">
        <v>23</v>
      </c>
      <c r="M56" s="251"/>
      <c r="N56" s="251"/>
      <c r="O56" s="28" t="str">
        <f t="shared" ref="O56:O65" si="4">IF(J56="Yes",I56,"")</f>
        <v/>
      </c>
      <c r="P56" s="18" t="s">
        <v>23</v>
      </c>
      <c r="Q56" s="129" t="str">
        <f t="shared" ref="Q56:Q65" si="5">IF(L56="YES",K56,"")</f>
        <v/>
      </c>
      <c r="R56" s="16" t="s">
        <v>23</v>
      </c>
      <c r="S56" s="257" t="s">
        <v>121</v>
      </c>
      <c r="T56" s="260" t="s">
        <v>23</v>
      </c>
      <c r="U56" s="256" t="s">
        <v>23</v>
      </c>
      <c r="V56" s="291"/>
      <c r="W56" s="294"/>
      <c r="X56" s="44"/>
      <c r="Y56" s="44"/>
      <c r="Z56" s="44"/>
    </row>
    <row r="57" spans="2:26" x14ac:dyDescent="0.25">
      <c r="B57" s="297"/>
      <c r="C57" s="251"/>
      <c r="D57" s="300"/>
      <c r="E57" s="248"/>
      <c r="F57" s="303"/>
      <c r="G57" s="254"/>
      <c r="H57" s="254"/>
      <c r="I57" s="17" t="s">
        <v>137</v>
      </c>
      <c r="J57" s="19" t="s">
        <v>23</v>
      </c>
      <c r="K57" s="21" t="s">
        <v>125</v>
      </c>
      <c r="L57" s="33" t="s">
        <v>23</v>
      </c>
      <c r="M57" s="251"/>
      <c r="N57" s="251"/>
      <c r="O57" s="28" t="str">
        <f t="shared" si="4"/>
        <v/>
      </c>
      <c r="P57" s="19" t="s">
        <v>23</v>
      </c>
      <c r="Q57" s="34" t="str">
        <f t="shared" si="5"/>
        <v/>
      </c>
      <c r="R57" s="33" t="s">
        <v>23</v>
      </c>
      <c r="S57" s="258"/>
      <c r="T57" s="261"/>
      <c r="U57" s="248"/>
      <c r="V57" s="291"/>
      <c r="W57" s="294"/>
      <c r="X57" s="44"/>
      <c r="Y57" s="44"/>
      <c r="Z57" s="44"/>
    </row>
    <row r="58" spans="2:26" x14ac:dyDescent="0.25">
      <c r="B58" s="297"/>
      <c r="C58" s="251"/>
      <c r="D58" s="300"/>
      <c r="E58" s="248"/>
      <c r="F58" s="303"/>
      <c r="G58" s="254"/>
      <c r="H58" s="254"/>
      <c r="I58" s="17" t="s">
        <v>137</v>
      </c>
      <c r="J58" s="19" t="s">
        <v>23</v>
      </c>
      <c r="K58" s="124" t="s">
        <v>125</v>
      </c>
      <c r="L58" s="16" t="s">
        <v>23</v>
      </c>
      <c r="M58" s="251"/>
      <c r="N58" s="251"/>
      <c r="O58" s="28" t="str">
        <f t="shared" si="4"/>
        <v/>
      </c>
      <c r="P58" s="19" t="s">
        <v>23</v>
      </c>
      <c r="Q58" s="129" t="str">
        <f t="shared" si="5"/>
        <v/>
      </c>
      <c r="R58" s="16" t="s">
        <v>23</v>
      </c>
      <c r="S58" s="258"/>
      <c r="T58" s="261"/>
      <c r="U58" s="248"/>
      <c r="V58" s="291"/>
      <c r="W58" s="294"/>
      <c r="X58" s="44"/>
      <c r="Y58" s="44"/>
      <c r="Z58" s="44"/>
    </row>
    <row r="59" spans="2:26" x14ac:dyDescent="0.25">
      <c r="B59" s="297"/>
      <c r="C59" s="251"/>
      <c r="D59" s="300"/>
      <c r="E59" s="248"/>
      <c r="F59" s="303"/>
      <c r="G59" s="254"/>
      <c r="H59" s="254"/>
      <c r="I59" s="17" t="s">
        <v>137</v>
      </c>
      <c r="J59" s="49" t="s">
        <v>23</v>
      </c>
      <c r="K59" s="21" t="s">
        <v>125</v>
      </c>
      <c r="L59" s="33" t="s">
        <v>23</v>
      </c>
      <c r="M59" s="251"/>
      <c r="N59" s="251"/>
      <c r="O59" s="28" t="str">
        <f t="shared" si="4"/>
        <v/>
      </c>
      <c r="P59" s="19" t="s">
        <v>23</v>
      </c>
      <c r="Q59" s="34" t="str">
        <f t="shared" si="5"/>
        <v/>
      </c>
      <c r="R59" s="33" t="s">
        <v>23</v>
      </c>
      <c r="S59" s="258"/>
      <c r="T59" s="261"/>
      <c r="U59" s="248"/>
      <c r="V59" s="291"/>
      <c r="W59" s="294"/>
      <c r="X59" s="44"/>
      <c r="Y59" s="44"/>
      <c r="Z59" s="44"/>
    </row>
    <row r="60" spans="2:26" ht="13" thickBot="1" x14ac:dyDescent="0.3">
      <c r="B60" s="297"/>
      <c r="C60" s="251"/>
      <c r="D60" s="300"/>
      <c r="E60" s="248"/>
      <c r="F60" s="303"/>
      <c r="G60" s="254"/>
      <c r="H60" s="254"/>
      <c r="I60" s="29" t="s">
        <v>137</v>
      </c>
      <c r="J60" s="30" t="s">
        <v>23</v>
      </c>
      <c r="K60" s="31" t="s">
        <v>125</v>
      </c>
      <c r="L60" s="7" t="s">
        <v>23</v>
      </c>
      <c r="M60" s="251"/>
      <c r="N60" s="251"/>
      <c r="O60" s="32" t="str">
        <f t="shared" si="4"/>
        <v/>
      </c>
      <c r="P60" s="30" t="s">
        <v>23</v>
      </c>
      <c r="Q60" s="130" t="str">
        <f t="shared" si="5"/>
        <v/>
      </c>
      <c r="R60" s="7" t="s">
        <v>23</v>
      </c>
      <c r="S60" s="263"/>
      <c r="T60" s="264"/>
      <c r="U60" s="287"/>
      <c r="V60" s="291"/>
      <c r="W60" s="294"/>
      <c r="X60" s="44"/>
      <c r="Y60" s="44"/>
      <c r="Z60" s="44"/>
    </row>
    <row r="61" spans="2:26" x14ac:dyDescent="0.25">
      <c r="B61" s="297"/>
      <c r="C61" s="251"/>
      <c r="D61" s="300"/>
      <c r="E61" s="248"/>
      <c r="F61" s="303"/>
      <c r="G61" s="254"/>
      <c r="H61" s="254"/>
      <c r="I61" s="17" t="s">
        <v>137</v>
      </c>
      <c r="J61" s="18" t="s">
        <v>23</v>
      </c>
      <c r="K61" s="124" t="s">
        <v>125</v>
      </c>
      <c r="L61" s="16" t="s">
        <v>23</v>
      </c>
      <c r="M61" s="251"/>
      <c r="N61" s="251"/>
      <c r="O61" s="28" t="str">
        <f t="shared" si="4"/>
        <v/>
      </c>
      <c r="P61" s="18" t="s">
        <v>23</v>
      </c>
      <c r="Q61" s="129" t="str">
        <f t="shared" si="5"/>
        <v/>
      </c>
      <c r="R61" s="16" t="s">
        <v>23</v>
      </c>
      <c r="S61" s="190"/>
      <c r="T61" s="181"/>
      <c r="U61" s="182"/>
      <c r="V61" s="291"/>
      <c r="W61" s="294"/>
      <c r="X61" s="44"/>
      <c r="Y61" s="44"/>
      <c r="Z61" s="44"/>
    </row>
    <row r="62" spans="2:26" x14ac:dyDescent="0.25">
      <c r="B62" s="297"/>
      <c r="C62" s="251"/>
      <c r="D62" s="300"/>
      <c r="E62" s="248"/>
      <c r="F62" s="303"/>
      <c r="G62" s="254"/>
      <c r="H62" s="254"/>
      <c r="I62" s="17" t="s">
        <v>137</v>
      </c>
      <c r="J62" s="19" t="s">
        <v>23</v>
      </c>
      <c r="K62" s="21" t="s">
        <v>125</v>
      </c>
      <c r="L62" s="33" t="s">
        <v>23</v>
      </c>
      <c r="M62" s="251"/>
      <c r="N62" s="251"/>
      <c r="O62" s="28" t="str">
        <f t="shared" si="4"/>
        <v/>
      </c>
      <c r="P62" s="19" t="s">
        <v>23</v>
      </c>
      <c r="Q62" s="34" t="str">
        <f t="shared" si="5"/>
        <v/>
      </c>
      <c r="R62" s="33" t="s">
        <v>23</v>
      </c>
      <c r="S62" s="190"/>
      <c r="T62" s="181"/>
      <c r="U62" s="182"/>
      <c r="V62" s="291"/>
      <c r="W62" s="294"/>
      <c r="X62" s="44"/>
      <c r="Y62" s="44"/>
      <c r="Z62" s="44"/>
    </row>
    <row r="63" spans="2:26" x14ac:dyDescent="0.25">
      <c r="B63" s="297"/>
      <c r="C63" s="251"/>
      <c r="D63" s="300"/>
      <c r="E63" s="248"/>
      <c r="F63" s="303"/>
      <c r="G63" s="254"/>
      <c r="H63" s="254"/>
      <c r="I63" s="17" t="s">
        <v>137</v>
      </c>
      <c r="J63" s="19" t="s">
        <v>23</v>
      </c>
      <c r="K63" s="124" t="s">
        <v>125</v>
      </c>
      <c r="L63" s="16" t="s">
        <v>23</v>
      </c>
      <c r="M63" s="251"/>
      <c r="N63" s="251"/>
      <c r="O63" s="28" t="str">
        <f t="shared" si="4"/>
        <v/>
      </c>
      <c r="P63" s="19" t="s">
        <v>23</v>
      </c>
      <c r="Q63" s="129" t="str">
        <f t="shared" si="5"/>
        <v/>
      </c>
      <c r="R63" s="16" t="s">
        <v>23</v>
      </c>
      <c r="S63" s="190"/>
      <c r="T63" s="181"/>
      <c r="U63" s="182"/>
      <c r="V63" s="291"/>
      <c r="W63" s="294"/>
      <c r="X63" s="44"/>
      <c r="Y63" s="44"/>
      <c r="Z63" s="44"/>
    </row>
    <row r="64" spans="2:26" x14ac:dyDescent="0.25">
      <c r="B64" s="297"/>
      <c r="C64" s="251"/>
      <c r="D64" s="300"/>
      <c r="E64" s="248"/>
      <c r="F64" s="303"/>
      <c r="G64" s="254"/>
      <c r="H64" s="254"/>
      <c r="I64" s="17" t="s">
        <v>137</v>
      </c>
      <c r="J64" s="49" t="s">
        <v>23</v>
      </c>
      <c r="K64" s="21" t="s">
        <v>125</v>
      </c>
      <c r="L64" s="33" t="s">
        <v>23</v>
      </c>
      <c r="M64" s="251"/>
      <c r="N64" s="251"/>
      <c r="O64" s="28" t="str">
        <f t="shared" si="4"/>
        <v/>
      </c>
      <c r="P64" s="19" t="s">
        <v>23</v>
      </c>
      <c r="Q64" s="34" t="str">
        <f t="shared" si="5"/>
        <v/>
      </c>
      <c r="R64" s="33" t="s">
        <v>23</v>
      </c>
      <c r="S64" s="190"/>
      <c r="T64" s="181"/>
      <c r="U64" s="182"/>
      <c r="V64" s="291"/>
      <c r="W64" s="294"/>
      <c r="X64" s="44"/>
      <c r="Y64" s="44"/>
      <c r="Z64" s="44"/>
    </row>
    <row r="65" spans="2:26" ht="13" thickBot="1" x14ac:dyDescent="0.3">
      <c r="B65" s="298"/>
      <c r="C65" s="252"/>
      <c r="D65" s="301"/>
      <c r="E65" s="287"/>
      <c r="F65" s="304"/>
      <c r="G65" s="255"/>
      <c r="H65" s="255"/>
      <c r="I65" s="29" t="s">
        <v>137</v>
      </c>
      <c r="J65" s="30" t="s">
        <v>23</v>
      </c>
      <c r="K65" s="31" t="s">
        <v>125</v>
      </c>
      <c r="L65" s="7" t="s">
        <v>23</v>
      </c>
      <c r="M65" s="252"/>
      <c r="N65" s="252"/>
      <c r="O65" s="32" t="str">
        <f t="shared" si="4"/>
        <v/>
      </c>
      <c r="P65" s="30" t="s">
        <v>23</v>
      </c>
      <c r="Q65" s="130" t="str">
        <f t="shared" si="5"/>
        <v/>
      </c>
      <c r="R65" s="7" t="s">
        <v>23</v>
      </c>
      <c r="S65" s="190"/>
      <c r="T65" s="181"/>
      <c r="U65" s="182"/>
      <c r="V65" s="292"/>
      <c r="W65" s="295"/>
      <c r="X65" s="44"/>
      <c r="Y65" s="44"/>
      <c r="Z65" s="44"/>
    </row>
    <row r="66" spans="2:26" x14ac:dyDescent="0.25">
      <c r="B66" s="296"/>
      <c r="C66" s="250" t="s">
        <v>23</v>
      </c>
      <c r="D66" s="299" t="s">
        <v>23</v>
      </c>
      <c r="E66" s="247"/>
      <c r="F66" s="302"/>
      <c r="G66" s="253" t="s">
        <v>23</v>
      </c>
      <c r="H66" s="253" t="s">
        <v>23</v>
      </c>
      <c r="I66" s="184" t="s">
        <v>26</v>
      </c>
      <c r="J66" s="50" t="s">
        <v>23</v>
      </c>
      <c r="K66" s="123" t="s">
        <v>24</v>
      </c>
      <c r="L66" s="6" t="s">
        <v>23</v>
      </c>
      <c r="M66" s="250" t="s">
        <v>23</v>
      </c>
      <c r="N66" s="250" t="s">
        <v>23</v>
      </c>
      <c r="O66" s="24" t="str">
        <f>IF(J66="Yes","pH","")</f>
        <v/>
      </c>
      <c r="P66" s="11" t="s">
        <v>23</v>
      </c>
      <c r="Q66" s="127" t="str">
        <f>IF(L66="YES","Unknown","")</f>
        <v/>
      </c>
      <c r="R66" s="6" t="s">
        <v>23</v>
      </c>
      <c r="S66" s="288" t="s">
        <v>119</v>
      </c>
      <c r="T66" s="289" t="s">
        <v>23</v>
      </c>
      <c r="U66" s="247" t="s">
        <v>23</v>
      </c>
      <c r="V66" s="290" t="s">
        <v>23</v>
      </c>
      <c r="W66" s="293" t="s">
        <v>151</v>
      </c>
      <c r="X66" s="44"/>
      <c r="Y66" s="44"/>
      <c r="Z66" s="44"/>
    </row>
    <row r="67" spans="2:26" x14ac:dyDescent="0.25">
      <c r="B67" s="297"/>
      <c r="C67" s="251"/>
      <c r="D67" s="300"/>
      <c r="E67" s="248"/>
      <c r="F67" s="303"/>
      <c r="G67" s="254"/>
      <c r="H67" s="254"/>
      <c r="I67" s="185" t="s">
        <v>49</v>
      </c>
      <c r="J67" s="12" t="s">
        <v>23</v>
      </c>
      <c r="K67" s="21" t="s">
        <v>145</v>
      </c>
      <c r="L67" s="10" t="s">
        <v>23</v>
      </c>
      <c r="M67" s="251"/>
      <c r="N67" s="251"/>
      <c r="O67" s="25" t="str">
        <f>IF(J67="Yes","Temperature","")</f>
        <v/>
      </c>
      <c r="P67" s="12" t="s">
        <v>23</v>
      </c>
      <c r="Q67" s="131" t="str">
        <f>IF(L67="YES","Primary Contact","")</f>
        <v/>
      </c>
      <c r="R67" s="10" t="s">
        <v>23</v>
      </c>
      <c r="S67" s="258"/>
      <c r="T67" s="261"/>
      <c r="U67" s="248"/>
      <c r="V67" s="291"/>
      <c r="W67" s="294"/>
      <c r="X67" s="44"/>
      <c r="Y67" s="44"/>
      <c r="Z67" s="44"/>
    </row>
    <row r="68" spans="2:26" x14ac:dyDescent="0.25">
      <c r="B68" s="297"/>
      <c r="C68" s="251"/>
      <c r="D68" s="300"/>
      <c r="E68" s="248"/>
      <c r="F68" s="303"/>
      <c r="G68" s="254"/>
      <c r="H68" s="254"/>
      <c r="I68" s="185" t="s">
        <v>50</v>
      </c>
      <c r="J68" s="12" t="s">
        <v>23</v>
      </c>
      <c r="K68" s="124" t="s">
        <v>146</v>
      </c>
      <c r="L68" s="5" t="s">
        <v>23</v>
      </c>
      <c r="M68" s="251"/>
      <c r="N68" s="251"/>
      <c r="O68" s="25" t="str">
        <f>IF(J68="Yes","Dissolved Oxygen","")</f>
        <v/>
      </c>
      <c r="P68" s="12" t="s">
        <v>23</v>
      </c>
      <c r="Q68" s="128" t="str">
        <f>IF(L68="YES","Secondary Contact","")</f>
        <v/>
      </c>
      <c r="R68" s="5" t="s">
        <v>23</v>
      </c>
      <c r="S68" s="258"/>
      <c r="T68" s="261"/>
      <c r="U68" s="248"/>
      <c r="V68" s="291"/>
      <c r="W68" s="294"/>
      <c r="X68" s="44"/>
      <c r="Y68" s="44"/>
      <c r="Z68" s="44"/>
    </row>
    <row r="69" spans="2:26" x14ac:dyDescent="0.25">
      <c r="B69" s="297"/>
      <c r="C69" s="251"/>
      <c r="D69" s="300"/>
      <c r="E69" s="248"/>
      <c r="F69" s="303"/>
      <c r="G69" s="254"/>
      <c r="H69" s="254"/>
      <c r="I69" s="185" t="s">
        <v>27</v>
      </c>
      <c r="J69" s="22" t="s">
        <v>23</v>
      </c>
      <c r="K69" s="125" t="s">
        <v>33</v>
      </c>
      <c r="L69" s="23" t="s">
        <v>23</v>
      </c>
      <c r="M69" s="251"/>
      <c r="N69" s="251"/>
      <c r="O69" s="25" t="str">
        <f>IF(J69="Yes","Turbidity","")</f>
        <v/>
      </c>
      <c r="P69" s="12" t="s">
        <v>23</v>
      </c>
      <c r="Q69" s="132" t="str">
        <f>IF(L69="YES","Cultural Use","")</f>
        <v/>
      </c>
      <c r="R69" s="23" t="s">
        <v>23</v>
      </c>
      <c r="S69" s="258"/>
      <c r="T69" s="261"/>
      <c r="U69" s="248"/>
      <c r="V69" s="291"/>
      <c r="W69" s="294"/>
      <c r="X69" s="44"/>
      <c r="Y69" s="44"/>
      <c r="Z69" s="44"/>
    </row>
    <row r="70" spans="2:26" x14ac:dyDescent="0.25">
      <c r="B70" s="297"/>
      <c r="C70" s="251"/>
      <c r="D70" s="300"/>
      <c r="E70" s="248"/>
      <c r="F70" s="303"/>
      <c r="G70" s="254"/>
      <c r="H70" s="254"/>
      <c r="I70" s="186" t="s">
        <v>51</v>
      </c>
      <c r="J70" s="13" t="s">
        <v>23</v>
      </c>
      <c r="K70" s="124" t="s">
        <v>34</v>
      </c>
      <c r="L70" s="5" t="s">
        <v>23</v>
      </c>
      <c r="M70" s="251"/>
      <c r="N70" s="251"/>
      <c r="O70" s="26" t="str">
        <f>IF(J70="Yes","Total Phosphorus","")</f>
        <v/>
      </c>
      <c r="P70" s="13" t="s">
        <v>23</v>
      </c>
      <c r="Q70" s="128" t="str">
        <f>IF(L70="YES","Drinking Water","")</f>
        <v/>
      </c>
      <c r="R70" s="5" t="s">
        <v>23</v>
      </c>
      <c r="S70" s="259"/>
      <c r="T70" s="262"/>
      <c r="U70" s="249"/>
      <c r="V70" s="291"/>
      <c r="W70" s="294"/>
      <c r="X70" s="44"/>
      <c r="Y70" s="44"/>
      <c r="Z70" s="44"/>
    </row>
    <row r="71" spans="2:26" x14ac:dyDescent="0.25">
      <c r="B71" s="297"/>
      <c r="C71" s="251"/>
      <c r="D71" s="300"/>
      <c r="E71" s="248"/>
      <c r="F71" s="303"/>
      <c r="G71" s="254"/>
      <c r="H71" s="254"/>
      <c r="I71" s="187" t="s">
        <v>28</v>
      </c>
      <c r="J71" s="13" t="s">
        <v>23</v>
      </c>
      <c r="K71" s="126" t="s">
        <v>53</v>
      </c>
      <c r="L71" s="10" t="s">
        <v>23</v>
      </c>
      <c r="M71" s="251"/>
      <c r="N71" s="251"/>
      <c r="O71" s="26" t="str">
        <f>IF(J71="Yes","Total Nitrogen","")</f>
        <v/>
      </c>
      <c r="P71" s="13" t="s">
        <v>23</v>
      </c>
      <c r="Q71" s="132" t="str">
        <f>IF(L71="YES","Fish/Shellfish Safe To Eat","")</f>
        <v/>
      </c>
      <c r="R71" s="10" t="s">
        <v>23</v>
      </c>
      <c r="S71" s="257" t="s">
        <v>120</v>
      </c>
      <c r="T71" s="260" t="s">
        <v>23</v>
      </c>
      <c r="U71" s="256" t="s">
        <v>23</v>
      </c>
      <c r="V71" s="291"/>
      <c r="W71" s="294"/>
      <c r="X71" s="44"/>
      <c r="Y71" s="44"/>
      <c r="Z71" s="44"/>
    </row>
    <row r="72" spans="2:26" x14ac:dyDescent="0.25">
      <c r="B72" s="297"/>
      <c r="C72" s="251"/>
      <c r="D72" s="300"/>
      <c r="E72" s="248"/>
      <c r="F72" s="303"/>
      <c r="G72" s="254"/>
      <c r="H72" s="254"/>
      <c r="I72" s="188" t="s">
        <v>30</v>
      </c>
      <c r="J72" s="14" t="s">
        <v>23</v>
      </c>
      <c r="K72" s="124" t="s">
        <v>36</v>
      </c>
      <c r="L72" s="5" t="s">
        <v>23</v>
      </c>
      <c r="M72" s="251"/>
      <c r="N72" s="251"/>
      <c r="O72" s="27" t="str">
        <f>IF(J72="Yes","E. Coli","")</f>
        <v/>
      </c>
      <c r="P72" s="14" t="s">
        <v>23</v>
      </c>
      <c r="Q72" s="128" t="str">
        <f>IF(L72="YES","Agricultural Irrigation","")</f>
        <v/>
      </c>
      <c r="R72" s="5" t="s">
        <v>23</v>
      </c>
      <c r="S72" s="258"/>
      <c r="T72" s="261"/>
      <c r="U72" s="248"/>
      <c r="V72" s="291"/>
      <c r="W72" s="294"/>
      <c r="X72" s="44"/>
      <c r="Y72" s="44"/>
      <c r="Z72" s="44"/>
    </row>
    <row r="73" spans="2:26" x14ac:dyDescent="0.25">
      <c r="B73" s="297"/>
      <c r="C73" s="251"/>
      <c r="D73" s="300"/>
      <c r="E73" s="248"/>
      <c r="F73" s="303"/>
      <c r="G73" s="254"/>
      <c r="H73" s="254"/>
      <c r="I73" s="188" t="s">
        <v>31</v>
      </c>
      <c r="J73" s="14" t="s">
        <v>23</v>
      </c>
      <c r="K73" s="21" t="s">
        <v>52</v>
      </c>
      <c r="L73" s="10" t="s">
        <v>23</v>
      </c>
      <c r="M73" s="251"/>
      <c r="N73" s="251"/>
      <c r="O73" s="27" t="str">
        <f>IF(J73="Yes","Enterococci","")</f>
        <v/>
      </c>
      <c r="P73" s="14" t="s">
        <v>23</v>
      </c>
      <c r="Q73" s="132" t="str">
        <f>IF(L73="YES","Aquatic Life and Wildlife","")</f>
        <v/>
      </c>
      <c r="R73" s="10" t="s">
        <v>23</v>
      </c>
      <c r="S73" s="258"/>
      <c r="T73" s="261"/>
      <c r="U73" s="248"/>
      <c r="V73" s="291"/>
      <c r="W73" s="294"/>
      <c r="X73" s="44"/>
      <c r="Y73" s="44"/>
      <c r="Z73" s="44"/>
    </row>
    <row r="74" spans="2:26" x14ac:dyDescent="0.25">
      <c r="B74" s="297"/>
      <c r="C74" s="251"/>
      <c r="D74" s="300"/>
      <c r="E74" s="248"/>
      <c r="F74" s="303"/>
      <c r="G74" s="254"/>
      <c r="H74" s="254"/>
      <c r="I74" s="188" t="s">
        <v>29</v>
      </c>
      <c r="J74" s="14" t="s">
        <v>23</v>
      </c>
      <c r="K74" s="124" t="s">
        <v>35</v>
      </c>
      <c r="L74" s="5" t="s">
        <v>23</v>
      </c>
      <c r="M74" s="251"/>
      <c r="N74" s="251"/>
      <c r="O74" s="27" t="str">
        <f>IF(J74="Yes","Macroinvertebrates","")</f>
        <v/>
      </c>
      <c r="P74" s="14" t="s">
        <v>23</v>
      </c>
      <c r="Q74" s="128" t="str">
        <f>IF(L74="YES","Livestock Watering","")</f>
        <v/>
      </c>
      <c r="R74" s="5" t="s">
        <v>23</v>
      </c>
      <c r="S74" s="258"/>
      <c r="T74" s="261"/>
      <c r="U74" s="248"/>
      <c r="V74" s="291"/>
      <c r="W74" s="294"/>
      <c r="X74" s="44"/>
      <c r="Y74" s="44"/>
      <c r="Z74" s="44"/>
    </row>
    <row r="75" spans="2:26" x14ac:dyDescent="0.25">
      <c r="B75" s="297"/>
      <c r="C75" s="251"/>
      <c r="D75" s="300"/>
      <c r="E75" s="248"/>
      <c r="F75" s="303"/>
      <c r="G75" s="254"/>
      <c r="H75" s="254"/>
      <c r="I75" s="188" t="s">
        <v>32</v>
      </c>
      <c r="J75" s="14" t="s">
        <v>23</v>
      </c>
      <c r="K75" s="21" t="s">
        <v>54</v>
      </c>
      <c r="L75" s="10" t="s">
        <v>23</v>
      </c>
      <c r="M75" s="251"/>
      <c r="N75" s="251"/>
      <c r="O75" s="27" t="str">
        <f>IF(J75="Yes","Basic Habitat","")</f>
        <v/>
      </c>
      <c r="P75" s="14" t="s">
        <v>23</v>
      </c>
      <c r="Q75" s="132" t="str">
        <f>IF(L75="YES","Rare And Endangered Species","")</f>
        <v/>
      </c>
      <c r="R75" s="10" t="s">
        <v>23</v>
      </c>
      <c r="S75" s="259"/>
      <c r="T75" s="262"/>
      <c r="U75" s="249"/>
      <c r="V75" s="291"/>
      <c r="W75" s="294"/>
      <c r="X75" s="44"/>
      <c r="Y75" s="44"/>
      <c r="Z75" s="44"/>
    </row>
    <row r="76" spans="2:26" x14ac:dyDescent="0.25">
      <c r="B76" s="297"/>
      <c r="C76" s="251"/>
      <c r="D76" s="300"/>
      <c r="E76" s="248"/>
      <c r="F76" s="303"/>
      <c r="G76" s="254"/>
      <c r="H76" s="254"/>
      <c r="I76" s="17" t="s">
        <v>137</v>
      </c>
      <c r="J76" s="18" t="s">
        <v>23</v>
      </c>
      <c r="K76" s="124" t="s">
        <v>125</v>
      </c>
      <c r="L76" s="16" t="s">
        <v>23</v>
      </c>
      <c r="M76" s="251"/>
      <c r="N76" s="251"/>
      <c r="O76" s="28" t="str">
        <f t="shared" ref="O76:O85" si="6">IF(J76="Yes",I76,"")</f>
        <v/>
      </c>
      <c r="P76" s="18" t="s">
        <v>23</v>
      </c>
      <c r="Q76" s="129" t="str">
        <f t="shared" ref="Q76:Q85" si="7">IF(L76="YES",K76,"")</f>
        <v/>
      </c>
      <c r="R76" s="16" t="s">
        <v>23</v>
      </c>
      <c r="S76" s="257" t="s">
        <v>121</v>
      </c>
      <c r="T76" s="260" t="s">
        <v>23</v>
      </c>
      <c r="U76" s="256" t="s">
        <v>23</v>
      </c>
      <c r="V76" s="291"/>
      <c r="W76" s="294"/>
      <c r="X76" s="44"/>
      <c r="Y76" s="44"/>
      <c r="Z76" s="44"/>
    </row>
    <row r="77" spans="2:26" x14ac:dyDescent="0.25">
      <c r="B77" s="297"/>
      <c r="C77" s="251"/>
      <c r="D77" s="300"/>
      <c r="E77" s="248"/>
      <c r="F77" s="303"/>
      <c r="G77" s="254"/>
      <c r="H77" s="254"/>
      <c r="I77" s="17" t="s">
        <v>137</v>
      </c>
      <c r="J77" s="19" t="s">
        <v>23</v>
      </c>
      <c r="K77" s="21" t="s">
        <v>125</v>
      </c>
      <c r="L77" s="33" t="s">
        <v>23</v>
      </c>
      <c r="M77" s="251"/>
      <c r="N77" s="251"/>
      <c r="O77" s="28" t="str">
        <f t="shared" si="6"/>
        <v/>
      </c>
      <c r="P77" s="19" t="s">
        <v>23</v>
      </c>
      <c r="Q77" s="34" t="str">
        <f t="shared" si="7"/>
        <v/>
      </c>
      <c r="R77" s="33" t="s">
        <v>23</v>
      </c>
      <c r="S77" s="258"/>
      <c r="T77" s="261"/>
      <c r="U77" s="248"/>
      <c r="V77" s="291"/>
      <c r="W77" s="294"/>
      <c r="X77" s="44"/>
      <c r="Y77" s="44"/>
      <c r="Z77" s="44"/>
    </row>
    <row r="78" spans="2:26" x14ac:dyDescent="0.25">
      <c r="B78" s="297"/>
      <c r="C78" s="251"/>
      <c r="D78" s="300"/>
      <c r="E78" s="248"/>
      <c r="F78" s="303"/>
      <c r="G78" s="254"/>
      <c r="H78" s="254"/>
      <c r="I78" s="17" t="s">
        <v>137</v>
      </c>
      <c r="J78" s="19" t="s">
        <v>23</v>
      </c>
      <c r="K78" s="124" t="s">
        <v>125</v>
      </c>
      <c r="L78" s="16" t="s">
        <v>23</v>
      </c>
      <c r="M78" s="251"/>
      <c r="N78" s="251"/>
      <c r="O78" s="28" t="str">
        <f t="shared" si="6"/>
        <v/>
      </c>
      <c r="P78" s="19" t="s">
        <v>23</v>
      </c>
      <c r="Q78" s="129" t="str">
        <f t="shared" si="7"/>
        <v/>
      </c>
      <c r="R78" s="16" t="s">
        <v>23</v>
      </c>
      <c r="S78" s="258"/>
      <c r="T78" s="261"/>
      <c r="U78" s="248"/>
      <c r="V78" s="291"/>
      <c r="W78" s="294"/>
      <c r="X78" s="44"/>
      <c r="Y78" s="44"/>
      <c r="Z78" s="44"/>
    </row>
    <row r="79" spans="2:26" x14ac:dyDescent="0.25">
      <c r="B79" s="297"/>
      <c r="C79" s="251"/>
      <c r="D79" s="300"/>
      <c r="E79" s="248"/>
      <c r="F79" s="303"/>
      <c r="G79" s="254"/>
      <c r="H79" s="254"/>
      <c r="I79" s="17" t="s">
        <v>137</v>
      </c>
      <c r="J79" s="49" t="s">
        <v>23</v>
      </c>
      <c r="K79" s="21" t="s">
        <v>125</v>
      </c>
      <c r="L79" s="33" t="s">
        <v>23</v>
      </c>
      <c r="M79" s="251"/>
      <c r="N79" s="251"/>
      <c r="O79" s="28" t="str">
        <f t="shared" si="6"/>
        <v/>
      </c>
      <c r="P79" s="19" t="s">
        <v>23</v>
      </c>
      <c r="Q79" s="34" t="str">
        <f t="shared" si="7"/>
        <v/>
      </c>
      <c r="R79" s="33" t="s">
        <v>23</v>
      </c>
      <c r="S79" s="258"/>
      <c r="T79" s="261"/>
      <c r="U79" s="248"/>
      <c r="V79" s="291"/>
      <c r="W79" s="294"/>
      <c r="X79" s="44"/>
      <c r="Y79" s="44"/>
      <c r="Z79" s="44"/>
    </row>
    <row r="80" spans="2:26" ht="13" thickBot="1" x14ac:dyDescent="0.3">
      <c r="B80" s="297"/>
      <c r="C80" s="251"/>
      <c r="D80" s="300"/>
      <c r="E80" s="248"/>
      <c r="F80" s="303"/>
      <c r="G80" s="254"/>
      <c r="H80" s="254"/>
      <c r="I80" s="29" t="s">
        <v>137</v>
      </c>
      <c r="J80" s="30" t="s">
        <v>23</v>
      </c>
      <c r="K80" s="31" t="s">
        <v>125</v>
      </c>
      <c r="L80" s="7" t="s">
        <v>23</v>
      </c>
      <c r="M80" s="251"/>
      <c r="N80" s="251"/>
      <c r="O80" s="32" t="str">
        <f t="shared" si="6"/>
        <v/>
      </c>
      <c r="P80" s="30" t="s">
        <v>23</v>
      </c>
      <c r="Q80" s="130" t="str">
        <f t="shared" si="7"/>
        <v/>
      </c>
      <c r="R80" s="7" t="s">
        <v>23</v>
      </c>
      <c r="S80" s="263"/>
      <c r="T80" s="264"/>
      <c r="U80" s="287"/>
      <c r="V80" s="291"/>
      <c r="W80" s="294"/>
      <c r="X80" s="44"/>
      <c r="Y80" s="44"/>
      <c r="Z80" s="44"/>
    </row>
    <row r="81" spans="2:26" x14ac:dyDescent="0.25">
      <c r="B81" s="297"/>
      <c r="C81" s="251"/>
      <c r="D81" s="300"/>
      <c r="E81" s="248"/>
      <c r="F81" s="303"/>
      <c r="G81" s="254"/>
      <c r="H81" s="254"/>
      <c r="I81" s="17" t="s">
        <v>137</v>
      </c>
      <c r="J81" s="18" t="s">
        <v>23</v>
      </c>
      <c r="K81" s="124" t="s">
        <v>125</v>
      </c>
      <c r="L81" s="16" t="s">
        <v>23</v>
      </c>
      <c r="M81" s="251"/>
      <c r="N81" s="251"/>
      <c r="O81" s="28" t="str">
        <f t="shared" si="6"/>
        <v/>
      </c>
      <c r="P81" s="18" t="s">
        <v>23</v>
      </c>
      <c r="Q81" s="129" t="str">
        <f t="shared" si="7"/>
        <v/>
      </c>
      <c r="R81" s="16" t="s">
        <v>23</v>
      </c>
      <c r="S81" s="190"/>
      <c r="T81" s="181"/>
      <c r="U81" s="182"/>
      <c r="V81" s="291"/>
      <c r="W81" s="294"/>
      <c r="X81" s="44"/>
      <c r="Y81" s="44"/>
      <c r="Z81" s="44"/>
    </row>
    <row r="82" spans="2:26" x14ac:dyDescent="0.25">
      <c r="B82" s="297"/>
      <c r="C82" s="251"/>
      <c r="D82" s="300"/>
      <c r="E82" s="248"/>
      <c r="F82" s="303"/>
      <c r="G82" s="254"/>
      <c r="H82" s="254"/>
      <c r="I82" s="17" t="s">
        <v>137</v>
      </c>
      <c r="J82" s="19" t="s">
        <v>23</v>
      </c>
      <c r="K82" s="21" t="s">
        <v>125</v>
      </c>
      <c r="L82" s="33" t="s">
        <v>23</v>
      </c>
      <c r="M82" s="251"/>
      <c r="N82" s="251"/>
      <c r="O82" s="28" t="str">
        <f t="shared" si="6"/>
        <v/>
      </c>
      <c r="P82" s="19" t="s">
        <v>23</v>
      </c>
      <c r="Q82" s="34" t="str">
        <f t="shared" si="7"/>
        <v/>
      </c>
      <c r="R82" s="33" t="s">
        <v>23</v>
      </c>
      <c r="S82" s="190"/>
      <c r="T82" s="181"/>
      <c r="U82" s="182"/>
      <c r="V82" s="291"/>
      <c r="W82" s="294"/>
      <c r="X82" s="44"/>
      <c r="Y82" s="44"/>
      <c r="Z82" s="44"/>
    </row>
    <row r="83" spans="2:26" x14ac:dyDescent="0.25">
      <c r="B83" s="297"/>
      <c r="C83" s="251"/>
      <c r="D83" s="300"/>
      <c r="E83" s="248"/>
      <c r="F83" s="303"/>
      <c r="G83" s="254"/>
      <c r="H83" s="254"/>
      <c r="I83" s="17" t="s">
        <v>137</v>
      </c>
      <c r="J83" s="19" t="s">
        <v>23</v>
      </c>
      <c r="K83" s="124" t="s">
        <v>125</v>
      </c>
      <c r="L83" s="16" t="s">
        <v>23</v>
      </c>
      <c r="M83" s="251"/>
      <c r="N83" s="251"/>
      <c r="O83" s="28" t="str">
        <f t="shared" si="6"/>
        <v/>
      </c>
      <c r="P83" s="19" t="s">
        <v>23</v>
      </c>
      <c r="Q83" s="129" t="str">
        <f t="shared" si="7"/>
        <v/>
      </c>
      <c r="R83" s="16" t="s">
        <v>23</v>
      </c>
      <c r="S83" s="190"/>
      <c r="T83" s="181"/>
      <c r="U83" s="182"/>
      <c r="V83" s="291"/>
      <c r="W83" s="294"/>
      <c r="X83" s="44"/>
      <c r="Y83" s="44"/>
      <c r="Z83" s="44"/>
    </row>
    <row r="84" spans="2:26" x14ac:dyDescent="0.25">
      <c r="B84" s="297"/>
      <c r="C84" s="251"/>
      <c r="D84" s="300"/>
      <c r="E84" s="248"/>
      <c r="F84" s="303"/>
      <c r="G84" s="254"/>
      <c r="H84" s="254"/>
      <c r="I84" s="17" t="s">
        <v>137</v>
      </c>
      <c r="J84" s="49" t="s">
        <v>23</v>
      </c>
      <c r="K84" s="21" t="s">
        <v>125</v>
      </c>
      <c r="L84" s="33" t="s">
        <v>23</v>
      </c>
      <c r="M84" s="251"/>
      <c r="N84" s="251"/>
      <c r="O84" s="28" t="str">
        <f t="shared" si="6"/>
        <v/>
      </c>
      <c r="P84" s="19" t="s">
        <v>23</v>
      </c>
      <c r="Q84" s="34" t="str">
        <f t="shared" si="7"/>
        <v/>
      </c>
      <c r="R84" s="33" t="s">
        <v>23</v>
      </c>
      <c r="S84" s="190"/>
      <c r="T84" s="181"/>
      <c r="U84" s="182"/>
      <c r="V84" s="291"/>
      <c r="W84" s="294"/>
      <c r="X84" s="44"/>
      <c r="Y84" s="44"/>
      <c r="Z84" s="44"/>
    </row>
    <row r="85" spans="2:26" ht="13" thickBot="1" x14ac:dyDescent="0.3">
      <c r="B85" s="298"/>
      <c r="C85" s="252"/>
      <c r="D85" s="301"/>
      <c r="E85" s="287"/>
      <c r="F85" s="304"/>
      <c r="G85" s="255"/>
      <c r="H85" s="255"/>
      <c r="I85" s="29" t="s">
        <v>137</v>
      </c>
      <c r="J85" s="30" t="s">
        <v>23</v>
      </c>
      <c r="K85" s="31" t="s">
        <v>125</v>
      </c>
      <c r="L85" s="7" t="s">
        <v>23</v>
      </c>
      <c r="M85" s="252"/>
      <c r="N85" s="252"/>
      <c r="O85" s="32" t="str">
        <f t="shared" si="6"/>
        <v/>
      </c>
      <c r="P85" s="30" t="s">
        <v>23</v>
      </c>
      <c r="Q85" s="130" t="str">
        <f t="shared" si="7"/>
        <v/>
      </c>
      <c r="R85" s="7" t="s">
        <v>23</v>
      </c>
      <c r="S85" s="190"/>
      <c r="T85" s="181"/>
      <c r="U85" s="182"/>
      <c r="V85" s="292"/>
      <c r="W85" s="295"/>
      <c r="X85" s="44"/>
      <c r="Y85" s="44"/>
      <c r="Z85" s="44"/>
    </row>
    <row r="86" spans="2:26" x14ac:dyDescent="0.25">
      <c r="B86" s="296"/>
      <c r="C86" s="250" t="s">
        <v>23</v>
      </c>
      <c r="D86" s="299" t="s">
        <v>23</v>
      </c>
      <c r="E86" s="247"/>
      <c r="F86" s="302"/>
      <c r="G86" s="253" t="s">
        <v>23</v>
      </c>
      <c r="H86" s="253" t="s">
        <v>23</v>
      </c>
      <c r="I86" s="184" t="s">
        <v>26</v>
      </c>
      <c r="J86" s="50" t="s">
        <v>23</v>
      </c>
      <c r="K86" s="123" t="s">
        <v>24</v>
      </c>
      <c r="L86" s="6" t="s">
        <v>23</v>
      </c>
      <c r="M86" s="250" t="s">
        <v>23</v>
      </c>
      <c r="N86" s="250" t="s">
        <v>23</v>
      </c>
      <c r="O86" s="24" t="str">
        <f>IF(J86="Yes","pH","")</f>
        <v/>
      </c>
      <c r="P86" s="11" t="s">
        <v>23</v>
      </c>
      <c r="Q86" s="127" t="str">
        <f>IF(L86="YES","Unknown","")</f>
        <v/>
      </c>
      <c r="R86" s="6" t="s">
        <v>23</v>
      </c>
      <c r="S86" s="288" t="s">
        <v>119</v>
      </c>
      <c r="T86" s="289" t="s">
        <v>23</v>
      </c>
      <c r="U86" s="247" t="s">
        <v>23</v>
      </c>
      <c r="V86" s="290" t="s">
        <v>23</v>
      </c>
      <c r="W86" s="293" t="s">
        <v>151</v>
      </c>
      <c r="X86" s="44"/>
      <c r="Y86" s="44"/>
      <c r="Z86" s="44"/>
    </row>
    <row r="87" spans="2:26" x14ac:dyDescent="0.25">
      <c r="B87" s="297"/>
      <c r="C87" s="251"/>
      <c r="D87" s="300"/>
      <c r="E87" s="248"/>
      <c r="F87" s="303"/>
      <c r="G87" s="254"/>
      <c r="H87" s="254"/>
      <c r="I87" s="185" t="s">
        <v>49</v>
      </c>
      <c r="J87" s="12" t="s">
        <v>23</v>
      </c>
      <c r="K87" s="21" t="s">
        <v>145</v>
      </c>
      <c r="L87" s="10" t="s">
        <v>23</v>
      </c>
      <c r="M87" s="251"/>
      <c r="N87" s="251"/>
      <c r="O87" s="25" t="str">
        <f>IF(J87="Yes","Temperature","")</f>
        <v/>
      </c>
      <c r="P87" s="12" t="s">
        <v>23</v>
      </c>
      <c r="Q87" s="131" t="str">
        <f>IF(L87="YES","Primary Contact","")</f>
        <v/>
      </c>
      <c r="R87" s="10" t="s">
        <v>23</v>
      </c>
      <c r="S87" s="258"/>
      <c r="T87" s="261"/>
      <c r="U87" s="248"/>
      <c r="V87" s="291"/>
      <c r="W87" s="294"/>
      <c r="X87" s="44"/>
      <c r="Y87" s="44"/>
      <c r="Z87" s="44"/>
    </row>
    <row r="88" spans="2:26" x14ac:dyDescent="0.25">
      <c r="B88" s="297"/>
      <c r="C88" s="251"/>
      <c r="D88" s="300"/>
      <c r="E88" s="248"/>
      <c r="F88" s="303"/>
      <c r="G88" s="254"/>
      <c r="H88" s="254"/>
      <c r="I88" s="185" t="s">
        <v>50</v>
      </c>
      <c r="J88" s="12" t="s">
        <v>23</v>
      </c>
      <c r="K88" s="124" t="s">
        <v>146</v>
      </c>
      <c r="L88" s="5" t="s">
        <v>23</v>
      </c>
      <c r="M88" s="251"/>
      <c r="N88" s="251"/>
      <c r="O88" s="25" t="str">
        <f>IF(J88="Yes","Dissolved Oxygen","")</f>
        <v/>
      </c>
      <c r="P88" s="12" t="s">
        <v>23</v>
      </c>
      <c r="Q88" s="128" t="str">
        <f>IF(L88="YES","Secondary Contact","")</f>
        <v/>
      </c>
      <c r="R88" s="5" t="s">
        <v>23</v>
      </c>
      <c r="S88" s="258"/>
      <c r="T88" s="261"/>
      <c r="U88" s="248"/>
      <c r="V88" s="291"/>
      <c r="W88" s="294"/>
      <c r="X88" s="44"/>
      <c r="Y88" s="44"/>
      <c r="Z88" s="44"/>
    </row>
    <row r="89" spans="2:26" x14ac:dyDescent="0.25">
      <c r="B89" s="297"/>
      <c r="C89" s="251"/>
      <c r="D89" s="300"/>
      <c r="E89" s="248"/>
      <c r="F89" s="303"/>
      <c r="G89" s="254"/>
      <c r="H89" s="254"/>
      <c r="I89" s="185" t="s">
        <v>27</v>
      </c>
      <c r="J89" s="22" t="s">
        <v>23</v>
      </c>
      <c r="K89" s="125" t="s">
        <v>33</v>
      </c>
      <c r="L89" s="23" t="s">
        <v>23</v>
      </c>
      <c r="M89" s="251"/>
      <c r="N89" s="251"/>
      <c r="O89" s="25" t="str">
        <f>IF(J89="Yes","Turbidity","")</f>
        <v/>
      </c>
      <c r="P89" s="12" t="s">
        <v>23</v>
      </c>
      <c r="Q89" s="132" t="str">
        <f>IF(L89="YES","Cultural Use","")</f>
        <v/>
      </c>
      <c r="R89" s="23" t="s">
        <v>23</v>
      </c>
      <c r="S89" s="258"/>
      <c r="T89" s="261"/>
      <c r="U89" s="248"/>
      <c r="V89" s="291"/>
      <c r="W89" s="294"/>
      <c r="X89" s="44"/>
      <c r="Y89" s="44"/>
      <c r="Z89" s="44"/>
    </row>
    <row r="90" spans="2:26" x14ac:dyDescent="0.25">
      <c r="B90" s="297"/>
      <c r="C90" s="251"/>
      <c r="D90" s="300"/>
      <c r="E90" s="248"/>
      <c r="F90" s="303"/>
      <c r="G90" s="254"/>
      <c r="H90" s="254"/>
      <c r="I90" s="186" t="s">
        <v>51</v>
      </c>
      <c r="J90" s="13" t="s">
        <v>23</v>
      </c>
      <c r="K90" s="124" t="s">
        <v>34</v>
      </c>
      <c r="L90" s="5" t="s">
        <v>23</v>
      </c>
      <c r="M90" s="251"/>
      <c r="N90" s="251"/>
      <c r="O90" s="26" t="str">
        <f>IF(J90="Yes","Total Phosphorus","")</f>
        <v/>
      </c>
      <c r="P90" s="13" t="s">
        <v>23</v>
      </c>
      <c r="Q90" s="128" t="str">
        <f>IF(L90="YES","Drinking Water","")</f>
        <v/>
      </c>
      <c r="R90" s="5" t="s">
        <v>23</v>
      </c>
      <c r="S90" s="259"/>
      <c r="T90" s="262"/>
      <c r="U90" s="249"/>
      <c r="V90" s="291"/>
      <c r="W90" s="294"/>
      <c r="X90" s="44"/>
      <c r="Y90" s="44"/>
      <c r="Z90" s="44"/>
    </row>
    <row r="91" spans="2:26" x14ac:dyDescent="0.25">
      <c r="B91" s="297"/>
      <c r="C91" s="251"/>
      <c r="D91" s="300"/>
      <c r="E91" s="248"/>
      <c r="F91" s="303"/>
      <c r="G91" s="254"/>
      <c r="H91" s="254"/>
      <c r="I91" s="187" t="s">
        <v>28</v>
      </c>
      <c r="J91" s="13" t="s">
        <v>23</v>
      </c>
      <c r="K91" s="126" t="s">
        <v>53</v>
      </c>
      <c r="L91" s="10" t="s">
        <v>23</v>
      </c>
      <c r="M91" s="251"/>
      <c r="N91" s="251"/>
      <c r="O91" s="26" t="str">
        <f>IF(J91="Yes","Total Nitrogen","")</f>
        <v/>
      </c>
      <c r="P91" s="13" t="s">
        <v>23</v>
      </c>
      <c r="Q91" s="132" t="str">
        <f>IF(L91="YES","Fish/Shellfish Safe To Eat","")</f>
        <v/>
      </c>
      <c r="R91" s="10" t="s">
        <v>23</v>
      </c>
      <c r="S91" s="257" t="s">
        <v>120</v>
      </c>
      <c r="T91" s="260" t="s">
        <v>23</v>
      </c>
      <c r="U91" s="256" t="s">
        <v>23</v>
      </c>
      <c r="V91" s="291"/>
      <c r="W91" s="294"/>
      <c r="X91" s="44"/>
      <c r="Y91" s="44"/>
      <c r="Z91" s="44"/>
    </row>
    <row r="92" spans="2:26" x14ac:dyDescent="0.25">
      <c r="B92" s="297"/>
      <c r="C92" s="251"/>
      <c r="D92" s="300"/>
      <c r="E92" s="248"/>
      <c r="F92" s="303"/>
      <c r="G92" s="254"/>
      <c r="H92" s="254"/>
      <c r="I92" s="188" t="s">
        <v>30</v>
      </c>
      <c r="J92" s="14" t="s">
        <v>23</v>
      </c>
      <c r="K92" s="124" t="s">
        <v>36</v>
      </c>
      <c r="L92" s="5" t="s">
        <v>23</v>
      </c>
      <c r="M92" s="251"/>
      <c r="N92" s="251"/>
      <c r="O92" s="27" t="str">
        <f>IF(J92="Yes","E. Coli","")</f>
        <v/>
      </c>
      <c r="P92" s="14" t="s">
        <v>23</v>
      </c>
      <c r="Q92" s="128" t="str">
        <f>IF(L92="YES","Agricultural Irrigation","")</f>
        <v/>
      </c>
      <c r="R92" s="5" t="s">
        <v>23</v>
      </c>
      <c r="S92" s="258"/>
      <c r="T92" s="261"/>
      <c r="U92" s="248"/>
      <c r="V92" s="291"/>
      <c r="W92" s="294"/>
      <c r="X92" s="44"/>
      <c r="Y92" s="44"/>
      <c r="Z92" s="44"/>
    </row>
    <row r="93" spans="2:26" x14ac:dyDescent="0.25">
      <c r="B93" s="297"/>
      <c r="C93" s="251"/>
      <c r="D93" s="300"/>
      <c r="E93" s="248"/>
      <c r="F93" s="303"/>
      <c r="G93" s="254"/>
      <c r="H93" s="254"/>
      <c r="I93" s="188" t="s">
        <v>31</v>
      </c>
      <c r="J93" s="14" t="s">
        <v>23</v>
      </c>
      <c r="K93" s="21" t="s">
        <v>52</v>
      </c>
      <c r="L93" s="10" t="s">
        <v>23</v>
      </c>
      <c r="M93" s="251"/>
      <c r="N93" s="251"/>
      <c r="O93" s="27" t="str">
        <f>IF(J93="Yes","Enterococci","")</f>
        <v/>
      </c>
      <c r="P93" s="14" t="s">
        <v>23</v>
      </c>
      <c r="Q93" s="132" t="str">
        <f>IF(L93="YES","Aquatic Life and Wildlife","")</f>
        <v/>
      </c>
      <c r="R93" s="10" t="s">
        <v>23</v>
      </c>
      <c r="S93" s="258"/>
      <c r="T93" s="261"/>
      <c r="U93" s="248"/>
      <c r="V93" s="291"/>
      <c r="W93" s="294"/>
      <c r="X93" s="44"/>
      <c r="Y93" s="44"/>
      <c r="Z93" s="44"/>
    </row>
    <row r="94" spans="2:26" x14ac:dyDescent="0.25">
      <c r="B94" s="297"/>
      <c r="C94" s="251"/>
      <c r="D94" s="300"/>
      <c r="E94" s="248"/>
      <c r="F94" s="303"/>
      <c r="G94" s="254"/>
      <c r="H94" s="254"/>
      <c r="I94" s="188" t="s">
        <v>29</v>
      </c>
      <c r="J94" s="14" t="s">
        <v>23</v>
      </c>
      <c r="K94" s="124" t="s">
        <v>35</v>
      </c>
      <c r="L94" s="5" t="s">
        <v>23</v>
      </c>
      <c r="M94" s="251"/>
      <c r="N94" s="251"/>
      <c r="O94" s="27" t="str">
        <f>IF(J94="Yes","Macroinvertebrates","")</f>
        <v/>
      </c>
      <c r="P94" s="14" t="s">
        <v>23</v>
      </c>
      <c r="Q94" s="128" t="str">
        <f>IF(L94="YES","Livestock Watering","")</f>
        <v/>
      </c>
      <c r="R94" s="5" t="s">
        <v>23</v>
      </c>
      <c r="S94" s="258"/>
      <c r="T94" s="261"/>
      <c r="U94" s="248"/>
      <c r="V94" s="291"/>
      <c r="W94" s="294"/>
      <c r="X94" s="44"/>
      <c r="Y94" s="44"/>
      <c r="Z94" s="44"/>
    </row>
    <row r="95" spans="2:26" x14ac:dyDescent="0.25">
      <c r="B95" s="297"/>
      <c r="C95" s="251"/>
      <c r="D95" s="300"/>
      <c r="E95" s="248"/>
      <c r="F95" s="303"/>
      <c r="G95" s="254"/>
      <c r="H95" s="254"/>
      <c r="I95" s="188" t="s">
        <v>32</v>
      </c>
      <c r="J95" s="14" t="s">
        <v>23</v>
      </c>
      <c r="K95" s="21" t="s">
        <v>54</v>
      </c>
      <c r="L95" s="10" t="s">
        <v>23</v>
      </c>
      <c r="M95" s="251"/>
      <c r="N95" s="251"/>
      <c r="O95" s="27" t="str">
        <f>IF(J95="Yes","Basic Habitat","")</f>
        <v/>
      </c>
      <c r="P95" s="14" t="s">
        <v>23</v>
      </c>
      <c r="Q95" s="132" t="str">
        <f>IF(L95="YES","Rare And Endangered Species","")</f>
        <v/>
      </c>
      <c r="R95" s="10" t="s">
        <v>23</v>
      </c>
      <c r="S95" s="259"/>
      <c r="T95" s="262"/>
      <c r="U95" s="249"/>
      <c r="V95" s="291"/>
      <c r="W95" s="294"/>
      <c r="X95" s="44"/>
      <c r="Y95" s="44"/>
      <c r="Z95" s="44"/>
    </row>
    <row r="96" spans="2:26" x14ac:dyDescent="0.25">
      <c r="B96" s="297"/>
      <c r="C96" s="251"/>
      <c r="D96" s="300"/>
      <c r="E96" s="248"/>
      <c r="F96" s="303"/>
      <c r="G96" s="254"/>
      <c r="H96" s="254"/>
      <c r="I96" s="17" t="s">
        <v>137</v>
      </c>
      <c r="J96" s="18" t="s">
        <v>23</v>
      </c>
      <c r="K96" s="124" t="s">
        <v>125</v>
      </c>
      <c r="L96" s="16" t="s">
        <v>23</v>
      </c>
      <c r="M96" s="251"/>
      <c r="N96" s="251"/>
      <c r="O96" s="28" t="str">
        <f t="shared" ref="O96:O105" si="8">IF(J96="Yes",I96,"")</f>
        <v/>
      </c>
      <c r="P96" s="18" t="s">
        <v>23</v>
      </c>
      <c r="Q96" s="129" t="str">
        <f t="shared" ref="Q96:Q105" si="9">IF(L96="YES",K96,"")</f>
        <v/>
      </c>
      <c r="R96" s="16" t="s">
        <v>23</v>
      </c>
      <c r="S96" s="257" t="s">
        <v>121</v>
      </c>
      <c r="T96" s="260" t="s">
        <v>23</v>
      </c>
      <c r="U96" s="256" t="s">
        <v>23</v>
      </c>
      <c r="V96" s="291"/>
      <c r="W96" s="294"/>
      <c r="X96" s="44"/>
      <c r="Y96" s="44"/>
      <c r="Z96" s="44"/>
    </row>
    <row r="97" spans="2:26" x14ac:dyDescent="0.25">
      <c r="B97" s="297"/>
      <c r="C97" s="251"/>
      <c r="D97" s="300"/>
      <c r="E97" s="248"/>
      <c r="F97" s="303"/>
      <c r="G97" s="254"/>
      <c r="H97" s="254"/>
      <c r="I97" s="17" t="s">
        <v>137</v>
      </c>
      <c r="J97" s="19" t="s">
        <v>23</v>
      </c>
      <c r="K97" s="21" t="s">
        <v>125</v>
      </c>
      <c r="L97" s="33" t="s">
        <v>23</v>
      </c>
      <c r="M97" s="251"/>
      <c r="N97" s="251"/>
      <c r="O97" s="28" t="str">
        <f t="shared" si="8"/>
        <v/>
      </c>
      <c r="P97" s="19" t="s">
        <v>23</v>
      </c>
      <c r="Q97" s="34" t="str">
        <f t="shared" si="9"/>
        <v/>
      </c>
      <c r="R97" s="33" t="s">
        <v>23</v>
      </c>
      <c r="S97" s="258"/>
      <c r="T97" s="261"/>
      <c r="U97" s="248"/>
      <c r="V97" s="291"/>
      <c r="W97" s="294"/>
      <c r="X97" s="44"/>
      <c r="Y97" s="44"/>
      <c r="Z97" s="44"/>
    </row>
    <row r="98" spans="2:26" x14ac:dyDescent="0.25">
      <c r="B98" s="297"/>
      <c r="C98" s="251"/>
      <c r="D98" s="300"/>
      <c r="E98" s="248"/>
      <c r="F98" s="303"/>
      <c r="G98" s="254"/>
      <c r="H98" s="254"/>
      <c r="I98" s="17" t="s">
        <v>137</v>
      </c>
      <c r="J98" s="19" t="s">
        <v>23</v>
      </c>
      <c r="K98" s="124" t="s">
        <v>125</v>
      </c>
      <c r="L98" s="16" t="s">
        <v>23</v>
      </c>
      <c r="M98" s="251"/>
      <c r="N98" s="251"/>
      <c r="O98" s="28" t="str">
        <f t="shared" si="8"/>
        <v/>
      </c>
      <c r="P98" s="19" t="s">
        <v>23</v>
      </c>
      <c r="Q98" s="129" t="str">
        <f t="shared" si="9"/>
        <v/>
      </c>
      <c r="R98" s="16" t="s">
        <v>23</v>
      </c>
      <c r="S98" s="258"/>
      <c r="T98" s="261"/>
      <c r="U98" s="248"/>
      <c r="V98" s="291"/>
      <c r="W98" s="294"/>
      <c r="X98" s="44"/>
      <c r="Y98" s="44"/>
      <c r="Z98" s="44"/>
    </row>
    <row r="99" spans="2:26" x14ac:dyDescent="0.25">
      <c r="B99" s="297"/>
      <c r="C99" s="251"/>
      <c r="D99" s="300"/>
      <c r="E99" s="248"/>
      <c r="F99" s="303"/>
      <c r="G99" s="254"/>
      <c r="H99" s="254"/>
      <c r="I99" s="17" t="s">
        <v>137</v>
      </c>
      <c r="J99" s="49" t="s">
        <v>23</v>
      </c>
      <c r="K99" s="21" t="s">
        <v>125</v>
      </c>
      <c r="L99" s="33" t="s">
        <v>23</v>
      </c>
      <c r="M99" s="251"/>
      <c r="N99" s="251"/>
      <c r="O99" s="28" t="str">
        <f t="shared" si="8"/>
        <v/>
      </c>
      <c r="P99" s="19" t="s">
        <v>23</v>
      </c>
      <c r="Q99" s="34" t="str">
        <f t="shared" si="9"/>
        <v/>
      </c>
      <c r="R99" s="33" t="s">
        <v>23</v>
      </c>
      <c r="S99" s="258"/>
      <c r="T99" s="261"/>
      <c r="U99" s="248"/>
      <c r="V99" s="291"/>
      <c r="W99" s="294"/>
      <c r="X99" s="44"/>
      <c r="Y99" s="44"/>
      <c r="Z99" s="44"/>
    </row>
    <row r="100" spans="2:26" ht="13" thickBot="1" x14ac:dyDescent="0.3">
      <c r="B100" s="297"/>
      <c r="C100" s="251"/>
      <c r="D100" s="300"/>
      <c r="E100" s="248"/>
      <c r="F100" s="303"/>
      <c r="G100" s="254"/>
      <c r="H100" s="254"/>
      <c r="I100" s="29" t="s">
        <v>137</v>
      </c>
      <c r="J100" s="30" t="s">
        <v>23</v>
      </c>
      <c r="K100" s="31" t="s">
        <v>125</v>
      </c>
      <c r="L100" s="7" t="s">
        <v>23</v>
      </c>
      <c r="M100" s="251"/>
      <c r="N100" s="251"/>
      <c r="O100" s="32" t="str">
        <f t="shared" si="8"/>
        <v/>
      </c>
      <c r="P100" s="30" t="s">
        <v>23</v>
      </c>
      <c r="Q100" s="130" t="str">
        <f t="shared" si="9"/>
        <v/>
      </c>
      <c r="R100" s="7" t="s">
        <v>23</v>
      </c>
      <c r="S100" s="263"/>
      <c r="T100" s="264"/>
      <c r="U100" s="287"/>
      <c r="V100" s="291"/>
      <c r="W100" s="294"/>
      <c r="X100" s="44"/>
      <c r="Y100" s="44"/>
      <c r="Z100" s="44"/>
    </row>
    <row r="101" spans="2:26" x14ac:dyDescent="0.25">
      <c r="B101" s="297"/>
      <c r="C101" s="251"/>
      <c r="D101" s="300"/>
      <c r="E101" s="248"/>
      <c r="F101" s="303"/>
      <c r="G101" s="254"/>
      <c r="H101" s="254"/>
      <c r="I101" s="17" t="s">
        <v>137</v>
      </c>
      <c r="J101" s="18" t="s">
        <v>23</v>
      </c>
      <c r="K101" s="124" t="s">
        <v>125</v>
      </c>
      <c r="L101" s="16" t="s">
        <v>23</v>
      </c>
      <c r="M101" s="251"/>
      <c r="N101" s="251"/>
      <c r="O101" s="28" t="str">
        <f t="shared" si="8"/>
        <v/>
      </c>
      <c r="P101" s="18" t="s">
        <v>23</v>
      </c>
      <c r="Q101" s="129" t="str">
        <f t="shared" si="9"/>
        <v/>
      </c>
      <c r="R101" s="16" t="s">
        <v>23</v>
      </c>
      <c r="S101" s="190"/>
      <c r="T101" s="181"/>
      <c r="U101" s="182"/>
      <c r="V101" s="291"/>
      <c r="W101" s="294"/>
      <c r="X101" s="44"/>
      <c r="Y101" s="44"/>
      <c r="Z101" s="44"/>
    </row>
    <row r="102" spans="2:26" x14ac:dyDescent="0.25">
      <c r="B102" s="297"/>
      <c r="C102" s="251"/>
      <c r="D102" s="300"/>
      <c r="E102" s="248"/>
      <c r="F102" s="303"/>
      <c r="G102" s="254"/>
      <c r="H102" s="254"/>
      <c r="I102" s="17" t="s">
        <v>137</v>
      </c>
      <c r="J102" s="19" t="s">
        <v>23</v>
      </c>
      <c r="K102" s="21" t="s">
        <v>125</v>
      </c>
      <c r="L102" s="33" t="s">
        <v>23</v>
      </c>
      <c r="M102" s="251"/>
      <c r="N102" s="251"/>
      <c r="O102" s="28" t="str">
        <f t="shared" si="8"/>
        <v/>
      </c>
      <c r="P102" s="19" t="s">
        <v>23</v>
      </c>
      <c r="Q102" s="34" t="str">
        <f t="shared" si="9"/>
        <v/>
      </c>
      <c r="R102" s="33" t="s">
        <v>23</v>
      </c>
      <c r="S102" s="190"/>
      <c r="T102" s="181"/>
      <c r="U102" s="182"/>
      <c r="V102" s="291"/>
      <c r="W102" s="294"/>
      <c r="X102" s="44"/>
      <c r="Y102" s="44"/>
      <c r="Z102" s="44"/>
    </row>
    <row r="103" spans="2:26" x14ac:dyDescent="0.25">
      <c r="B103" s="297"/>
      <c r="C103" s="251"/>
      <c r="D103" s="300"/>
      <c r="E103" s="248"/>
      <c r="F103" s="303"/>
      <c r="G103" s="254"/>
      <c r="H103" s="254"/>
      <c r="I103" s="17" t="s">
        <v>137</v>
      </c>
      <c r="J103" s="19" t="s">
        <v>23</v>
      </c>
      <c r="K103" s="124" t="s">
        <v>125</v>
      </c>
      <c r="L103" s="16" t="s">
        <v>23</v>
      </c>
      <c r="M103" s="251"/>
      <c r="N103" s="251"/>
      <c r="O103" s="28" t="str">
        <f t="shared" si="8"/>
        <v/>
      </c>
      <c r="P103" s="19" t="s">
        <v>23</v>
      </c>
      <c r="Q103" s="129" t="str">
        <f t="shared" si="9"/>
        <v/>
      </c>
      <c r="R103" s="16" t="s">
        <v>23</v>
      </c>
      <c r="S103" s="190"/>
      <c r="T103" s="181"/>
      <c r="U103" s="182"/>
      <c r="V103" s="291"/>
      <c r="W103" s="294"/>
      <c r="X103" s="44"/>
      <c r="Y103" s="44"/>
      <c r="Z103" s="44"/>
    </row>
    <row r="104" spans="2:26" x14ac:dyDescent="0.25">
      <c r="B104" s="297"/>
      <c r="C104" s="251"/>
      <c r="D104" s="300"/>
      <c r="E104" s="248"/>
      <c r="F104" s="303"/>
      <c r="G104" s="254"/>
      <c r="H104" s="254"/>
      <c r="I104" s="17" t="s">
        <v>137</v>
      </c>
      <c r="J104" s="49" t="s">
        <v>23</v>
      </c>
      <c r="K104" s="21" t="s">
        <v>125</v>
      </c>
      <c r="L104" s="33" t="s">
        <v>23</v>
      </c>
      <c r="M104" s="251"/>
      <c r="N104" s="251"/>
      <c r="O104" s="28" t="str">
        <f t="shared" si="8"/>
        <v/>
      </c>
      <c r="P104" s="19" t="s">
        <v>23</v>
      </c>
      <c r="Q104" s="34" t="str">
        <f t="shared" si="9"/>
        <v/>
      </c>
      <c r="R104" s="33" t="s">
        <v>23</v>
      </c>
      <c r="S104" s="190"/>
      <c r="T104" s="181"/>
      <c r="U104" s="182"/>
      <c r="V104" s="291"/>
      <c r="W104" s="294"/>
      <c r="X104" s="44"/>
      <c r="Y104" s="44"/>
      <c r="Z104" s="44"/>
    </row>
    <row r="105" spans="2:26" ht="13" thickBot="1" x14ac:dyDescent="0.3">
      <c r="B105" s="298"/>
      <c r="C105" s="252"/>
      <c r="D105" s="301"/>
      <c r="E105" s="287"/>
      <c r="F105" s="304"/>
      <c r="G105" s="255"/>
      <c r="H105" s="255"/>
      <c r="I105" s="29" t="s">
        <v>137</v>
      </c>
      <c r="J105" s="30" t="s">
        <v>23</v>
      </c>
      <c r="K105" s="31" t="s">
        <v>125</v>
      </c>
      <c r="L105" s="7" t="s">
        <v>23</v>
      </c>
      <c r="M105" s="252"/>
      <c r="N105" s="252"/>
      <c r="O105" s="32" t="str">
        <f t="shared" si="8"/>
        <v/>
      </c>
      <c r="P105" s="30" t="s">
        <v>23</v>
      </c>
      <c r="Q105" s="130" t="str">
        <f t="shared" si="9"/>
        <v/>
      </c>
      <c r="R105" s="7" t="s">
        <v>23</v>
      </c>
      <c r="S105" s="190"/>
      <c r="T105" s="181"/>
      <c r="U105" s="182"/>
      <c r="V105" s="292"/>
      <c r="W105" s="295"/>
      <c r="X105" s="44"/>
      <c r="Y105" s="44"/>
      <c r="Z105" s="44"/>
    </row>
    <row r="106" spans="2:26" x14ac:dyDescent="0.25">
      <c r="B106" s="296"/>
      <c r="C106" s="250" t="s">
        <v>23</v>
      </c>
      <c r="D106" s="299" t="s">
        <v>23</v>
      </c>
      <c r="E106" s="247"/>
      <c r="F106" s="302"/>
      <c r="G106" s="253" t="s">
        <v>23</v>
      </c>
      <c r="H106" s="253" t="s">
        <v>23</v>
      </c>
      <c r="I106" s="184" t="s">
        <v>26</v>
      </c>
      <c r="J106" s="50" t="s">
        <v>23</v>
      </c>
      <c r="K106" s="123" t="s">
        <v>24</v>
      </c>
      <c r="L106" s="6" t="s">
        <v>23</v>
      </c>
      <c r="M106" s="250" t="s">
        <v>23</v>
      </c>
      <c r="N106" s="250" t="s">
        <v>23</v>
      </c>
      <c r="O106" s="24" t="str">
        <f>IF(J106="Yes","pH","")</f>
        <v/>
      </c>
      <c r="P106" s="11" t="s">
        <v>23</v>
      </c>
      <c r="Q106" s="127" t="str">
        <f>IF(L106="YES","Unknown","")</f>
        <v/>
      </c>
      <c r="R106" s="6" t="s">
        <v>23</v>
      </c>
      <c r="S106" s="288" t="s">
        <v>119</v>
      </c>
      <c r="T106" s="289" t="s">
        <v>23</v>
      </c>
      <c r="U106" s="247" t="s">
        <v>23</v>
      </c>
      <c r="V106" s="290" t="s">
        <v>23</v>
      </c>
      <c r="W106" s="293" t="s">
        <v>151</v>
      </c>
      <c r="X106" s="44"/>
      <c r="Y106" s="44"/>
      <c r="Z106" s="44"/>
    </row>
    <row r="107" spans="2:26" x14ac:dyDescent="0.25">
      <c r="B107" s="297"/>
      <c r="C107" s="251"/>
      <c r="D107" s="300"/>
      <c r="E107" s="248"/>
      <c r="F107" s="303"/>
      <c r="G107" s="254"/>
      <c r="H107" s="254"/>
      <c r="I107" s="185" t="s">
        <v>49</v>
      </c>
      <c r="J107" s="12" t="s">
        <v>23</v>
      </c>
      <c r="K107" s="21" t="s">
        <v>145</v>
      </c>
      <c r="L107" s="10" t="s">
        <v>23</v>
      </c>
      <c r="M107" s="251"/>
      <c r="N107" s="251"/>
      <c r="O107" s="25" t="str">
        <f>IF(J107="Yes","Temperature","")</f>
        <v/>
      </c>
      <c r="P107" s="12" t="s">
        <v>23</v>
      </c>
      <c r="Q107" s="131" t="str">
        <f>IF(L107="YES","Primary Contact","")</f>
        <v/>
      </c>
      <c r="R107" s="10" t="s">
        <v>23</v>
      </c>
      <c r="S107" s="258"/>
      <c r="T107" s="261"/>
      <c r="U107" s="248"/>
      <c r="V107" s="291"/>
      <c r="W107" s="294"/>
      <c r="X107" s="44"/>
      <c r="Y107" s="44"/>
      <c r="Z107" s="44"/>
    </row>
    <row r="108" spans="2:26" x14ac:dyDescent="0.25">
      <c r="B108" s="297"/>
      <c r="C108" s="251"/>
      <c r="D108" s="300"/>
      <c r="E108" s="248"/>
      <c r="F108" s="303"/>
      <c r="G108" s="254"/>
      <c r="H108" s="254"/>
      <c r="I108" s="185" t="s">
        <v>50</v>
      </c>
      <c r="J108" s="12" t="s">
        <v>23</v>
      </c>
      <c r="K108" s="124" t="s">
        <v>146</v>
      </c>
      <c r="L108" s="5" t="s">
        <v>23</v>
      </c>
      <c r="M108" s="251"/>
      <c r="N108" s="251"/>
      <c r="O108" s="25" t="str">
        <f>IF(J108="Yes","Dissolved Oxygen","")</f>
        <v/>
      </c>
      <c r="P108" s="12" t="s">
        <v>23</v>
      </c>
      <c r="Q108" s="128" t="str">
        <f>IF(L108="YES","Secondary Contact","")</f>
        <v/>
      </c>
      <c r="R108" s="5" t="s">
        <v>23</v>
      </c>
      <c r="S108" s="258"/>
      <c r="T108" s="261"/>
      <c r="U108" s="248"/>
      <c r="V108" s="291"/>
      <c r="W108" s="294"/>
      <c r="X108" s="44"/>
      <c r="Y108" s="44"/>
      <c r="Z108" s="44"/>
    </row>
    <row r="109" spans="2:26" x14ac:dyDescent="0.25">
      <c r="B109" s="297"/>
      <c r="C109" s="251"/>
      <c r="D109" s="300"/>
      <c r="E109" s="248"/>
      <c r="F109" s="303"/>
      <c r="G109" s="254"/>
      <c r="H109" s="254"/>
      <c r="I109" s="185" t="s">
        <v>27</v>
      </c>
      <c r="J109" s="22" t="s">
        <v>23</v>
      </c>
      <c r="K109" s="125" t="s">
        <v>33</v>
      </c>
      <c r="L109" s="23" t="s">
        <v>23</v>
      </c>
      <c r="M109" s="251"/>
      <c r="N109" s="251"/>
      <c r="O109" s="25" t="str">
        <f>IF(J109="Yes","Turbidity","")</f>
        <v/>
      </c>
      <c r="P109" s="12" t="s">
        <v>23</v>
      </c>
      <c r="Q109" s="132" t="str">
        <f>IF(L109="YES","Cultural Use","")</f>
        <v/>
      </c>
      <c r="R109" s="23" t="s">
        <v>23</v>
      </c>
      <c r="S109" s="258"/>
      <c r="T109" s="261"/>
      <c r="U109" s="248"/>
      <c r="V109" s="291"/>
      <c r="W109" s="294"/>
      <c r="X109" s="44"/>
      <c r="Y109" s="44"/>
      <c r="Z109" s="44"/>
    </row>
    <row r="110" spans="2:26" x14ac:dyDescent="0.25">
      <c r="B110" s="297"/>
      <c r="C110" s="251"/>
      <c r="D110" s="300"/>
      <c r="E110" s="248"/>
      <c r="F110" s="303"/>
      <c r="G110" s="254"/>
      <c r="H110" s="254"/>
      <c r="I110" s="186" t="s">
        <v>51</v>
      </c>
      <c r="J110" s="13" t="s">
        <v>23</v>
      </c>
      <c r="K110" s="124" t="s">
        <v>34</v>
      </c>
      <c r="L110" s="5" t="s">
        <v>23</v>
      </c>
      <c r="M110" s="251"/>
      <c r="N110" s="251"/>
      <c r="O110" s="26" t="str">
        <f>IF(J110="Yes","Total Phosphorus","")</f>
        <v/>
      </c>
      <c r="P110" s="13" t="s">
        <v>23</v>
      </c>
      <c r="Q110" s="128" t="str">
        <f>IF(L110="YES","Drinking Water","")</f>
        <v/>
      </c>
      <c r="R110" s="5" t="s">
        <v>23</v>
      </c>
      <c r="S110" s="259"/>
      <c r="T110" s="262"/>
      <c r="U110" s="249"/>
      <c r="V110" s="291"/>
      <c r="W110" s="294"/>
      <c r="X110" s="44"/>
      <c r="Y110" s="44"/>
      <c r="Z110" s="44"/>
    </row>
    <row r="111" spans="2:26" x14ac:dyDescent="0.25">
      <c r="B111" s="297"/>
      <c r="C111" s="251"/>
      <c r="D111" s="300"/>
      <c r="E111" s="248"/>
      <c r="F111" s="303"/>
      <c r="G111" s="254"/>
      <c r="H111" s="254"/>
      <c r="I111" s="187" t="s">
        <v>28</v>
      </c>
      <c r="J111" s="13" t="s">
        <v>23</v>
      </c>
      <c r="K111" s="126" t="s">
        <v>53</v>
      </c>
      <c r="L111" s="10" t="s">
        <v>23</v>
      </c>
      <c r="M111" s="251"/>
      <c r="N111" s="251"/>
      <c r="O111" s="26" t="str">
        <f>IF(J111="Yes","Total Nitrogen","")</f>
        <v/>
      </c>
      <c r="P111" s="13" t="s">
        <v>23</v>
      </c>
      <c r="Q111" s="132" t="str">
        <f>IF(L111="YES","Fish/Shellfish Safe To Eat","")</f>
        <v/>
      </c>
      <c r="R111" s="10" t="s">
        <v>23</v>
      </c>
      <c r="S111" s="257" t="s">
        <v>120</v>
      </c>
      <c r="T111" s="260" t="s">
        <v>23</v>
      </c>
      <c r="U111" s="256" t="s">
        <v>23</v>
      </c>
      <c r="V111" s="291"/>
      <c r="W111" s="294"/>
      <c r="X111" s="44"/>
      <c r="Y111" s="44"/>
      <c r="Z111" s="44"/>
    </row>
    <row r="112" spans="2:26" x14ac:dyDescent="0.25">
      <c r="B112" s="297"/>
      <c r="C112" s="251"/>
      <c r="D112" s="300"/>
      <c r="E112" s="248"/>
      <c r="F112" s="303"/>
      <c r="G112" s="254"/>
      <c r="H112" s="254"/>
      <c r="I112" s="188" t="s">
        <v>30</v>
      </c>
      <c r="J112" s="14" t="s">
        <v>23</v>
      </c>
      <c r="K112" s="124" t="s">
        <v>36</v>
      </c>
      <c r="L112" s="5" t="s">
        <v>23</v>
      </c>
      <c r="M112" s="251"/>
      <c r="N112" s="251"/>
      <c r="O112" s="27" t="str">
        <f>IF(J112="Yes","E. Coli","")</f>
        <v/>
      </c>
      <c r="P112" s="14" t="s">
        <v>23</v>
      </c>
      <c r="Q112" s="128" t="str">
        <f>IF(L112="YES","Agricultural Irrigation","")</f>
        <v/>
      </c>
      <c r="R112" s="5" t="s">
        <v>23</v>
      </c>
      <c r="S112" s="258"/>
      <c r="T112" s="261"/>
      <c r="U112" s="248"/>
      <c r="V112" s="291"/>
      <c r="W112" s="294"/>
      <c r="X112" s="44"/>
      <c r="Y112" s="44"/>
      <c r="Z112" s="44"/>
    </row>
    <row r="113" spans="2:26" x14ac:dyDescent="0.25">
      <c r="B113" s="297"/>
      <c r="C113" s="251"/>
      <c r="D113" s="300"/>
      <c r="E113" s="248"/>
      <c r="F113" s="303"/>
      <c r="G113" s="254"/>
      <c r="H113" s="254"/>
      <c r="I113" s="188" t="s">
        <v>31</v>
      </c>
      <c r="J113" s="14" t="s">
        <v>23</v>
      </c>
      <c r="K113" s="21" t="s">
        <v>52</v>
      </c>
      <c r="L113" s="10" t="s">
        <v>23</v>
      </c>
      <c r="M113" s="251"/>
      <c r="N113" s="251"/>
      <c r="O113" s="27" t="str">
        <f>IF(J113="Yes","Enterococci","")</f>
        <v/>
      </c>
      <c r="P113" s="14" t="s">
        <v>23</v>
      </c>
      <c r="Q113" s="132" t="str">
        <f>IF(L113="YES","Aquatic Life and Wildlife","")</f>
        <v/>
      </c>
      <c r="R113" s="10" t="s">
        <v>23</v>
      </c>
      <c r="S113" s="258"/>
      <c r="T113" s="261"/>
      <c r="U113" s="248"/>
      <c r="V113" s="291"/>
      <c r="W113" s="294"/>
      <c r="X113" s="44"/>
      <c r="Y113" s="44"/>
      <c r="Z113" s="44"/>
    </row>
    <row r="114" spans="2:26" x14ac:dyDescent="0.25">
      <c r="B114" s="297"/>
      <c r="C114" s="251"/>
      <c r="D114" s="300"/>
      <c r="E114" s="248"/>
      <c r="F114" s="303"/>
      <c r="G114" s="254"/>
      <c r="H114" s="254"/>
      <c r="I114" s="188" t="s">
        <v>29</v>
      </c>
      <c r="J114" s="14" t="s">
        <v>23</v>
      </c>
      <c r="K114" s="124" t="s">
        <v>35</v>
      </c>
      <c r="L114" s="5" t="s">
        <v>23</v>
      </c>
      <c r="M114" s="251"/>
      <c r="N114" s="251"/>
      <c r="O114" s="27" t="str">
        <f>IF(J114="Yes","Macroinvertebrates","")</f>
        <v/>
      </c>
      <c r="P114" s="14" t="s">
        <v>23</v>
      </c>
      <c r="Q114" s="128" t="str">
        <f>IF(L114="YES","Livestock Watering","")</f>
        <v/>
      </c>
      <c r="R114" s="5" t="s">
        <v>23</v>
      </c>
      <c r="S114" s="258"/>
      <c r="T114" s="261"/>
      <c r="U114" s="248"/>
      <c r="V114" s="291"/>
      <c r="W114" s="294"/>
      <c r="X114" s="44"/>
      <c r="Y114" s="44"/>
      <c r="Z114" s="44"/>
    </row>
    <row r="115" spans="2:26" x14ac:dyDescent="0.25">
      <c r="B115" s="297"/>
      <c r="C115" s="251"/>
      <c r="D115" s="300"/>
      <c r="E115" s="248"/>
      <c r="F115" s="303"/>
      <c r="G115" s="254"/>
      <c r="H115" s="254"/>
      <c r="I115" s="188" t="s">
        <v>32</v>
      </c>
      <c r="J115" s="14" t="s">
        <v>23</v>
      </c>
      <c r="K115" s="21" t="s">
        <v>54</v>
      </c>
      <c r="L115" s="10" t="s">
        <v>23</v>
      </c>
      <c r="M115" s="251"/>
      <c r="N115" s="251"/>
      <c r="O115" s="27" t="str">
        <f>IF(J115="Yes","Basic Habitat","")</f>
        <v/>
      </c>
      <c r="P115" s="14" t="s">
        <v>23</v>
      </c>
      <c r="Q115" s="132" t="str">
        <f>IF(L115="YES","Rare And Endangered Species","")</f>
        <v/>
      </c>
      <c r="R115" s="10" t="s">
        <v>23</v>
      </c>
      <c r="S115" s="259"/>
      <c r="T115" s="262"/>
      <c r="U115" s="249"/>
      <c r="V115" s="291"/>
      <c r="W115" s="294"/>
      <c r="X115" s="44"/>
      <c r="Y115" s="44"/>
      <c r="Z115" s="44"/>
    </row>
    <row r="116" spans="2:26" x14ac:dyDescent="0.25">
      <c r="B116" s="297"/>
      <c r="C116" s="251"/>
      <c r="D116" s="300"/>
      <c r="E116" s="248"/>
      <c r="F116" s="303"/>
      <c r="G116" s="254"/>
      <c r="H116" s="254"/>
      <c r="I116" s="17" t="s">
        <v>137</v>
      </c>
      <c r="J116" s="18" t="s">
        <v>23</v>
      </c>
      <c r="K116" s="124" t="s">
        <v>125</v>
      </c>
      <c r="L116" s="16" t="s">
        <v>23</v>
      </c>
      <c r="M116" s="251"/>
      <c r="N116" s="251"/>
      <c r="O116" s="28" t="str">
        <f t="shared" ref="O116:O125" si="10">IF(J116="Yes",I116,"")</f>
        <v/>
      </c>
      <c r="P116" s="18" t="s">
        <v>23</v>
      </c>
      <c r="Q116" s="129" t="str">
        <f t="shared" ref="Q116:Q125" si="11">IF(L116="YES",K116,"")</f>
        <v/>
      </c>
      <c r="R116" s="16" t="s">
        <v>23</v>
      </c>
      <c r="S116" s="257" t="s">
        <v>121</v>
      </c>
      <c r="T116" s="260" t="s">
        <v>23</v>
      </c>
      <c r="U116" s="256" t="s">
        <v>23</v>
      </c>
      <c r="V116" s="291"/>
      <c r="W116" s="294"/>
      <c r="X116" s="44"/>
      <c r="Y116" s="44"/>
      <c r="Z116" s="44"/>
    </row>
    <row r="117" spans="2:26" x14ac:dyDescent="0.25">
      <c r="B117" s="297"/>
      <c r="C117" s="251"/>
      <c r="D117" s="300"/>
      <c r="E117" s="248"/>
      <c r="F117" s="303"/>
      <c r="G117" s="254"/>
      <c r="H117" s="254"/>
      <c r="I117" s="17" t="s">
        <v>137</v>
      </c>
      <c r="J117" s="19" t="s">
        <v>23</v>
      </c>
      <c r="K117" s="21" t="s">
        <v>125</v>
      </c>
      <c r="L117" s="33" t="s">
        <v>23</v>
      </c>
      <c r="M117" s="251"/>
      <c r="N117" s="251"/>
      <c r="O117" s="28" t="str">
        <f t="shared" si="10"/>
        <v/>
      </c>
      <c r="P117" s="19" t="s">
        <v>23</v>
      </c>
      <c r="Q117" s="34" t="str">
        <f t="shared" si="11"/>
        <v/>
      </c>
      <c r="R117" s="33" t="s">
        <v>23</v>
      </c>
      <c r="S117" s="258"/>
      <c r="T117" s="261"/>
      <c r="U117" s="248"/>
      <c r="V117" s="291"/>
      <c r="W117" s="294"/>
      <c r="X117" s="44"/>
      <c r="Y117" s="44"/>
      <c r="Z117" s="44"/>
    </row>
    <row r="118" spans="2:26" x14ac:dyDescent="0.25">
      <c r="B118" s="297"/>
      <c r="C118" s="251"/>
      <c r="D118" s="300"/>
      <c r="E118" s="248"/>
      <c r="F118" s="303"/>
      <c r="G118" s="254"/>
      <c r="H118" s="254"/>
      <c r="I118" s="17" t="s">
        <v>137</v>
      </c>
      <c r="J118" s="19" t="s">
        <v>23</v>
      </c>
      <c r="K118" s="124" t="s">
        <v>125</v>
      </c>
      <c r="L118" s="16" t="s">
        <v>23</v>
      </c>
      <c r="M118" s="251"/>
      <c r="N118" s="251"/>
      <c r="O118" s="28" t="str">
        <f t="shared" si="10"/>
        <v/>
      </c>
      <c r="P118" s="19" t="s">
        <v>23</v>
      </c>
      <c r="Q118" s="129" t="str">
        <f t="shared" si="11"/>
        <v/>
      </c>
      <c r="R118" s="16" t="s">
        <v>23</v>
      </c>
      <c r="S118" s="258"/>
      <c r="T118" s="261"/>
      <c r="U118" s="248"/>
      <c r="V118" s="291"/>
      <c r="W118" s="294"/>
      <c r="X118" s="44"/>
      <c r="Y118" s="44"/>
      <c r="Z118" s="44"/>
    </row>
    <row r="119" spans="2:26" x14ac:dyDescent="0.25">
      <c r="B119" s="297"/>
      <c r="C119" s="251"/>
      <c r="D119" s="300"/>
      <c r="E119" s="248"/>
      <c r="F119" s="303"/>
      <c r="G119" s="254"/>
      <c r="H119" s="254"/>
      <c r="I119" s="17" t="s">
        <v>137</v>
      </c>
      <c r="J119" s="49" t="s">
        <v>23</v>
      </c>
      <c r="K119" s="21" t="s">
        <v>125</v>
      </c>
      <c r="L119" s="33" t="s">
        <v>23</v>
      </c>
      <c r="M119" s="251"/>
      <c r="N119" s="251"/>
      <c r="O119" s="28" t="str">
        <f t="shared" si="10"/>
        <v/>
      </c>
      <c r="P119" s="19" t="s">
        <v>23</v>
      </c>
      <c r="Q119" s="34" t="str">
        <f t="shared" si="11"/>
        <v/>
      </c>
      <c r="R119" s="33" t="s">
        <v>23</v>
      </c>
      <c r="S119" s="258"/>
      <c r="T119" s="261"/>
      <c r="U119" s="248"/>
      <c r="V119" s="291"/>
      <c r="W119" s="294"/>
      <c r="X119" s="44"/>
      <c r="Y119" s="44"/>
      <c r="Z119" s="44"/>
    </row>
    <row r="120" spans="2:26" ht="13" thickBot="1" x14ac:dyDescent="0.3">
      <c r="B120" s="297"/>
      <c r="C120" s="251"/>
      <c r="D120" s="300"/>
      <c r="E120" s="248"/>
      <c r="F120" s="303"/>
      <c r="G120" s="254"/>
      <c r="H120" s="254"/>
      <c r="I120" s="29" t="s">
        <v>137</v>
      </c>
      <c r="J120" s="30" t="s">
        <v>23</v>
      </c>
      <c r="K120" s="31" t="s">
        <v>125</v>
      </c>
      <c r="L120" s="7" t="s">
        <v>23</v>
      </c>
      <c r="M120" s="251"/>
      <c r="N120" s="251"/>
      <c r="O120" s="32" t="str">
        <f t="shared" si="10"/>
        <v/>
      </c>
      <c r="P120" s="30" t="s">
        <v>23</v>
      </c>
      <c r="Q120" s="130" t="str">
        <f t="shared" si="11"/>
        <v/>
      </c>
      <c r="R120" s="7" t="s">
        <v>23</v>
      </c>
      <c r="S120" s="263"/>
      <c r="T120" s="264"/>
      <c r="U120" s="287"/>
      <c r="V120" s="291"/>
      <c r="W120" s="294"/>
      <c r="X120" s="44"/>
      <c r="Y120" s="44"/>
      <c r="Z120" s="44"/>
    </row>
    <row r="121" spans="2:26" x14ac:dyDescent="0.25">
      <c r="B121" s="297"/>
      <c r="C121" s="251"/>
      <c r="D121" s="300"/>
      <c r="E121" s="248"/>
      <c r="F121" s="303"/>
      <c r="G121" s="254"/>
      <c r="H121" s="254"/>
      <c r="I121" s="17" t="s">
        <v>137</v>
      </c>
      <c r="J121" s="18" t="s">
        <v>23</v>
      </c>
      <c r="K121" s="124" t="s">
        <v>125</v>
      </c>
      <c r="L121" s="16" t="s">
        <v>23</v>
      </c>
      <c r="M121" s="251"/>
      <c r="N121" s="251"/>
      <c r="O121" s="28" t="str">
        <f t="shared" si="10"/>
        <v/>
      </c>
      <c r="P121" s="18" t="s">
        <v>23</v>
      </c>
      <c r="Q121" s="129" t="str">
        <f t="shared" si="11"/>
        <v/>
      </c>
      <c r="R121" s="16" t="s">
        <v>23</v>
      </c>
      <c r="S121" s="190"/>
      <c r="T121" s="181"/>
      <c r="U121" s="182"/>
      <c r="V121" s="291"/>
      <c r="W121" s="294"/>
      <c r="X121" s="44"/>
      <c r="Y121" s="44"/>
      <c r="Z121" s="44"/>
    </row>
    <row r="122" spans="2:26" x14ac:dyDescent="0.25">
      <c r="B122" s="297"/>
      <c r="C122" s="251"/>
      <c r="D122" s="300"/>
      <c r="E122" s="248"/>
      <c r="F122" s="303"/>
      <c r="G122" s="254"/>
      <c r="H122" s="254"/>
      <c r="I122" s="17" t="s">
        <v>137</v>
      </c>
      <c r="J122" s="19" t="s">
        <v>23</v>
      </c>
      <c r="K122" s="21" t="s">
        <v>125</v>
      </c>
      <c r="L122" s="33" t="s">
        <v>23</v>
      </c>
      <c r="M122" s="251"/>
      <c r="N122" s="251"/>
      <c r="O122" s="28" t="str">
        <f t="shared" si="10"/>
        <v/>
      </c>
      <c r="P122" s="19" t="s">
        <v>23</v>
      </c>
      <c r="Q122" s="34" t="str">
        <f t="shared" si="11"/>
        <v/>
      </c>
      <c r="R122" s="33" t="s">
        <v>23</v>
      </c>
      <c r="S122" s="190"/>
      <c r="T122" s="181"/>
      <c r="U122" s="182"/>
      <c r="V122" s="291"/>
      <c r="W122" s="294"/>
      <c r="X122" s="44"/>
      <c r="Y122" s="44"/>
      <c r="Z122" s="44"/>
    </row>
    <row r="123" spans="2:26" x14ac:dyDescent="0.25">
      <c r="B123" s="297"/>
      <c r="C123" s="251"/>
      <c r="D123" s="300"/>
      <c r="E123" s="248"/>
      <c r="F123" s="303"/>
      <c r="G123" s="254"/>
      <c r="H123" s="254"/>
      <c r="I123" s="17" t="s">
        <v>137</v>
      </c>
      <c r="J123" s="19" t="s">
        <v>23</v>
      </c>
      <c r="K123" s="124" t="s">
        <v>125</v>
      </c>
      <c r="L123" s="16" t="s">
        <v>23</v>
      </c>
      <c r="M123" s="251"/>
      <c r="N123" s="251"/>
      <c r="O123" s="28" t="str">
        <f t="shared" si="10"/>
        <v/>
      </c>
      <c r="P123" s="19" t="s">
        <v>23</v>
      </c>
      <c r="Q123" s="129" t="str">
        <f t="shared" si="11"/>
        <v/>
      </c>
      <c r="R123" s="16" t="s">
        <v>23</v>
      </c>
      <c r="S123" s="190"/>
      <c r="T123" s="181"/>
      <c r="U123" s="182"/>
      <c r="V123" s="291"/>
      <c r="W123" s="294"/>
      <c r="X123" s="44"/>
      <c r="Y123" s="44"/>
      <c r="Z123" s="44"/>
    </row>
    <row r="124" spans="2:26" x14ac:dyDescent="0.25">
      <c r="B124" s="297"/>
      <c r="C124" s="251"/>
      <c r="D124" s="300"/>
      <c r="E124" s="248"/>
      <c r="F124" s="303"/>
      <c r="G124" s="254"/>
      <c r="H124" s="254"/>
      <c r="I124" s="17" t="s">
        <v>137</v>
      </c>
      <c r="J124" s="49" t="s">
        <v>23</v>
      </c>
      <c r="K124" s="21" t="s">
        <v>125</v>
      </c>
      <c r="L124" s="33" t="s">
        <v>23</v>
      </c>
      <c r="M124" s="251"/>
      <c r="N124" s="251"/>
      <c r="O124" s="28" t="str">
        <f t="shared" si="10"/>
        <v/>
      </c>
      <c r="P124" s="19" t="s">
        <v>23</v>
      </c>
      <c r="Q124" s="34" t="str">
        <f t="shared" si="11"/>
        <v/>
      </c>
      <c r="R124" s="33" t="s">
        <v>23</v>
      </c>
      <c r="S124" s="190"/>
      <c r="T124" s="181"/>
      <c r="U124" s="182"/>
      <c r="V124" s="291"/>
      <c r="W124" s="294"/>
      <c r="X124" s="44"/>
      <c r="Y124" s="44"/>
      <c r="Z124" s="44"/>
    </row>
    <row r="125" spans="2:26" ht="13" thickBot="1" x14ac:dyDescent="0.3">
      <c r="B125" s="298"/>
      <c r="C125" s="252"/>
      <c r="D125" s="301"/>
      <c r="E125" s="287"/>
      <c r="F125" s="304"/>
      <c r="G125" s="255"/>
      <c r="H125" s="255"/>
      <c r="I125" s="29" t="s">
        <v>137</v>
      </c>
      <c r="J125" s="30" t="s">
        <v>23</v>
      </c>
      <c r="K125" s="31" t="s">
        <v>125</v>
      </c>
      <c r="L125" s="7" t="s">
        <v>23</v>
      </c>
      <c r="M125" s="252"/>
      <c r="N125" s="252"/>
      <c r="O125" s="32" t="str">
        <f t="shared" si="10"/>
        <v/>
      </c>
      <c r="P125" s="30" t="s">
        <v>23</v>
      </c>
      <c r="Q125" s="130" t="str">
        <f t="shared" si="11"/>
        <v/>
      </c>
      <c r="R125" s="7" t="s">
        <v>23</v>
      </c>
      <c r="S125" s="190"/>
      <c r="T125" s="181"/>
      <c r="U125" s="182"/>
      <c r="V125" s="292"/>
      <c r="W125" s="295"/>
      <c r="X125" s="44"/>
      <c r="Y125" s="44"/>
      <c r="Z125" s="44"/>
    </row>
    <row r="126" spans="2:26" x14ac:dyDescent="0.25">
      <c r="B126" s="296"/>
      <c r="C126" s="250" t="s">
        <v>23</v>
      </c>
      <c r="D126" s="299" t="s">
        <v>23</v>
      </c>
      <c r="E126" s="247"/>
      <c r="F126" s="302"/>
      <c r="G126" s="253" t="s">
        <v>23</v>
      </c>
      <c r="H126" s="253" t="s">
        <v>23</v>
      </c>
      <c r="I126" s="184" t="s">
        <v>26</v>
      </c>
      <c r="J126" s="50" t="s">
        <v>23</v>
      </c>
      <c r="K126" s="123" t="s">
        <v>24</v>
      </c>
      <c r="L126" s="6" t="s">
        <v>23</v>
      </c>
      <c r="M126" s="250" t="s">
        <v>23</v>
      </c>
      <c r="N126" s="250" t="s">
        <v>23</v>
      </c>
      <c r="O126" s="24" t="str">
        <f>IF(J126="Yes","pH","")</f>
        <v/>
      </c>
      <c r="P126" s="11" t="s">
        <v>23</v>
      </c>
      <c r="Q126" s="127" t="str">
        <f>IF(L126="YES","Unknown","")</f>
        <v/>
      </c>
      <c r="R126" s="6" t="s">
        <v>23</v>
      </c>
      <c r="S126" s="288" t="s">
        <v>119</v>
      </c>
      <c r="T126" s="289" t="s">
        <v>23</v>
      </c>
      <c r="U126" s="247" t="s">
        <v>23</v>
      </c>
      <c r="V126" s="290" t="s">
        <v>23</v>
      </c>
      <c r="W126" s="293" t="s">
        <v>151</v>
      </c>
      <c r="X126" s="44"/>
      <c r="Y126" s="44"/>
      <c r="Z126" s="44"/>
    </row>
    <row r="127" spans="2:26" x14ac:dyDescent="0.25">
      <c r="B127" s="297"/>
      <c r="C127" s="251"/>
      <c r="D127" s="300"/>
      <c r="E127" s="248"/>
      <c r="F127" s="303"/>
      <c r="G127" s="254"/>
      <c r="H127" s="254"/>
      <c r="I127" s="185" t="s">
        <v>49</v>
      </c>
      <c r="J127" s="12" t="s">
        <v>23</v>
      </c>
      <c r="K127" s="21" t="s">
        <v>145</v>
      </c>
      <c r="L127" s="10" t="s">
        <v>23</v>
      </c>
      <c r="M127" s="251"/>
      <c r="N127" s="251"/>
      <c r="O127" s="25" t="str">
        <f>IF(J127="Yes","Temperature","")</f>
        <v/>
      </c>
      <c r="P127" s="12" t="s">
        <v>23</v>
      </c>
      <c r="Q127" s="131" t="str">
        <f>IF(L127="YES","Primary Contact","")</f>
        <v/>
      </c>
      <c r="R127" s="10" t="s">
        <v>23</v>
      </c>
      <c r="S127" s="258"/>
      <c r="T127" s="261"/>
      <c r="U127" s="248"/>
      <c r="V127" s="291"/>
      <c r="W127" s="294"/>
      <c r="X127" s="44"/>
      <c r="Y127" s="44"/>
      <c r="Z127" s="44"/>
    </row>
    <row r="128" spans="2:26" x14ac:dyDescent="0.25">
      <c r="B128" s="297"/>
      <c r="C128" s="251"/>
      <c r="D128" s="300"/>
      <c r="E128" s="248"/>
      <c r="F128" s="303"/>
      <c r="G128" s="254"/>
      <c r="H128" s="254"/>
      <c r="I128" s="185" t="s">
        <v>50</v>
      </c>
      <c r="J128" s="12" t="s">
        <v>23</v>
      </c>
      <c r="K128" s="124" t="s">
        <v>146</v>
      </c>
      <c r="L128" s="5" t="s">
        <v>23</v>
      </c>
      <c r="M128" s="251"/>
      <c r="N128" s="251"/>
      <c r="O128" s="25" t="str">
        <f>IF(J128="Yes","Dissolved Oxygen","")</f>
        <v/>
      </c>
      <c r="P128" s="12" t="s">
        <v>23</v>
      </c>
      <c r="Q128" s="128" t="str">
        <f>IF(L128="YES","Secondary Contact","")</f>
        <v/>
      </c>
      <c r="R128" s="5" t="s">
        <v>23</v>
      </c>
      <c r="S128" s="258"/>
      <c r="T128" s="261"/>
      <c r="U128" s="248"/>
      <c r="V128" s="291"/>
      <c r="W128" s="294"/>
      <c r="X128" s="44"/>
      <c r="Y128" s="44"/>
      <c r="Z128" s="44"/>
    </row>
    <row r="129" spans="2:26" x14ac:dyDescent="0.25">
      <c r="B129" s="297"/>
      <c r="C129" s="251"/>
      <c r="D129" s="300"/>
      <c r="E129" s="248"/>
      <c r="F129" s="303"/>
      <c r="G129" s="254"/>
      <c r="H129" s="254"/>
      <c r="I129" s="185" t="s">
        <v>27</v>
      </c>
      <c r="J129" s="22" t="s">
        <v>23</v>
      </c>
      <c r="K129" s="125" t="s">
        <v>33</v>
      </c>
      <c r="L129" s="23" t="s">
        <v>23</v>
      </c>
      <c r="M129" s="251"/>
      <c r="N129" s="251"/>
      <c r="O129" s="25" t="str">
        <f>IF(J129="Yes","Turbidity","")</f>
        <v/>
      </c>
      <c r="P129" s="12" t="s">
        <v>23</v>
      </c>
      <c r="Q129" s="132" t="str">
        <f>IF(L129="YES","Cultural Use","")</f>
        <v/>
      </c>
      <c r="R129" s="23" t="s">
        <v>23</v>
      </c>
      <c r="S129" s="258"/>
      <c r="T129" s="261"/>
      <c r="U129" s="248"/>
      <c r="V129" s="291"/>
      <c r="W129" s="294"/>
      <c r="X129" s="44"/>
      <c r="Y129" s="44"/>
      <c r="Z129" s="44"/>
    </row>
    <row r="130" spans="2:26" x14ac:dyDescent="0.25">
      <c r="B130" s="297"/>
      <c r="C130" s="251"/>
      <c r="D130" s="300"/>
      <c r="E130" s="248"/>
      <c r="F130" s="303"/>
      <c r="G130" s="254"/>
      <c r="H130" s="254"/>
      <c r="I130" s="186" t="s">
        <v>51</v>
      </c>
      <c r="J130" s="13" t="s">
        <v>23</v>
      </c>
      <c r="K130" s="124" t="s">
        <v>34</v>
      </c>
      <c r="L130" s="5" t="s">
        <v>23</v>
      </c>
      <c r="M130" s="251"/>
      <c r="N130" s="251"/>
      <c r="O130" s="26" t="str">
        <f>IF(J130="Yes","Total Phosphorus","")</f>
        <v/>
      </c>
      <c r="P130" s="13" t="s">
        <v>23</v>
      </c>
      <c r="Q130" s="128" t="str">
        <f>IF(L130="YES","Drinking Water","")</f>
        <v/>
      </c>
      <c r="R130" s="5" t="s">
        <v>23</v>
      </c>
      <c r="S130" s="259"/>
      <c r="T130" s="262"/>
      <c r="U130" s="249"/>
      <c r="V130" s="291"/>
      <c r="W130" s="294"/>
      <c r="X130" s="44"/>
      <c r="Y130" s="44"/>
      <c r="Z130" s="44"/>
    </row>
    <row r="131" spans="2:26" x14ac:dyDescent="0.25">
      <c r="B131" s="297"/>
      <c r="C131" s="251"/>
      <c r="D131" s="300"/>
      <c r="E131" s="248"/>
      <c r="F131" s="303"/>
      <c r="G131" s="254"/>
      <c r="H131" s="254"/>
      <c r="I131" s="187" t="s">
        <v>28</v>
      </c>
      <c r="J131" s="13" t="s">
        <v>23</v>
      </c>
      <c r="K131" s="126" t="s">
        <v>53</v>
      </c>
      <c r="L131" s="10" t="s">
        <v>23</v>
      </c>
      <c r="M131" s="251"/>
      <c r="N131" s="251"/>
      <c r="O131" s="26" t="str">
        <f>IF(J131="Yes","Total Nitrogen","")</f>
        <v/>
      </c>
      <c r="P131" s="13" t="s">
        <v>23</v>
      </c>
      <c r="Q131" s="132" t="str">
        <f>IF(L131="YES","Fish/Shellfish Safe To Eat","")</f>
        <v/>
      </c>
      <c r="R131" s="10" t="s">
        <v>23</v>
      </c>
      <c r="S131" s="257" t="s">
        <v>120</v>
      </c>
      <c r="T131" s="260" t="s">
        <v>23</v>
      </c>
      <c r="U131" s="256" t="s">
        <v>23</v>
      </c>
      <c r="V131" s="291"/>
      <c r="W131" s="294"/>
      <c r="X131" s="44"/>
      <c r="Y131" s="44"/>
      <c r="Z131" s="44"/>
    </row>
    <row r="132" spans="2:26" x14ac:dyDescent="0.25">
      <c r="B132" s="297"/>
      <c r="C132" s="251"/>
      <c r="D132" s="300"/>
      <c r="E132" s="248"/>
      <c r="F132" s="303"/>
      <c r="G132" s="254"/>
      <c r="H132" s="254"/>
      <c r="I132" s="188" t="s">
        <v>30</v>
      </c>
      <c r="J132" s="14" t="s">
        <v>23</v>
      </c>
      <c r="K132" s="124" t="s">
        <v>36</v>
      </c>
      <c r="L132" s="5" t="s">
        <v>23</v>
      </c>
      <c r="M132" s="251"/>
      <c r="N132" s="251"/>
      <c r="O132" s="27" t="str">
        <f>IF(J132="Yes","E. Coli","")</f>
        <v/>
      </c>
      <c r="P132" s="14" t="s">
        <v>23</v>
      </c>
      <c r="Q132" s="128" t="str">
        <f>IF(L132="YES","Agricultural Irrigation","")</f>
        <v/>
      </c>
      <c r="R132" s="5" t="s">
        <v>23</v>
      </c>
      <c r="S132" s="258"/>
      <c r="T132" s="261"/>
      <c r="U132" s="248"/>
      <c r="V132" s="291"/>
      <c r="W132" s="294"/>
      <c r="X132" s="44"/>
      <c r="Y132" s="44"/>
      <c r="Z132" s="44"/>
    </row>
    <row r="133" spans="2:26" x14ac:dyDescent="0.25">
      <c r="B133" s="297"/>
      <c r="C133" s="251"/>
      <c r="D133" s="300"/>
      <c r="E133" s="248"/>
      <c r="F133" s="303"/>
      <c r="G133" s="254"/>
      <c r="H133" s="254"/>
      <c r="I133" s="188" t="s">
        <v>31</v>
      </c>
      <c r="J133" s="14" t="s">
        <v>23</v>
      </c>
      <c r="K133" s="21" t="s">
        <v>52</v>
      </c>
      <c r="L133" s="10" t="s">
        <v>23</v>
      </c>
      <c r="M133" s="251"/>
      <c r="N133" s="251"/>
      <c r="O133" s="27" t="str">
        <f>IF(J133="Yes","Enterococci","")</f>
        <v/>
      </c>
      <c r="P133" s="14" t="s">
        <v>23</v>
      </c>
      <c r="Q133" s="132" t="str">
        <f>IF(L133="YES","Aquatic Life and Wildlife","")</f>
        <v/>
      </c>
      <c r="R133" s="10" t="s">
        <v>23</v>
      </c>
      <c r="S133" s="258"/>
      <c r="T133" s="261"/>
      <c r="U133" s="248"/>
      <c r="V133" s="291"/>
      <c r="W133" s="294"/>
      <c r="X133" s="44"/>
      <c r="Y133" s="44"/>
      <c r="Z133" s="44"/>
    </row>
    <row r="134" spans="2:26" x14ac:dyDescent="0.25">
      <c r="B134" s="297"/>
      <c r="C134" s="251"/>
      <c r="D134" s="300"/>
      <c r="E134" s="248"/>
      <c r="F134" s="303"/>
      <c r="G134" s="254"/>
      <c r="H134" s="254"/>
      <c r="I134" s="188" t="s">
        <v>29</v>
      </c>
      <c r="J134" s="14" t="s">
        <v>23</v>
      </c>
      <c r="K134" s="124" t="s">
        <v>35</v>
      </c>
      <c r="L134" s="5" t="s">
        <v>23</v>
      </c>
      <c r="M134" s="251"/>
      <c r="N134" s="251"/>
      <c r="O134" s="27" t="str">
        <f>IF(J134="Yes","Macroinvertebrates","")</f>
        <v/>
      </c>
      <c r="P134" s="14" t="s">
        <v>23</v>
      </c>
      <c r="Q134" s="128" t="str">
        <f>IF(L134="YES","Livestock Watering","")</f>
        <v/>
      </c>
      <c r="R134" s="5" t="s">
        <v>23</v>
      </c>
      <c r="S134" s="258"/>
      <c r="T134" s="261"/>
      <c r="U134" s="248"/>
      <c r="V134" s="291"/>
      <c r="W134" s="294"/>
      <c r="X134" s="44"/>
      <c r="Y134" s="44"/>
      <c r="Z134" s="44"/>
    </row>
    <row r="135" spans="2:26" x14ac:dyDescent="0.25">
      <c r="B135" s="297"/>
      <c r="C135" s="251"/>
      <c r="D135" s="300"/>
      <c r="E135" s="248"/>
      <c r="F135" s="303"/>
      <c r="G135" s="254"/>
      <c r="H135" s="254"/>
      <c r="I135" s="188" t="s">
        <v>32</v>
      </c>
      <c r="J135" s="14" t="s">
        <v>23</v>
      </c>
      <c r="K135" s="21" t="s">
        <v>54</v>
      </c>
      <c r="L135" s="10" t="s">
        <v>23</v>
      </c>
      <c r="M135" s="251"/>
      <c r="N135" s="251"/>
      <c r="O135" s="27" t="str">
        <f>IF(J135="Yes","Basic Habitat","")</f>
        <v/>
      </c>
      <c r="P135" s="14" t="s">
        <v>23</v>
      </c>
      <c r="Q135" s="132" t="str">
        <f>IF(L135="YES","Rare And Endangered Species","")</f>
        <v/>
      </c>
      <c r="R135" s="10" t="s">
        <v>23</v>
      </c>
      <c r="S135" s="259"/>
      <c r="T135" s="262"/>
      <c r="U135" s="249"/>
      <c r="V135" s="291"/>
      <c r="W135" s="294"/>
      <c r="X135" s="44"/>
      <c r="Y135" s="44"/>
      <c r="Z135" s="44"/>
    </row>
    <row r="136" spans="2:26" x14ac:dyDescent="0.25">
      <c r="B136" s="297"/>
      <c r="C136" s="251"/>
      <c r="D136" s="300"/>
      <c r="E136" s="248"/>
      <c r="F136" s="303"/>
      <c r="G136" s="254"/>
      <c r="H136" s="254"/>
      <c r="I136" s="17" t="s">
        <v>137</v>
      </c>
      <c r="J136" s="18" t="s">
        <v>23</v>
      </c>
      <c r="K136" s="124" t="s">
        <v>125</v>
      </c>
      <c r="L136" s="16" t="s">
        <v>23</v>
      </c>
      <c r="M136" s="251"/>
      <c r="N136" s="251"/>
      <c r="O136" s="28" t="str">
        <f t="shared" ref="O136:O145" si="12">IF(J136="Yes",I136,"")</f>
        <v/>
      </c>
      <c r="P136" s="18" t="s">
        <v>23</v>
      </c>
      <c r="Q136" s="129" t="str">
        <f t="shared" ref="Q136:Q145" si="13">IF(L136="YES",K136,"")</f>
        <v/>
      </c>
      <c r="R136" s="16" t="s">
        <v>23</v>
      </c>
      <c r="S136" s="257" t="s">
        <v>121</v>
      </c>
      <c r="T136" s="260" t="s">
        <v>23</v>
      </c>
      <c r="U136" s="256" t="s">
        <v>23</v>
      </c>
      <c r="V136" s="291"/>
      <c r="W136" s="294"/>
      <c r="X136" s="44"/>
      <c r="Y136" s="44"/>
      <c r="Z136" s="44"/>
    </row>
    <row r="137" spans="2:26" x14ac:dyDescent="0.25">
      <c r="B137" s="297"/>
      <c r="C137" s="251"/>
      <c r="D137" s="300"/>
      <c r="E137" s="248"/>
      <c r="F137" s="303"/>
      <c r="G137" s="254"/>
      <c r="H137" s="254"/>
      <c r="I137" s="17" t="s">
        <v>137</v>
      </c>
      <c r="J137" s="19" t="s">
        <v>23</v>
      </c>
      <c r="K137" s="21" t="s">
        <v>125</v>
      </c>
      <c r="L137" s="33" t="s">
        <v>23</v>
      </c>
      <c r="M137" s="251"/>
      <c r="N137" s="251"/>
      <c r="O137" s="28" t="str">
        <f t="shared" si="12"/>
        <v/>
      </c>
      <c r="P137" s="19" t="s">
        <v>23</v>
      </c>
      <c r="Q137" s="34" t="str">
        <f t="shared" si="13"/>
        <v/>
      </c>
      <c r="R137" s="33" t="s">
        <v>23</v>
      </c>
      <c r="S137" s="258"/>
      <c r="T137" s="261"/>
      <c r="U137" s="248"/>
      <c r="V137" s="291"/>
      <c r="W137" s="294"/>
      <c r="X137" s="44"/>
      <c r="Y137" s="44"/>
      <c r="Z137" s="44"/>
    </row>
    <row r="138" spans="2:26" x14ac:dyDescent="0.25">
      <c r="B138" s="297"/>
      <c r="C138" s="251"/>
      <c r="D138" s="300"/>
      <c r="E138" s="248"/>
      <c r="F138" s="303"/>
      <c r="G138" s="254"/>
      <c r="H138" s="254"/>
      <c r="I138" s="17" t="s">
        <v>137</v>
      </c>
      <c r="J138" s="19" t="s">
        <v>23</v>
      </c>
      <c r="K138" s="124" t="s">
        <v>125</v>
      </c>
      <c r="L138" s="16" t="s">
        <v>23</v>
      </c>
      <c r="M138" s="251"/>
      <c r="N138" s="251"/>
      <c r="O138" s="28" t="str">
        <f t="shared" si="12"/>
        <v/>
      </c>
      <c r="P138" s="19" t="s">
        <v>23</v>
      </c>
      <c r="Q138" s="129" t="str">
        <f t="shared" si="13"/>
        <v/>
      </c>
      <c r="R138" s="16" t="s">
        <v>23</v>
      </c>
      <c r="S138" s="258"/>
      <c r="T138" s="261"/>
      <c r="U138" s="248"/>
      <c r="V138" s="291"/>
      <c r="W138" s="294"/>
      <c r="X138" s="44"/>
      <c r="Y138" s="44"/>
      <c r="Z138" s="44"/>
    </row>
    <row r="139" spans="2:26" x14ac:dyDescent="0.25">
      <c r="B139" s="297"/>
      <c r="C139" s="251"/>
      <c r="D139" s="300"/>
      <c r="E139" s="248"/>
      <c r="F139" s="303"/>
      <c r="G139" s="254"/>
      <c r="H139" s="254"/>
      <c r="I139" s="17" t="s">
        <v>137</v>
      </c>
      <c r="J139" s="49" t="s">
        <v>23</v>
      </c>
      <c r="K139" s="21" t="s">
        <v>125</v>
      </c>
      <c r="L139" s="33" t="s">
        <v>23</v>
      </c>
      <c r="M139" s="251"/>
      <c r="N139" s="251"/>
      <c r="O139" s="28" t="str">
        <f t="shared" si="12"/>
        <v/>
      </c>
      <c r="P139" s="19" t="s">
        <v>23</v>
      </c>
      <c r="Q139" s="34" t="str">
        <f t="shared" si="13"/>
        <v/>
      </c>
      <c r="R139" s="33" t="s">
        <v>23</v>
      </c>
      <c r="S139" s="258"/>
      <c r="T139" s="261"/>
      <c r="U139" s="248"/>
      <c r="V139" s="291"/>
      <c r="W139" s="294"/>
      <c r="X139" s="44"/>
      <c r="Y139" s="44"/>
      <c r="Z139" s="44"/>
    </row>
    <row r="140" spans="2:26" ht="13" thickBot="1" x14ac:dyDescent="0.3">
      <c r="B140" s="297"/>
      <c r="C140" s="251"/>
      <c r="D140" s="300"/>
      <c r="E140" s="248"/>
      <c r="F140" s="303"/>
      <c r="G140" s="254"/>
      <c r="H140" s="254"/>
      <c r="I140" s="29" t="s">
        <v>137</v>
      </c>
      <c r="J140" s="30" t="s">
        <v>23</v>
      </c>
      <c r="K140" s="31" t="s">
        <v>125</v>
      </c>
      <c r="L140" s="7" t="s">
        <v>23</v>
      </c>
      <c r="M140" s="251"/>
      <c r="N140" s="251"/>
      <c r="O140" s="32" t="str">
        <f t="shared" si="12"/>
        <v/>
      </c>
      <c r="P140" s="30" t="s">
        <v>23</v>
      </c>
      <c r="Q140" s="130" t="str">
        <f t="shared" si="13"/>
        <v/>
      </c>
      <c r="R140" s="7" t="s">
        <v>23</v>
      </c>
      <c r="S140" s="263"/>
      <c r="T140" s="264"/>
      <c r="U140" s="287"/>
      <c r="V140" s="291"/>
      <c r="W140" s="294"/>
      <c r="X140" s="44"/>
      <c r="Y140" s="44"/>
      <c r="Z140" s="44"/>
    </row>
    <row r="141" spans="2:26" x14ac:dyDescent="0.25">
      <c r="B141" s="297"/>
      <c r="C141" s="251"/>
      <c r="D141" s="300"/>
      <c r="E141" s="248"/>
      <c r="F141" s="303"/>
      <c r="G141" s="254"/>
      <c r="H141" s="254"/>
      <c r="I141" s="17" t="s">
        <v>137</v>
      </c>
      <c r="J141" s="18" t="s">
        <v>23</v>
      </c>
      <c r="K141" s="124" t="s">
        <v>125</v>
      </c>
      <c r="L141" s="16" t="s">
        <v>23</v>
      </c>
      <c r="M141" s="251"/>
      <c r="N141" s="251"/>
      <c r="O141" s="28" t="str">
        <f t="shared" si="12"/>
        <v/>
      </c>
      <c r="P141" s="18" t="s">
        <v>23</v>
      </c>
      <c r="Q141" s="129" t="str">
        <f t="shared" si="13"/>
        <v/>
      </c>
      <c r="R141" s="16" t="s">
        <v>23</v>
      </c>
      <c r="S141" s="190"/>
      <c r="T141" s="181"/>
      <c r="U141" s="182"/>
      <c r="V141" s="291"/>
      <c r="W141" s="294"/>
      <c r="X141" s="44"/>
      <c r="Y141" s="44"/>
      <c r="Z141" s="44"/>
    </row>
    <row r="142" spans="2:26" x14ac:dyDescent="0.25">
      <c r="B142" s="297"/>
      <c r="C142" s="251"/>
      <c r="D142" s="300"/>
      <c r="E142" s="248"/>
      <c r="F142" s="303"/>
      <c r="G142" s="254"/>
      <c r="H142" s="254"/>
      <c r="I142" s="17" t="s">
        <v>137</v>
      </c>
      <c r="J142" s="19" t="s">
        <v>23</v>
      </c>
      <c r="K142" s="21" t="s">
        <v>125</v>
      </c>
      <c r="L142" s="33" t="s">
        <v>23</v>
      </c>
      <c r="M142" s="251"/>
      <c r="N142" s="251"/>
      <c r="O142" s="28" t="str">
        <f t="shared" si="12"/>
        <v/>
      </c>
      <c r="P142" s="19" t="s">
        <v>23</v>
      </c>
      <c r="Q142" s="34" t="str">
        <f t="shared" si="13"/>
        <v/>
      </c>
      <c r="R142" s="33" t="s">
        <v>23</v>
      </c>
      <c r="S142" s="190"/>
      <c r="T142" s="181"/>
      <c r="U142" s="182"/>
      <c r="V142" s="291"/>
      <c r="W142" s="294"/>
      <c r="X142" s="44"/>
      <c r="Y142" s="44"/>
      <c r="Z142" s="44"/>
    </row>
    <row r="143" spans="2:26" x14ac:dyDescent="0.25">
      <c r="B143" s="297"/>
      <c r="C143" s="251"/>
      <c r="D143" s="300"/>
      <c r="E143" s="248"/>
      <c r="F143" s="303"/>
      <c r="G143" s="254"/>
      <c r="H143" s="254"/>
      <c r="I143" s="17" t="s">
        <v>137</v>
      </c>
      <c r="J143" s="19" t="s">
        <v>23</v>
      </c>
      <c r="K143" s="124" t="s">
        <v>125</v>
      </c>
      <c r="L143" s="16" t="s">
        <v>23</v>
      </c>
      <c r="M143" s="251"/>
      <c r="N143" s="251"/>
      <c r="O143" s="28" t="str">
        <f t="shared" si="12"/>
        <v/>
      </c>
      <c r="P143" s="19" t="s">
        <v>23</v>
      </c>
      <c r="Q143" s="129" t="str">
        <f t="shared" si="13"/>
        <v/>
      </c>
      <c r="R143" s="16" t="s">
        <v>23</v>
      </c>
      <c r="S143" s="190"/>
      <c r="T143" s="181"/>
      <c r="U143" s="182"/>
      <c r="V143" s="291"/>
      <c r="W143" s="294"/>
      <c r="X143" s="44"/>
      <c r="Y143" s="44"/>
      <c r="Z143" s="44"/>
    </row>
    <row r="144" spans="2:26" x14ac:dyDescent="0.25">
      <c r="B144" s="297"/>
      <c r="C144" s="251"/>
      <c r="D144" s="300"/>
      <c r="E144" s="248"/>
      <c r="F144" s="303"/>
      <c r="G144" s="254"/>
      <c r="H144" s="254"/>
      <c r="I144" s="17" t="s">
        <v>137</v>
      </c>
      <c r="J144" s="49" t="s">
        <v>23</v>
      </c>
      <c r="K144" s="21" t="s">
        <v>125</v>
      </c>
      <c r="L144" s="33" t="s">
        <v>23</v>
      </c>
      <c r="M144" s="251"/>
      <c r="N144" s="251"/>
      <c r="O144" s="28" t="str">
        <f t="shared" si="12"/>
        <v/>
      </c>
      <c r="P144" s="19" t="s">
        <v>23</v>
      </c>
      <c r="Q144" s="34" t="str">
        <f t="shared" si="13"/>
        <v/>
      </c>
      <c r="R144" s="33" t="s">
        <v>23</v>
      </c>
      <c r="S144" s="190"/>
      <c r="T144" s="181"/>
      <c r="U144" s="182"/>
      <c r="V144" s="291"/>
      <c r="W144" s="294"/>
      <c r="X144" s="44"/>
      <c r="Y144" s="44"/>
      <c r="Z144" s="44"/>
    </row>
    <row r="145" spans="2:26" ht="13" thickBot="1" x14ac:dyDescent="0.3">
      <c r="B145" s="298"/>
      <c r="C145" s="252"/>
      <c r="D145" s="301"/>
      <c r="E145" s="287"/>
      <c r="F145" s="304"/>
      <c r="G145" s="255"/>
      <c r="H145" s="255"/>
      <c r="I145" s="29" t="s">
        <v>137</v>
      </c>
      <c r="J145" s="30" t="s">
        <v>23</v>
      </c>
      <c r="K145" s="31" t="s">
        <v>125</v>
      </c>
      <c r="L145" s="7" t="s">
        <v>23</v>
      </c>
      <c r="M145" s="252"/>
      <c r="N145" s="252"/>
      <c r="O145" s="32" t="str">
        <f t="shared" si="12"/>
        <v/>
      </c>
      <c r="P145" s="30" t="s">
        <v>23</v>
      </c>
      <c r="Q145" s="130" t="str">
        <f t="shared" si="13"/>
        <v/>
      </c>
      <c r="R145" s="7" t="s">
        <v>23</v>
      </c>
      <c r="S145" s="190"/>
      <c r="T145" s="181"/>
      <c r="U145" s="182"/>
      <c r="V145" s="292"/>
      <c r="W145" s="295"/>
      <c r="X145" s="44"/>
      <c r="Y145" s="44"/>
      <c r="Z145" s="44"/>
    </row>
    <row r="146" spans="2:26" x14ac:dyDescent="0.25">
      <c r="B146" s="296"/>
      <c r="C146" s="250" t="s">
        <v>23</v>
      </c>
      <c r="D146" s="299" t="s">
        <v>23</v>
      </c>
      <c r="E146" s="247"/>
      <c r="F146" s="302"/>
      <c r="G146" s="253" t="s">
        <v>23</v>
      </c>
      <c r="H146" s="253" t="s">
        <v>23</v>
      </c>
      <c r="I146" s="184" t="s">
        <v>26</v>
      </c>
      <c r="J146" s="50" t="s">
        <v>23</v>
      </c>
      <c r="K146" s="123" t="s">
        <v>24</v>
      </c>
      <c r="L146" s="6" t="s">
        <v>23</v>
      </c>
      <c r="M146" s="250" t="s">
        <v>23</v>
      </c>
      <c r="N146" s="250" t="s">
        <v>23</v>
      </c>
      <c r="O146" s="24" t="str">
        <f>IF(J146="Yes","pH","")</f>
        <v/>
      </c>
      <c r="P146" s="11" t="s">
        <v>23</v>
      </c>
      <c r="Q146" s="127" t="str">
        <f>IF(L146="YES","Unknown","")</f>
        <v/>
      </c>
      <c r="R146" s="6" t="s">
        <v>23</v>
      </c>
      <c r="S146" s="288" t="s">
        <v>119</v>
      </c>
      <c r="T146" s="289" t="s">
        <v>23</v>
      </c>
      <c r="U146" s="247" t="s">
        <v>23</v>
      </c>
      <c r="V146" s="290" t="s">
        <v>23</v>
      </c>
      <c r="W146" s="293" t="s">
        <v>151</v>
      </c>
      <c r="X146" s="44"/>
      <c r="Y146" s="44"/>
      <c r="Z146" s="44"/>
    </row>
    <row r="147" spans="2:26" x14ac:dyDescent="0.25">
      <c r="B147" s="297"/>
      <c r="C147" s="251"/>
      <c r="D147" s="300"/>
      <c r="E147" s="248"/>
      <c r="F147" s="303"/>
      <c r="G147" s="254"/>
      <c r="H147" s="254"/>
      <c r="I147" s="185" t="s">
        <v>49</v>
      </c>
      <c r="J147" s="12" t="s">
        <v>23</v>
      </c>
      <c r="K147" s="21" t="s">
        <v>145</v>
      </c>
      <c r="L147" s="10" t="s">
        <v>23</v>
      </c>
      <c r="M147" s="251"/>
      <c r="N147" s="251"/>
      <c r="O147" s="25" t="str">
        <f>IF(J147="Yes","Temperature","")</f>
        <v/>
      </c>
      <c r="P147" s="12" t="s">
        <v>23</v>
      </c>
      <c r="Q147" s="131" t="str">
        <f>IF(L147="YES","Primary Contact","")</f>
        <v/>
      </c>
      <c r="R147" s="10" t="s">
        <v>23</v>
      </c>
      <c r="S147" s="258"/>
      <c r="T147" s="261"/>
      <c r="U147" s="248"/>
      <c r="V147" s="291"/>
      <c r="W147" s="294"/>
      <c r="X147" s="44"/>
      <c r="Y147" s="44"/>
      <c r="Z147" s="44"/>
    </row>
    <row r="148" spans="2:26" x14ac:dyDescent="0.25">
      <c r="B148" s="297"/>
      <c r="C148" s="251"/>
      <c r="D148" s="300"/>
      <c r="E148" s="248"/>
      <c r="F148" s="303"/>
      <c r="G148" s="254"/>
      <c r="H148" s="254"/>
      <c r="I148" s="185" t="s">
        <v>50</v>
      </c>
      <c r="J148" s="12" t="s">
        <v>23</v>
      </c>
      <c r="K148" s="124" t="s">
        <v>146</v>
      </c>
      <c r="L148" s="5" t="s">
        <v>23</v>
      </c>
      <c r="M148" s="251"/>
      <c r="N148" s="251"/>
      <c r="O148" s="25" t="str">
        <f>IF(J148="Yes","Dissolved Oxygen","")</f>
        <v/>
      </c>
      <c r="P148" s="12" t="s">
        <v>23</v>
      </c>
      <c r="Q148" s="128" t="str">
        <f>IF(L148="YES","Secondary Contact","")</f>
        <v/>
      </c>
      <c r="R148" s="5" t="s">
        <v>23</v>
      </c>
      <c r="S148" s="258"/>
      <c r="T148" s="261"/>
      <c r="U148" s="248"/>
      <c r="V148" s="291"/>
      <c r="W148" s="294"/>
      <c r="X148" s="44"/>
      <c r="Y148" s="44"/>
      <c r="Z148" s="44"/>
    </row>
    <row r="149" spans="2:26" x14ac:dyDescent="0.25">
      <c r="B149" s="297"/>
      <c r="C149" s="251"/>
      <c r="D149" s="300"/>
      <c r="E149" s="248"/>
      <c r="F149" s="303"/>
      <c r="G149" s="254"/>
      <c r="H149" s="254"/>
      <c r="I149" s="185" t="s">
        <v>27</v>
      </c>
      <c r="J149" s="22" t="s">
        <v>23</v>
      </c>
      <c r="K149" s="125" t="s">
        <v>33</v>
      </c>
      <c r="L149" s="23" t="s">
        <v>23</v>
      </c>
      <c r="M149" s="251"/>
      <c r="N149" s="251"/>
      <c r="O149" s="25" t="str">
        <f>IF(J149="Yes","Turbidity","")</f>
        <v/>
      </c>
      <c r="P149" s="12" t="s">
        <v>23</v>
      </c>
      <c r="Q149" s="132" t="str">
        <f>IF(L149="YES","Cultural Use","")</f>
        <v/>
      </c>
      <c r="R149" s="23" t="s">
        <v>23</v>
      </c>
      <c r="S149" s="258"/>
      <c r="T149" s="261"/>
      <c r="U149" s="248"/>
      <c r="V149" s="291"/>
      <c r="W149" s="294"/>
      <c r="X149" s="44"/>
      <c r="Y149" s="44"/>
      <c r="Z149" s="44"/>
    </row>
    <row r="150" spans="2:26" x14ac:dyDescent="0.25">
      <c r="B150" s="297"/>
      <c r="C150" s="251"/>
      <c r="D150" s="300"/>
      <c r="E150" s="248"/>
      <c r="F150" s="303"/>
      <c r="G150" s="254"/>
      <c r="H150" s="254"/>
      <c r="I150" s="186" t="s">
        <v>51</v>
      </c>
      <c r="J150" s="13" t="s">
        <v>23</v>
      </c>
      <c r="K150" s="124" t="s">
        <v>34</v>
      </c>
      <c r="L150" s="5" t="s">
        <v>23</v>
      </c>
      <c r="M150" s="251"/>
      <c r="N150" s="251"/>
      <c r="O150" s="26" t="str">
        <f>IF(J150="Yes","Total Phosphorus","")</f>
        <v/>
      </c>
      <c r="P150" s="13" t="s">
        <v>23</v>
      </c>
      <c r="Q150" s="128" t="str">
        <f>IF(L150="YES","Drinking Water","")</f>
        <v/>
      </c>
      <c r="R150" s="5" t="s">
        <v>23</v>
      </c>
      <c r="S150" s="259"/>
      <c r="T150" s="262"/>
      <c r="U150" s="249"/>
      <c r="V150" s="291"/>
      <c r="W150" s="294"/>
      <c r="X150" s="44"/>
      <c r="Y150" s="44"/>
      <c r="Z150" s="44"/>
    </row>
    <row r="151" spans="2:26" x14ac:dyDescent="0.25">
      <c r="B151" s="297"/>
      <c r="C151" s="251"/>
      <c r="D151" s="300"/>
      <c r="E151" s="248"/>
      <c r="F151" s="303"/>
      <c r="G151" s="254"/>
      <c r="H151" s="254"/>
      <c r="I151" s="187" t="s">
        <v>28</v>
      </c>
      <c r="J151" s="13" t="s">
        <v>23</v>
      </c>
      <c r="K151" s="126" t="s">
        <v>53</v>
      </c>
      <c r="L151" s="10" t="s">
        <v>23</v>
      </c>
      <c r="M151" s="251"/>
      <c r="N151" s="251"/>
      <c r="O151" s="26" t="str">
        <f>IF(J151="Yes","Total Nitrogen","")</f>
        <v/>
      </c>
      <c r="P151" s="13" t="s">
        <v>23</v>
      </c>
      <c r="Q151" s="132" t="str">
        <f>IF(L151="YES","Fish/Shellfish Safe To Eat","")</f>
        <v/>
      </c>
      <c r="R151" s="10" t="s">
        <v>23</v>
      </c>
      <c r="S151" s="257" t="s">
        <v>120</v>
      </c>
      <c r="T151" s="260" t="s">
        <v>23</v>
      </c>
      <c r="U151" s="256" t="s">
        <v>23</v>
      </c>
      <c r="V151" s="291"/>
      <c r="W151" s="294"/>
      <c r="X151" s="44"/>
      <c r="Y151" s="44"/>
      <c r="Z151" s="44"/>
    </row>
    <row r="152" spans="2:26" x14ac:dyDescent="0.25">
      <c r="B152" s="297"/>
      <c r="C152" s="251"/>
      <c r="D152" s="300"/>
      <c r="E152" s="248"/>
      <c r="F152" s="303"/>
      <c r="G152" s="254"/>
      <c r="H152" s="254"/>
      <c r="I152" s="188" t="s">
        <v>30</v>
      </c>
      <c r="J152" s="14" t="s">
        <v>23</v>
      </c>
      <c r="K152" s="124" t="s">
        <v>36</v>
      </c>
      <c r="L152" s="5" t="s">
        <v>23</v>
      </c>
      <c r="M152" s="251"/>
      <c r="N152" s="251"/>
      <c r="O152" s="27" t="str">
        <f>IF(J152="Yes","E. Coli","")</f>
        <v/>
      </c>
      <c r="P152" s="14" t="s">
        <v>23</v>
      </c>
      <c r="Q152" s="128" t="str">
        <f>IF(L152="YES","Agricultural Irrigation","")</f>
        <v/>
      </c>
      <c r="R152" s="5" t="s">
        <v>23</v>
      </c>
      <c r="S152" s="258"/>
      <c r="T152" s="261"/>
      <c r="U152" s="248"/>
      <c r="V152" s="291"/>
      <c r="W152" s="294"/>
      <c r="X152" s="44"/>
      <c r="Y152" s="44"/>
      <c r="Z152" s="44"/>
    </row>
    <row r="153" spans="2:26" x14ac:dyDescent="0.25">
      <c r="B153" s="297"/>
      <c r="C153" s="251"/>
      <c r="D153" s="300"/>
      <c r="E153" s="248"/>
      <c r="F153" s="303"/>
      <c r="G153" s="254"/>
      <c r="H153" s="254"/>
      <c r="I153" s="188" t="s">
        <v>31</v>
      </c>
      <c r="J153" s="14" t="s">
        <v>23</v>
      </c>
      <c r="K153" s="21" t="s">
        <v>52</v>
      </c>
      <c r="L153" s="10" t="s">
        <v>23</v>
      </c>
      <c r="M153" s="251"/>
      <c r="N153" s="251"/>
      <c r="O153" s="27" t="str">
        <f>IF(J153="Yes","Enterococci","")</f>
        <v/>
      </c>
      <c r="P153" s="14" t="s">
        <v>23</v>
      </c>
      <c r="Q153" s="132" t="str">
        <f>IF(L153="YES","Aquatic Life and Wildlife","")</f>
        <v/>
      </c>
      <c r="R153" s="10" t="s">
        <v>23</v>
      </c>
      <c r="S153" s="258"/>
      <c r="T153" s="261"/>
      <c r="U153" s="248"/>
      <c r="V153" s="291"/>
      <c r="W153" s="294"/>
      <c r="X153" s="44"/>
      <c r="Y153" s="44"/>
      <c r="Z153" s="44"/>
    </row>
    <row r="154" spans="2:26" x14ac:dyDescent="0.25">
      <c r="B154" s="297"/>
      <c r="C154" s="251"/>
      <c r="D154" s="300"/>
      <c r="E154" s="248"/>
      <c r="F154" s="303"/>
      <c r="G154" s="254"/>
      <c r="H154" s="254"/>
      <c r="I154" s="188" t="s">
        <v>29</v>
      </c>
      <c r="J154" s="14" t="s">
        <v>23</v>
      </c>
      <c r="K154" s="124" t="s">
        <v>35</v>
      </c>
      <c r="L154" s="5" t="s">
        <v>23</v>
      </c>
      <c r="M154" s="251"/>
      <c r="N154" s="251"/>
      <c r="O154" s="27" t="str">
        <f>IF(J154="Yes","Macroinvertebrates","")</f>
        <v/>
      </c>
      <c r="P154" s="14" t="s">
        <v>23</v>
      </c>
      <c r="Q154" s="128" t="str">
        <f>IF(L154="YES","Livestock Watering","")</f>
        <v/>
      </c>
      <c r="R154" s="5" t="s">
        <v>23</v>
      </c>
      <c r="S154" s="258"/>
      <c r="T154" s="261"/>
      <c r="U154" s="248"/>
      <c r="V154" s="291"/>
      <c r="W154" s="294"/>
      <c r="X154" s="44"/>
      <c r="Y154" s="44"/>
      <c r="Z154" s="44"/>
    </row>
    <row r="155" spans="2:26" x14ac:dyDescent="0.25">
      <c r="B155" s="297"/>
      <c r="C155" s="251"/>
      <c r="D155" s="300"/>
      <c r="E155" s="248"/>
      <c r="F155" s="303"/>
      <c r="G155" s="254"/>
      <c r="H155" s="254"/>
      <c r="I155" s="188" t="s">
        <v>32</v>
      </c>
      <c r="J155" s="14" t="s">
        <v>23</v>
      </c>
      <c r="K155" s="21" t="s">
        <v>54</v>
      </c>
      <c r="L155" s="10" t="s">
        <v>23</v>
      </c>
      <c r="M155" s="251"/>
      <c r="N155" s="251"/>
      <c r="O155" s="27" t="str">
        <f>IF(J155="Yes","Basic Habitat","")</f>
        <v/>
      </c>
      <c r="P155" s="14" t="s">
        <v>23</v>
      </c>
      <c r="Q155" s="132" t="str">
        <f>IF(L155="YES","Rare And Endangered Species","")</f>
        <v/>
      </c>
      <c r="R155" s="10" t="s">
        <v>23</v>
      </c>
      <c r="S155" s="259"/>
      <c r="T155" s="262"/>
      <c r="U155" s="249"/>
      <c r="V155" s="291"/>
      <c r="W155" s="294"/>
      <c r="X155" s="44"/>
      <c r="Y155" s="44"/>
      <c r="Z155" s="44"/>
    </row>
    <row r="156" spans="2:26" x14ac:dyDescent="0.25">
      <c r="B156" s="297"/>
      <c r="C156" s="251"/>
      <c r="D156" s="300"/>
      <c r="E156" s="248"/>
      <c r="F156" s="303"/>
      <c r="G156" s="254"/>
      <c r="H156" s="254"/>
      <c r="I156" s="17" t="s">
        <v>137</v>
      </c>
      <c r="J156" s="18" t="s">
        <v>23</v>
      </c>
      <c r="K156" s="124" t="s">
        <v>125</v>
      </c>
      <c r="L156" s="16" t="s">
        <v>23</v>
      </c>
      <c r="M156" s="251"/>
      <c r="N156" s="251"/>
      <c r="O156" s="28" t="str">
        <f t="shared" ref="O156:O165" si="14">IF(J156="Yes",I156,"")</f>
        <v/>
      </c>
      <c r="P156" s="18" t="s">
        <v>23</v>
      </c>
      <c r="Q156" s="129" t="str">
        <f t="shared" ref="Q156:Q165" si="15">IF(L156="YES",K156,"")</f>
        <v/>
      </c>
      <c r="R156" s="16" t="s">
        <v>23</v>
      </c>
      <c r="S156" s="257" t="s">
        <v>121</v>
      </c>
      <c r="T156" s="260" t="s">
        <v>23</v>
      </c>
      <c r="U156" s="256" t="s">
        <v>23</v>
      </c>
      <c r="V156" s="291"/>
      <c r="W156" s="294"/>
      <c r="X156" s="44"/>
      <c r="Y156" s="44"/>
      <c r="Z156" s="44"/>
    </row>
    <row r="157" spans="2:26" x14ac:dyDescent="0.25">
      <c r="B157" s="297"/>
      <c r="C157" s="251"/>
      <c r="D157" s="300"/>
      <c r="E157" s="248"/>
      <c r="F157" s="303"/>
      <c r="G157" s="254"/>
      <c r="H157" s="254"/>
      <c r="I157" s="17" t="s">
        <v>137</v>
      </c>
      <c r="J157" s="19" t="s">
        <v>23</v>
      </c>
      <c r="K157" s="21" t="s">
        <v>125</v>
      </c>
      <c r="L157" s="33" t="s">
        <v>23</v>
      </c>
      <c r="M157" s="251"/>
      <c r="N157" s="251"/>
      <c r="O157" s="28" t="str">
        <f t="shared" si="14"/>
        <v/>
      </c>
      <c r="P157" s="19" t="s">
        <v>23</v>
      </c>
      <c r="Q157" s="34" t="str">
        <f t="shared" si="15"/>
        <v/>
      </c>
      <c r="R157" s="33" t="s">
        <v>23</v>
      </c>
      <c r="S157" s="258"/>
      <c r="T157" s="261"/>
      <c r="U157" s="248"/>
      <c r="V157" s="291"/>
      <c r="W157" s="294"/>
      <c r="X157" s="44"/>
      <c r="Y157" s="44"/>
      <c r="Z157" s="44"/>
    </row>
    <row r="158" spans="2:26" x14ac:dyDescent="0.25">
      <c r="B158" s="297"/>
      <c r="C158" s="251"/>
      <c r="D158" s="300"/>
      <c r="E158" s="248"/>
      <c r="F158" s="303"/>
      <c r="G158" s="254"/>
      <c r="H158" s="254"/>
      <c r="I158" s="17" t="s">
        <v>137</v>
      </c>
      <c r="J158" s="19" t="s">
        <v>23</v>
      </c>
      <c r="K158" s="124" t="s">
        <v>125</v>
      </c>
      <c r="L158" s="16" t="s">
        <v>23</v>
      </c>
      <c r="M158" s="251"/>
      <c r="N158" s="251"/>
      <c r="O158" s="28" t="str">
        <f t="shared" si="14"/>
        <v/>
      </c>
      <c r="P158" s="19" t="s">
        <v>23</v>
      </c>
      <c r="Q158" s="129" t="str">
        <f t="shared" si="15"/>
        <v/>
      </c>
      <c r="R158" s="16" t="s">
        <v>23</v>
      </c>
      <c r="S158" s="258"/>
      <c r="T158" s="261"/>
      <c r="U158" s="248"/>
      <c r="V158" s="291"/>
      <c r="W158" s="294"/>
      <c r="X158" s="44"/>
      <c r="Y158" s="44"/>
      <c r="Z158" s="44"/>
    </row>
    <row r="159" spans="2:26" x14ac:dyDescent="0.25">
      <c r="B159" s="297"/>
      <c r="C159" s="251"/>
      <c r="D159" s="300"/>
      <c r="E159" s="248"/>
      <c r="F159" s="303"/>
      <c r="G159" s="254"/>
      <c r="H159" s="254"/>
      <c r="I159" s="17" t="s">
        <v>137</v>
      </c>
      <c r="J159" s="49" t="s">
        <v>23</v>
      </c>
      <c r="K159" s="21" t="s">
        <v>125</v>
      </c>
      <c r="L159" s="33" t="s">
        <v>23</v>
      </c>
      <c r="M159" s="251"/>
      <c r="N159" s="251"/>
      <c r="O159" s="28" t="str">
        <f t="shared" si="14"/>
        <v/>
      </c>
      <c r="P159" s="19" t="s">
        <v>23</v>
      </c>
      <c r="Q159" s="34" t="str">
        <f t="shared" si="15"/>
        <v/>
      </c>
      <c r="R159" s="33" t="s">
        <v>23</v>
      </c>
      <c r="S159" s="258"/>
      <c r="T159" s="261"/>
      <c r="U159" s="248"/>
      <c r="V159" s="291"/>
      <c r="W159" s="294"/>
      <c r="X159" s="44"/>
      <c r="Y159" s="44"/>
      <c r="Z159" s="44"/>
    </row>
    <row r="160" spans="2:26" ht="13" thickBot="1" x14ac:dyDescent="0.3">
      <c r="B160" s="297"/>
      <c r="C160" s="251"/>
      <c r="D160" s="300"/>
      <c r="E160" s="248"/>
      <c r="F160" s="303"/>
      <c r="G160" s="254"/>
      <c r="H160" s="254"/>
      <c r="I160" s="29" t="s">
        <v>137</v>
      </c>
      <c r="J160" s="30" t="s">
        <v>23</v>
      </c>
      <c r="K160" s="31" t="s">
        <v>125</v>
      </c>
      <c r="L160" s="7" t="s">
        <v>23</v>
      </c>
      <c r="M160" s="251"/>
      <c r="N160" s="251"/>
      <c r="O160" s="32" t="str">
        <f t="shared" si="14"/>
        <v/>
      </c>
      <c r="P160" s="30" t="s">
        <v>23</v>
      </c>
      <c r="Q160" s="130" t="str">
        <f t="shared" si="15"/>
        <v/>
      </c>
      <c r="R160" s="7" t="s">
        <v>23</v>
      </c>
      <c r="S160" s="263"/>
      <c r="T160" s="264"/>
      <c r="U160" s="287"/>
      <c r="V160" s="291"/>
      <c r="W160" s="294"/>
      <c r="X160" s="44"/>
      <c r="Y160" s="44"/>
      <c r="Z160" s="44"/>
    </row>
    <row r="161" spans="2:26" x14ac:dyDescent="0.25">
      <c r="B161" s="297"/>
      <c r="C161" s="251"/>
      <c r="D161" s="300"/>
      <c r="E161" s="248"/>
      <c r="F161" s="303"/>
      <c r="G161" s="254"/>
      <c r="H161" s="254"/>
      <c r="I161" s="17" t="s">
        <v>137</v>
      </c>
      <c r="J161" s="18" t="s">
        <v>23</v>
      </c>
      <c r="K161" s="124" t="s">
        <v>125</v>
      </c>
      <c r="L161" s="16" t="s">
        <v>23</v>
      </c>
      <c r="M161" s="251"/>
      <c r="N161" s="251"/>
      <c r="O161" s="28" t="str">
        <f t="shared" si="14"/>
        <v/>
      </c>
      <c r="P161" s="18" t="s">
        <v>23</v>
      </c>
      <c r="Q161" s="129" t="str">
        <f t="shared" si="15"/>
        <v/>
      </c>
      <c r="R161" s="16" t="s">
        <v>23</v>
      </c>
      <c r="S161" s="190"/>
      <c r="T161" s="181"/>
      <c r="U161" s="182"/>
      <c r="V161" s="291"/>
      <c r="W161" s="294"/>
      <c r="X161" s="44"/>
      <c r="Y161" s="44"/>
      <c r="Z161" s="44"/>
    </row>
    <row r="162" spans="2:26" x14ac:dyDescent="0.25">
      <c r="B162" s="297"/>
      <c r="C162" s="251"/>
      <c r="D162" s="300"/>
      <c r="E162" s="248"/>
      <c r="F162" s="303"/>
      <c r="G162" s="254"/>
      <c r="H162" s="254"/>
      <c r="I162" s="17" t="s">
        <v>137</v>
      </c>
      <c r="J162" s="19" t="s">
        <v>23</v>
      </c>
      <c r="K162" s="21" t="s">
        <v>125</v>
      </c>
      <c r="L162" s="33" t="s">
        <v>23</v>
      </c>
      <c r="M162" s="251"/>
      <c r="N162" s="251"/>
      <c r="O162" s="28" t="str">
        <f t="shared" si="14"/>
        <v/>
      </c>
      <c r="P162" s="19" t="s">
        <v>23</v>
      </c>
      <c r="Q162" s="34" t="str">
        <f t="shared" si="15"/>
        <v/>
      </c>
      <c r="R162" s="33" t="s">
        <v>23</v>
      </c>
      <c r="S162" s="190"/>
      <c r="T162" s="181"/>
      <c r="U162" s="182"/>
      <c r="V162" s="291"/>
      <c r="W162" s="294"/>
      <c r="X162" s="44"/>
      <c r="Y162" s="44"/>
      <c r="Z162" s="44"/>
    </row>
    <row r="163" spans="2:26" x14ac:dyDescent="0.25">
      <c r="B163" s="297"/>
      <c r="C163" s="251"/>
      <c r="D163" s="300"/>
      <c r="E163" s="248"/>
      <c r="F163" s="303"/>
      <c r="G163" s="254"/>
      <c r="H163" s="254"/>
      <c r="I163" s="17" t="s">
        <v>137</v>
      </c>
      <c r="J163" s="19" t="s">
        <v>23</v>
      </c>
      <c r="K163" s="124" t="s">
        <v>125</v>
      </c>
      <c r="L163" s="16" t="s">
        <v>23</v>
      </c>
      <c r="M163" s="251"/>
      <c r="N163" s="251"/>
      <c r="O163" s="28" t="str">
        <f t="shared" si="14"/>
        <v/>
      </c>
      <c r="P163" s="19" t="s">
        <v>23</v>
      </c>
      <c r="Q163" s="129" t="str">
        <f t="shared" si="15"/>
        <v/>
      </c>
      <c r="R163" s="16" t="s">
        <v>23</v>
      </c>
      <c r="S163" s="190"/>
      <c r="T163" s="181"/>
      <c r="U163" s="182"/>
      <c r="V163" s="291"/>
      <c r="W163" s="294"/>
      <c r="X163" s="44"/>
      <c r="Y163" s="44"/>
      <c r="Z163" s="44"/>
    </row>
    <row r="164" spans="2:26" x14ac:dyDescent="0.25">
      <c r="B164" s="297"/>
      <c r="C164" s="251"/>
      <c r="D164" s="300"/>
      <c r="E164" s="248"/>
      <c r="F164" s="303"/>
      <c r="G164" s="254"/>
      <c r="H164" s="254"/>
      <c r="I164" s="17" t="s">
        <v>137</v>
      </c>
      <c r="J164" s="49" t="s">
        <v>23</v>
      </c>
      <c r="K164" s="21" t="s">
        <v>125</v>
      </c>
      <c r="L164" s="33" t="s">
        <v>23</v>
      </c>
      <c r="M164" s="251"/>
      <c r="N164" s="251"/>
      <c r="O164" s="28" t="str">
        <f t="shared" si="14"/>
        <v/>
      </c>
      <c r="P164" s="19" t="s">
        <v>23</v>
      </c>
      <c r="Q164" s="34" t="str">
        <f t="shared" si="15"/>
        <v/>
      </c>
      <c r="R164" s="33" t="s">
        <v>23</v>
      </c>
      <c r="S164" s="190"/>
      <c r="T164" s="181"/>
      <c r="U164" s="182"/>
      <c r="V164" s="291"/>
      <c r="W164" s="294"/>
      <c r="X164" s="44"/>
      <c r="Y164" s="44"/>
      <c r="Z164" s="44"/>
    </row>
    <row r="165" spans="2:26" ht="13" thickBot="1" x14ac:dyDescent="0.3">
      <c r="B165" s="298"/>
      <c r="C165" s="252"/>
      <c r="D165" s="301"/>
      <c r="E165" s="287"/>
      <c r="F165" s="304"/>
      <c r="G165" s="255"/>
      <c r="H165" s="255"/>
      <c r="I165" s="29" t="s">
        <v>137</v>
      </c>
      <c r="J165" s="30" t="s">
        <v>23</v>
      </c>
      <c r="K165" s="31" t="s">
        <v>125</v>
      </c>
      <c r="L165" s="7" t="s">
        <v>23</v>
      </c>
      <c r="M165" s="252"/>
      <c r="N165" s="252"/>
      <c r="O165" s="32" t="str">
        <f t="shared" si="14"/>
        <v/>
      </c>
      <c r="P165" s="30" t="s">
        <v>23</v>
      </c>
      <c r="Q165" s="130" t="str">
        <f t="shared" si="15"/>
        <v/>
      </c>
      <c r="R165" s="7" t="s">
        <v>23</v>
      </c>
      <c r="S165" s="190"/>
      <c r="T165" s="181"/>
      <c r="U165" s="182"/>
      <c r="V165" s="292"/>
      <c r="W165" s="295"/>
      <c r="X165" s="44"/>
      <c r="Y165" s="44"/>
      <c r="Z165" s="44"/>
    </row>
    <row r="166" spans="2:26" x14ac:dyDescent="0.25">
      <c r="B166" s="296"/>
      <c r="C166" s="250" t="s">
        <v>23</v>
      </c>
      <c r="D166" s="299" t="s">
        <v>23</v>
      </c>
      <c r="E166" s="247"/>
      <c r="F166" s="302"/>
      <c r="G166" s="253" t="s">
        <v>23</v>
      </c>
      <c r="H166" s="253" t="s">
        <v>23</v>
      </c>
      <c r="I166" s="184" t="s">
        <v>26</v>
      </c>
      <c r="J166" s="50" t="s">
        <v>23</v>
      </c>
      <c r="K166" s="123" t="s">
        <v>24</v>
      </c>
      <c r="L166" s="6" t="s">
        <v>23</v>
      </c>
      <c r="M166" s="250" t="s">
        <v>23</v>
      </c>
      <c r="N166" s="250" t="s">
        <v>23</v>
      </c>
      <c r="O166" s="24" t="str">
        <f>IF(J166="Yes","pH","")</f>
        <v/>
      </c>
      <c r="P166" s="11" t="s">
        <v>23</v>
      </c>
      <c r="Q166" s="127" t="str">
        <f>IF(L166="YES","Unknown","")</f>
        <v/>
      </c>
      <c r="R166" s="6" t="s">
        <v>23</v>
      </c>
      <c r="S166" s="288" t="s">
        <v>119</v>
      </c>
      <c r="T166" s="289" t="s">
        <v>23</v>
      </c>
      <c r="U166" s="247" t="s">
        <v>23</v>
      </c>
      <c r="V166" s="290" t="s">
        <v>23</v>
      </c>
      <c r="W166" s="293" t="s">
        <v>151</v>
      </c>
      <c r="X166" s="44"/>
      <c r="Y166" s="44"/>
      <c r="Z166" s="44"/>
    </row>
    <row r="167" spans="2:26" x14ac:dyDescent="0.25">
      <c r="B167" s="297"/>
      <c r="C167" s="251"/>
      <c r="D167" s="300"/>
      <c r="E167" s="248"/>
      <c r="F167" s="303"/>
      <c r="G167" s="254"/>
      <c r="H167" s="254"/>
      <c r="I167" s="185" t="s">
        <v>49</v>
      </c>
      <c r="J167" s="12" t="s">
        <v>23</v>
      </c>
      <c r="K167" s="21" t="s">
        <v>145</v>
      </c>
      <c r="L167" s="10" t="s">
        <v>23</v>
      </c>
      <c r="M167" s="251"/>
      <c r="N167" s="251"/>
      <c r="O167" s="25" t="str">
        <f>IF(J167="Yes","Temperature","")</f>
        <v/>
      </c>
      <c r="P167" s="12" t="s">
        <v>23</v>
      </c>
      <c r="Q167" s="131" t="str">
        <f>IF(L167="YES","Primary Contact","")</f>
        <v/>
      </c>
      <c r="R167" s="10" t="s">
        <v>23</v>
      </c>
      <c r="S167" s="258"/>
      <c r="T167" s="261"/>
      <c r="U167" s="248"/>
      <c r="V167" s="291"/>
      <c r="W167" s="294"/>
      <c r="X167" s="44"/>
      <c r="Y167" s="44"/>
      <c r="Z167" s="44"/>
    </row>
    <row r="168" spans="2:26" x14ac:dyDescent="0.25">
      <c r="B168" s="297"/>
      <c r="C168" s="251"/>
      <c r="D168" s="300"/>
      <c r="E168" s="248"/>
      <c r="F168" s="303"/>
      <c r="G168" s="254"/>
      <c r="H168" s="254"/>
      <c r="I168" s="185" t="s">
        <v>50</v>
      </c>
      <c r="J168" s="12" t="s">
        <v>23</v>
      </c>
      <c r="K168" s="124" t="s">
        <v>146</v>
      </c>
      <c r="L168" s="5" t="s">
        <v>23</v>
      </c>
      <c r="M168" s="251"/>
      <c r="N168" s="251"/>
      <c r="O168" s="25" t="str">
        <f>IF(J168="Yes","Dissolved Oxygen","")</f>
        <v/>
      </c>
      <c r="P168" s="12" t="s">
        <v>23</v>
      </c>
      <c r="Q168" s="128" t="str">
        <f>IF(L168="YES","Secondary Contact","")</f>
        <v/>
      </c>
      <c r="R168" s="5" t="s">
        <v>23</v>
      </c>
      <c r="S168" s="258"/>
      <c r="T168" s="261"/>
      <c r="U168" s="248"/>
      <c r="V168" s="291"/>
      <c r="W168" s="294"/>
      <c r="X168" s="44"/>
      <c r="Y168" s="44"/>
      <c r="Z168" s="44"/>
    </row>
    <row r="169" spans="2:26" x14ac:dyDescent="0.25">
      <c r="B169" s="297"/>
      <c r="C169" s="251"/>
      <c r="D169" s="300"/>
      <c r="E169" s="248"/>
      <c r="F169" s="303"/>
      <c r="G169" s="254"/>
      <c r="H169" s="254"/>
      <c r="I169" s="185" t="s">
        <v>27</v>
      </c>
      <c r="J169" s="22" t="s">
        <v>23</v>
      </c>
      <c r="K169" s="125" t="s">
        <v>33</v>
      </c>
      <c r="L169" s="23" t="s">
        <v>23</v>
      </c>
      <c r="M169" s="251"/>
      <c r="N169" s="251"/>
      <c r="O169" s="25" t="str">
        <f>IF(J169="Yes","Turbidity","")</f>
        <v/>
      </c>
      <c r="P169" s="12" t="s">
        <v>23</v>
      </c>
      <c r="Q169" s="132" t="str">
        <f>IF(L169="YES","Cultural Use","")</f>
        <v/>
      </c>
      <c r="R169" s="23" t="s">
        <v>23</v>
      </c>
      <c r="S169" s="258"/>
      <c r="T169" s="261"/>
      <c r="U169" s="248"/>
      <c r="V169" s="291"/>
      <c r="W169" s="294"/>
      <c r="X169" s="44"/>
      <c r="Y169" s="44"/>
      <c r="Z169" s="44"/>
    </row>
    <row r="170" spans="2:26" x14ac:dyDescent="0.25">
      <c r="B170" s="297"/>
      <c r="C170" s="251"/>
      <c r="D170" s="300"/>
      <c r="E170" s="248"/>
      <c r="F170" s="303"/>
      <c r="G170" s="254"/>
      <c r="H170" s="254"/>
      <c r="I170" s="186" t="s">
        <v>51</v>
      </c>
      <c r="J170" s="13" t="s">
        <v>23</v>
      </c>
      <c r="K170" s="124" t="s">
        <v>34</v>
      </c>
      <c r="L170" s="5" t="s">
        <v>23</v>
      </c>
      <c r="M170" s="251"/>
      <c r="N170" s="251"/>
      <c r="O170" s="26" t="str">
        <f>IF(J170="Yes","Total Phosphorus","")</f>
        <v/>
      </c>
      <c r="P170" s="13" t="s">
        <v>23</v>
      </c>
      <c r="Q170" s="128" t="str">
        <f>IF(L170="YES","Drinking Water","")</f>
        <v/>
      </c>
      <c r="R170" s="5" t="s">
        <v>23</v>
      </c>
      <c r="S170" s="259"/>
      <c r="T170" s="262"/>
      <c r="U170" s="249"/>
      <c r="V170" s="291"/>
      <c r="W170" s="294"/>
      <c r="X170" s="44"/>
      <c r="Y170" s="44"/>
      <c r="Z170" s="44"/>
    </row>
    <row r="171" spans="2:26" x14ac:dyDescent="0.25">
      <c r="B171" s="297"/>
      <c r="C171" s="251"/>
      <c r="D171" s="300"/>
      <c r="E171" s="248"/>
      <c r="F171" s="303"/>
      <c r="G171" s="254"/>
      <c r="H171" s="254"/>
      <c r="I171" s="187" t="s">
        <v>28</v>
      </c>
      <c r="J171" s="13" t="s">
        <v>23</v>
      </c>
      <c r="K171" s="126" t="s">
        <v>53</v>
      </c>
      <c r="L171" s="10" t="s">
        <v>23</v>
      </c>
      <c r="M171" s="251"/>
      <c r="N171" s="251"/>
      <c r="O171" s="26" t="str">
        <f>IF(J171="Yes","Total Nitrogen","")</f>
        <v/>
      </c>
      <c r="P171" s="13" t="s">
        <v>23</v>
      </c>
      <c r="Q171" s="132" t="str">
        <f>IF(L171="YES","Fish/Shellfish Safe To Eat","")</f>
        <v/>
      </c>
      <c r="R171" s="10" t="s">
        <v>23</v>
      </c>
      <c r="S171" s="257" t="s">
        <v>120</v>
      </c>
      <c r="T171" s="260" t="s">
        <v>23</v>
      </c>
      <c r="U171" s="256" t="s">
        <v>23</v>
      </c>
      <c r="V171" s="291"/>
      <c r="W171" s="294"/>
      <c r="X171" s="44"/>
      <c r="Y171" s="44"/>
      <c r="Z171" s="44"/>
    </row>
    <row r="172" spans="2:26" x14ac:dyDescent="0.25">
      <c r="B172" s="297"/>
      <c r="C172" s="251"/>
      <c r="D172" s="300"/>
      <c r="E172" s="248"/>
      <c r="F172" s="303"/>
      <c r="G172" s="254"/>
      <c r="H172" s="254"/>
      <c r="I172" s="188" t="s">
        <v>30</v>
      </c>
      <c r="J172" s="14" t="s">
        <v>23</v>
      </c>
      <c r="K172" s="124" t="s">
        <v>36</v>
      </c>
      <c r="L172" s="5" t="s">
        <v>23</v>
      </c>
      <c r="M172" s="251"/>
      <c r="N172" s="251"/>
      <c r="O172" s="27" t="str">
        <f>IF(J172="Yes","E. Coli","")</f>
        <v/>
      </c>
      <c r="P172" s="14" t="s">
        <v>23</v>
      </c>
      <c r="Q172" s="128" t="str">
        <f>IF(L172="YES","Agricultural Irrigation","")</f>
        <v/>
      </c>
      <c r="R172" s="5" t="s">
        <v>23</v>
      </c>
      <c r="S172" s="258"/>
      <c r="T172" s="261"/>
      <c r="U172" s="248"/>
      <c r="V172" s="291"/>
      <c r="W172" s="294"/>
      <c r="X172" s="44"/>
      <c r="Y172" s="44"/>
      <c r="Z172" s="44"/>
    </row>
    <row r="173" spans="2:26" x14ac:dyDescent="0.25">
      <c r="B173" s="297"/>
      <c r="C173" s="251"/>
      <c r="D173" s="300"/>
      <c r="E173" s="248"/>
      <c r="F173" s="303"/>
      <c r="G173" s="254"/>
      <c r="H173" s="254"/>
      <c r="I173" s="188" t="s">
        <v>31</v>
      </c>
      <c r="J173" s="14" t="s">
        <v>23</v>
      </c>
      <c r="K173" s="21" t="s">
        <v>52</v>
      </c>
      <c r="L173" s="10" t="s">
        <v>23</v>
      </c>
      <c r="M173" s="251"/>
      <c r="N173" s="251"/>
      <c r="O173" s="27" t="str">
        <f>IF(J173="Yes","Enterococci","")</f>
        <v/>
      </c>
      <c r="P173" s="14" t="s">
        <v>23</v>
      </c>
      <c r="Q173" s="132" t="str">
        <f>IF(L173="YES","Aquatic Life and Wildlife","")</f>
        <v/>
      </c>
      <c r="R173" s="10" t="s">
        <v>23</v>
      </c>
      <c r="S173" s="258"/>
      <c r="T173" s="261"/>
      <c r="U173" s="248"/>
      <c r="V173" s="291"/>
      <c r="W173" s="294"/>
      <c r="X173" s="44"/>
      <c r="Y173" s="44"/>
      <c r="Z173" s="44"/>
    </row>
    <row r="174" spans="2:26" x14ac:dyDescent="0.25">
      <c r="B174" s="297"/>
      <c r="C174" s="251"/>
      <c r="D174" s="300"/>
      <c r="E174" s="248"/>
      <c r="F174" s="303"/>
      <c r="G174" s="254"/>
      <c r="H174" s="254"/>
      <c r="I174" s="188" t="s">
        <v>29</v>
      </c>
      <c r="J174" s="14" t="s">
        <v>23</v>
      </c>
      <c r="K174" s="124" t="s">
        <v>35</v>
      </c>
      <c r="L174" s="5" t="s">
        <v>23</v>
      </c>
      <c r="M174" s="251"/>
      <c r="N174" s="251"/>
      <c r="O174" s="27" t="str">
        <f>IF(J174="Yes","Macroinvertebrates","")</f>
        <v/>
      </c>
      <c r="P174" s="14" t="s">
        <v>23</v>
      </c>
      <c r="Q174" s="128" t="str">
        <f>IF(L174="YES","Livestock Watering","")</f>
        <v/>
      </c>
      <c r="R174" s="5" t="s">
        <v>23</v>
      </c>
      <c r="S174" s="258"/>
      <c r="T174" s="261"/>
      <c r="U174" s="248"/>
      <c r="V174" s="291"/>
      <c r="W174" s="294"/>
      <c r="X174" s="4"/>
      <c r="Y174" s="4"/>
      <c r="Z174" s="4"/>
    </row>
    <row r="175" spans="2:26" x14ac:dyDescent="0.25">
      <c r="B175" s="297"/>
      <c r="C175" s="251"/>
      <c r="D175" s="300"/>
      <c r="E175" s="248"/>
      <c r="F175" s="303"/>
      <c r="G175" s="254"/>
      <c r="H175" s="254"/>
      <c r="I175" s="188" t="s">
        <v>32</v>
      </c>
      <c r="J175" s="14" t="s">
        <v>23</v>
      </c>
      <c r="K175" s="21" t="s">
        <v>54</v>
      </c>
      <c r="L175" s="10" t="s">
        <v>23</v>
      </c>
      <c r="M175" s="251"/>
      <c r="N175" s="251"/>
      <c r="O175" s="27" t="str">
        <f>IF(J175="Yes","Basic Habitat","")</f>
        <v/>
      </c>
      <c r="P175" s="14" t="s">
        <v>23</v>
      </c>
      <c r="Q175" s="132" t="str">
        <f>IF(L175="YES","Rare And Endangered Species","")</f>
        <v/>
      </c>
      <c r="R175" s="10" t="s">
        <v>23</v>
      </c>
      <c r="S175" s="259"/>
      <c r="T175" s="262"/>
      <c r="U175" s="249"/>
      <c r="V175" s="291"/>
      <c r="W175" s="294"/>
      <c r="X175" s="4"/>
      <c r="Y175" s="4"/>
      <c r="Z175" s="4"/>
    </row>
    <row r="176" spans="2:26" x14ac:dyDescent="0.25">
      <c r="B176" s="297"/>
      <c r="C176" s="251"/>
      <c r="D176" s="300"/>
      <c r="E176" s="248"/>
      <c r="F176" s="303"/>
      <c r="G176" s="254"/>
      <c r="H176" s="254"/>
      <c r="I176" s="17" t="s">
        <v>137</v>
      </c>
      <c r="J176" s="18" t="s">
        <v>23</v>
      </c>
      <c r="K176" s="124" t="s">
        <v>125</v>
      </c>
      <c r="L176" s="16" t="s">
        <v>23</v>
      </c>
      <c r="M176" s="251"/>
      <c r="N176" s="251"/>
      <c r="O176" s="28" t="str">
        <f t="shared" ref="O176:O185" si="16">IF(J176="Yes",I176,"")</f>
        <v/>
      </c>
      <c r="P176" s="18" t="s">
        <v>23</v>
      </c>
      <c r="Q176" s="129" t="str">
        <f t="shared" ref="Q176:Q185" si="17">IF(L176="YES",K176,"")</f>
        <v/>
      </c>
      <c r="R176" s="16" t="s">
        <v>23</v>
      </c>
      <c r="S176" s="257" t="s">
        <v>121</v>
      </c>
      <c r="T176" s="260" t="s">
        <v>23</v>
      </c>
      <c r="U176" s="256" t="s">
        <v>23</v>
      </c>
      <c r="V176" s="291"/>
      <c r="W176" s="294"/>
      <c r="X176" s="4"/>
      <c r="Y176" s="4"/>
      <c r="Z176" s="4"/>
    </row>
    <row r="177" spans="2:26" x14ac:dyDescent="0.25">
      <c r="B177" s="297"/>
      <c r="C177" s="251"/>
      <c r="D177" s="300"/>
      <c r="E177" s="248"/>
      <c r="F177" s="303"/>
      <c r="G177" s="254"/>
      <c r="H177" s="254"/>
      <c r="I177" s="17" t="s">
        <v>137</v>
      </c>
      <c r="J177" s="19" t="s">
        <v>23</v>
      </c>
      <c r="K177" s="21" t="s">
        <v>125</v>
      </c>
      <c r="L177" s="33" t="s">
        <v>23</v>
      </c>
      <c r="M177" s="251"/>
      <c r="N177" s="251"/>
      <c r="O177" s="28" t="str">
        <f t="shared" si="16"/>
        <v/>
      </c>
      <c r="P177" s="19" t="s">
        <v>23</v>
      </c>
      <c r="Q177" s="34" t="str">
        <f t="shared" si="17"/>
        <v/>
      </c>
      <c r="R177" s="33" t="s">
        <v>23</v>
      </c>
      <c r="S177" s="258"/>
      <c r="T177" s="261"/>
      <c r="U177" s="248"/>
      <c r="V177" s="291"/>
      <c r="W177" s="294"/>
      <c r="X177" s="4"/>
      <c r="Y177" s="4"/>
      <c r="Z177" s="4"/>
    </row>
    <row r="178" spans="2:26" x14ac:dyDescent="0.25">
      <c r="B178" s="297"/>
      <c r="C178" s="251"/>
      <c r="D178" s="300"/>
      <c r="E178" s="248"/>
      <c r="F178" s="303"/>
      <c r="G178" s="254"/>
      <c r="H178" s="254"/>
      <c r="I178" s="17" t="s">
        <v>137</v>
      </c>
      <c r="J178" s="19" t="s">
        <v>23</v>
      </c>
      <c r="K178" s="124" t="s">
        <v>125</v>
      </c>
      <c r="L178" s="16" t="s">
        <v>23</v>
      </c>
      <c r="M178" s="251"/>
      <c r="N178" s="251"/>
      <c r="O178" s="28" t="str">
        <f t="shared" si="16"/>
        <v/>
      </c>
      <c r="P178" s="19" t="s">
        <v>23</v>
      </c>
      <c r="Q178" s="129" t="str">
        <f t="shared" si="17"/>
        <v/>
      </c>
      <c r="R178" s="16" t="s">
        <v>23</v>
      </c>
      <c r="S178" s="258"/>
      <c r="T178" s="261"/>
      <c r="U178" s="248"/>
      <c r="V178" s="291"/>
      <c r="W178" s="294"/>
      <c r="X178" s="4"/>
      <c r="Y178" s="4"/>
      <c r="Z178" s="4"/>
    </row>
    <row r="179" spans="2:26" x14ac:dyDescent="0.25">
      <c r="B179" s="297"/>
      <c r="C179" s="251"/>
      <c r="D179" s="300"/>
      <c r="E179" s="248"/>
      <c r="F179" s="303"/>
      <c r="G179" s="254"/>
      <c r="H179" s="254"/>
      <c r="I179" s="17" t="s">
        <v>137</v>
      </c>
      <c r="J179" s="49" t="s">
        <v>23</v>
      </c>
      <c r="K179" s="21" t="s">
        <v>125</v>
      </c>
      <c r="L179" s="33" t="s">
        <v>23</v>
      </c>
      <c r="M179" s="251"/>
      <c r="N179" s="251"/>
      <c r="O179" s="28" t="str">
        <f t="shared" si="16"/>
        <v/>
      </c>
      <c r="P179" s="19" t="s">
        <v>23</v>
      </c>
      <c r="Q179" s="34" t="str">
        <f t="shared" si="17"/>
        <v/>
      </c>
      <c r="R179" s="33" t="s">
        <v>23</v>
      </c>
      <c r="S179" s="258"/>
      <c r="T179" s="261"/>
      <c r="U179" s="248"/>
      <c r="V179" s="291"/>
      <c r="W179" s="294"/>
      <c r="X179" s="4"/>
      <c r="Y179" s="4"/>
      <c r="Z179" s="4"/>
    </row>
    <row r="180" spans="2:26" ht="13" thickBot="1" x14ac:dyDescent="0.3">
      <c r="B180" s="297"/>
      <c r="C180" s="251"/>
      <c r="D180" s="300"/>
      <c r="E180" s="248"/>
      <c r="F180" s="303"/>
      <c r="G180" s="254"/>
      <c r="H180" s="254"/>
      <c r="I180" s="29" t="s">
        <v>137</v>
      </c>
      <c r="J180" s="30" t="s">
        <v>23</v>
      </c>
      <c r="K180" s="31" t="s">
        <v>125</v>
      </c>
      <c r="L180" s="7" t="s">
        <v>23</v>
      </c>
      <c r="M180" s="251"/>
      <c r="N180" s="251"/>
      <c r="O180" s="32" t="str">
        <f t="shared" si="16"/>
        <v/>
      </c>
      <c r="P180" s="30" t="s">
        <v>23</v>
      </c>
      <c r="Q180" s="130" t="str">
        <f t="shared" si="17"/>
        <v/>
      </c>
      <c r="R180" s="7" t="s">
        <v>23</v>
      </c>
      <c r="S180" s="263"/>
      <c r="T180" s="264"/>
      <c r="U180" s="287"/>
      <c r="V180" s="291"/>
      <c r="W180" s="294"/>
      <c r="X180" s="4"/>
      <c r="Y180" s="4"/>
      <c r="Z180" s="4"/>
    </row>
    <row r="181" spans="2:26" x14ac:dyDescent="0.25">
      <c r="B181" s="297"/>
      <c r="C181" s="251"/>
      <c r="D181" s="300"/>
      <c r="E181" s="248"/>
      <c r="F181" s="303"/>
      <c r="G181" s="254"/>
      <c r="H181" s="254"/>
      <c r="I181" s="17" t="s">
        <v>137</v>
      </c>
      <c r="J181" s="18" t="s">
        <v>23</v>
      </c>
      <c r="K181" s="124" t="s">
        <v>125</v>
      </c>
      <c r="L181" s="16" t="s">
        <v>23</v>
      </c>
      <c r="M181" s="251"/>
      <c r="N181" s="251"/>
      <c r="O181" s="28" t="str">
        <f t="shared" si="16"/>
        <v/>
      </c>
      <c r="P181" s="18" t="s">
        <v>23</v>
      </c>
      <c r="Q181" s="129" t="str">
        <f t="shared" si="17"/>
        <v/>
      </c>
      <c r="R181" s="16" t="s">
        <v>23</v>
      </c>
      <c r="S181" s="190"/>
      <c r="T181" s="181"/>
      <c r="U181" s="182"/>
      <c r="V181" s="291"/>
      <c r="W181" s="294"/>
      <c r="X181" s="4"/>
      <c r="Y181" s="4"/>
      <c r="Z181" s="4"/>
    </row>
    <row r="182" spans="2:26" x14ac:dyDescent="0.25">
      <c r="B182" s="297"/>
      <c r="C182" s="251"/>
      <c r="D182" s="300"/>
      <c r="E182" s="248"/>
      <c r="F182" s="303"/>
      <c r="G182" s="254"/>
      <c r="H182" s="254"/>
      <c r="I182" s="17" t="s">
        <v>137</v>
      </c>
      <c r="J182" s="19" t="s">
        <v>23</v>
      </c>
      <c r="K182" s="21" t="s">
        <v>125</v>
      </c>
      <c r="L182" s="33" t="s">
        <v>23</v>
      </c>
      <c r="M182" s="251"/>
      <c r="N182" s="251"/>
      <c r="O182" s="28" t="str">
        <f t="shared" si="16"/>
        <v/>
      </c>
      <c r="P182" s="19" t="s">
        <v>23</v>
      </c>
      <c r="Q182" s="34" t="str">
        <f t="shared" si="17"/>
        <v/>
      </c>
      <c r="R182" s="33" t="s">
        <v>23</v>
      </c>
      <c r="S182" s="190"/>
      <c r="T182" s="181"/>
      <c r="U182" s="182"/>
      <c r="V182" s="291"/>
      <c r="W182" s="294"/>
      <c r="X182" s="4"/>
      <c r="Y182" s="4"/>
      <c r="Z182" s="4"/>
    </row>
    <row r="183" spans="2:26" x14ac:dyDescent="0.25">
      <c r="B183" s="297"/>
      <c r="C183" s="251"/>
      <c r="D183" s="300"/>
      <c r="E183" s="248"/>
      <c r="F183" s="303"/>
      <c r="G183" s="254"/>
      <c r="H183" s="254"/>
      <c r="I183" s="17" t="s">
        <v>137</v>
      </c>
      <c r="J183" s="19" t="s">
        <v>23</v>
      </c>
      <c r="K183" s="124" t="s">
        <v>125</v>
      </c>
      <c r="L183" s="16" t="s">
        <v>23</v>
      </c>
      <c r="M183" s="251"/>
      <c r="N183" s="251"/>
      <c r="O183" s="28" t="str">
        <f t="shared" si="16"/>
        <v/>
      </c>
      <c r="P183" s="19" t="s">
        <v>23</v>
      </c>
      <c r="Q183" s="129" t="str">
        <f t="shared" si="17"/>
        <v/>
      </c>
      <c r="R183" s="16" t="s">
        <v>23</v>
      </c>
      <c r="S183" s="190"/>
      <c r="T183" s="181"/>
      <c r="U183" s="182"/>
      <c r="V183" s="291"/>
      <c r="W183" s="294"/>
      <c r="X183" s="4"/>
      <c r="Y183" s="4"/>
      <c r="Z183" s="4"/>
    </row>
    <row r="184" spans="2:26" x14ac:dyDescent="0.25">
      <c r="B184" s="297"/>
      <c r="C184" s="251"/>
      <c r="D184" s="300"/>
      <c r="E184" s="248"/>
      <c r="F184" s="303"/>
      <c r="G184" s="254"/>
      <c r="H184" s="254"/>
      <c r="I184" s="17" t="s">
        <v>137</v>
      </c>
      <c r="J184" s="49" t="s">
        <v>23</v>
      </c>
      <c r="K184" s="21" t="s">
        <v>125</v>
      </c>
      <c r="L184" s="33" t="s">
        <v>23</v>
      </c>
      <c r="M184" s="251"/>
      <c r="N184" s="251"/>
      <c r="O184" s="28" t="str">
        <f t="shared" si="16"/>
        <v/>
      </c>
      <c r="P184" s="19" t="s">
        <v>23</v>
      </c>
      <c r="Q184" s="34" t="str">
        <f t="shared" si="17"/>
        <v/>
      </c>
      <c r="R184" s="33" t="s">
        <v>23</v>
      </c>
      <c r="S184" s="190"/>
      <c r="T184" s="181"/>
      <c r="U184" s="182"/>
      <c r="V184" s="291"/>
      <c r="W184" s="294"/>
      <c r="X184" s="4"/>
      <c r="Y184" s="4"/>
      <c r="Z184" s="4"/>
    </row>
    <row r="185" spans="2:26" ht="13" thickBot="1" x14ac:dyDescent="0.3">
      <c r="B185" s="298"/>
      <c r="C185" s="252"/>
      <c r="D185" s="301"/>
      <c r="E185" s="287"/>
      <c r="F185" s="304"/>
      <c r="G185" s="255"/>
      <c r="H185" s="255"/>
      <c r="I185" s="29" t="s">
        <v>137</v>
      </c>
      <c r="J185" s="30" t="s">
        <v>23</v>
      </c>
      <c r="K185" s="31" t="s">
        <v>125</v>
      </c>
      <c r="L185" s="7" t="s">
        <v>23</v>
      </c>
      <c r="M185" s="252"/>
      <c r="N185" s="252"/>
      <c r="O185" s="32" t="str">
        <f t="shared" si="16"/>
        <v/>
      </c>
      <c r="P185" s="30" t="s">
        <v>23</v>
      </c>
      <c r="Q185" s="130" t="str">
        <f t="shared" si="17"/>
        <v/>
      </c>
      <c r="R185" s="7" t="s">
        <v>23</v>
      </c>
      <c r="S185" s="190"/>
      <c r="T185" s="181"/>
      <c r="U185" s="182"/>
      <c r="V185" s="292"/>
      <c r="W185" s="295"/>
      <c r="X185" s="4"/>
      <c r="Y185" s="4"/>
      <c r="Z185" s="4"/>
    </row>
    <row r="186" spans="2:26" x14ac:dyDescent="0.25">
      <c r="B186" s="296"/>
      <c r="C186" s="250" t="s">
        <v>23</v>
      </c>
      <c r="D186" s="299" t="s">
        <v>23</v>
      </c>
      <c r="E186" s="247"/>
      <c r="F186" s="302"/>
      <c r="G186" s="253" t="s">
        <v>23</v>
      </c>
      <c r="H186" s="253" t="s">
        <v>23</v>
      </c>
      <c r="I186" s="184" t="s">
        <v>26</v>
      </c>
      <c r="J186" s="50" t="s">
        <v>23</v>
      </c>
      <c r="K186" s="123" t="s">
        <v>24</v>
      </c>
      <c r="L186" s="6" t="s">
        <v>23</v>
      </c>
      <c r="M186" s="250" t="s">
        <v>23</v>
      </c>
      <c r="N186" s="250" t="s">
        <v>23</v>
      </c>
      <c r="O186" s="24" t="str">
        <f>IF(J186="Yes","pH","")</f>
        <v/>
      </c>
      <c r="P186" s="11" t="s">
        <v>23</v>
      </c>
      <c r="Q186" s="127" t="str">
        <f>IF(L186="YES","Unknown","")</f>
        <v/>
      </c>
      <c r="R186" s="6" t="s">
        <v>23</v>
      </c>
      <c r="S186" s="288" t="s">
        <v>119</v>
      </c>
      <c r="T186" s="289" t="s">
        <v>23</v>
      </c>
      <c r="U186" s="247" t="s">
        <v>23</v>
      </c>
      <c r="V186" s="290" t="s">
        <v>23</v>
      </c>
      <c r="W186" s="293" t="s">
        <v>151</v>
      </c>
      <c r="X186" s="4"/>
      <c r="Y186" s="4"/>
      <c r="Z186" s="4"/>
    </row>
    <row r="187" spans="2:26" x14ac:dyDescent="0.25">
      <c r="B187" s="297"/>
      <c r="C187" s="251"/>
      <c r="D187" s="300"/>
      <c r="E187" s="248"/>
      <c r="F187" s="303"/>
      <c r="G187" s="254"/>
      <c r="H187" s="254"/>
      <c r="I187" s="185" t="s">
        <v>49</v>
      </c>
      <c r="J187" s="12" t="s">
        <v>23</v>
      </c>
      <c r="K187" s="21" t="s">
        <v>145</v>
      </c>
      <c r="L187" s="10" t="s">
        <v>23</v>
      </c>
      <c r="M187" s="251"/>
      <c r="N187" s="251"/>
      <c r="O187" s="25" t="str">
        <f>IF(J187="Yes","Temperature","")</f>
        <v/>
      </c>
      <c r="P187" s="12" t="s">
        <v>23</v>
      </c>
      <c r="Q187" s="131" t="str">
        <f>IF(L187="YES","Primary Contact","")</f>
        <v/>
      </c>
      <c r="R187" s="10" t="s">
        <v>23</v>
      </c>
      <c r="S187" s="258"/>
      <c r="T187" s="261"/>
      <c r="U187" s="248"/>
      <c r="V187" s="291"/>
      <c r="W187" s="294"/>
      <c r="X187" s="4"/>
      <c r="Y187" s="4"/>
      <c r="Z187" s="4"/>
    </row>
    <row r="188" spans="2:26" x14ac:dyDescent="0.25">
      <c r="B188" s="297"/>
      <c r="C188" s="251"/>
      <c r="D188" s="300"/>
      <c r="E188" s="248"/>
      <c r="F188" s="303"/>
      <c r="G188" s="254"/>
      <c r="H188" s="254"/>
      <c r="I188" s="185" t="s">
        <v>50</v>
      </c>
      <c r="J188" s="12" t="s">
        <v>23</v>
      </c>
      <c r="K188" s="124" t="s">
        <v>146</v>
      </c>
      <c r="L188" s="5" t="s">
        <v>23</v>
      </c>
      <c r="M188" s="251"/>
      <c r="N188" s="251"/>
      <c r="O188" s="25" t="str">
        <f>IF(J188="Yes","Dissolved Oxygen","")</f>
        <v/>
      </c>
      <c r="P188" s="12" t="s">
        <v>23</v>
      </c>
      <c r="Q188" s="128" t="str">
        <f>IF(L188="YES","Secondary Contact","")</f>
        <v/>
      </c>
      <c r="R188" s="5" t="s">
        <v>23</v>
      </c>
      <c r="S188" s="258"/>
      <c r="T188" s="261"/>
      <c r="U188" s="248"/>
      <c r="V188" s="291"/>
      <c r="W188" s="294"/>
      <c r="X188" s="4"/>
      <c r="Y188" s="4"/>
      <c r="Z188" s="4"/>
    </row>
    <row r="189" spans="2:26" x14ac:dyDescent="0.25">
      <c r="B189" s="297"/>
      <c r="C189" s="251"/>
      <c r="D189" s="300"/>
      <c r="E189" s="248"/>
      <c r="F189" s="303"/>
      <c r="G189" s="254"/>
      <c r="H189" s="254"/>
      <c r="I189" s="185" t="s">
        <v>27</v>
      </c>
      <c r="J189" s="22" t="s">
        <v>23</v>
      </c>
      <c r="K189" s="125" t="s">
        <v>33</v>
      </c>
      <c r="L189" s="23" t="s">
        <v>23</v>
      </c>
      <c r="M189" s="251"/>
      <c r="N189" s="251"/>
      <c r="O189" s="25" t="str">
        <f>IF(J189="Yes","Turbidity","")</f>
        <v/>
      </c>
      <c r="P189" s="12" t="s">
        <v>23</v>
      </c>
      <c r="Q189" s="132" t="str">
        <f>IF(L189="YES","Cultural Use","")</f>
        <v/>
      </c>
      <c r="R189" s="23" t="s">
        <v>23</v>
      </c>
      <c r="S189" s="258"/>
      <c r="T189" s="261"/>
      <c r="U189" s="248"/>
      <c r="V189" s="291"/>
      <c r="W189" s="294"/>
      <c r="X189" s="4"/>
      <c r="Y189" s="4"/>
      <c r="Z189" s="4"/>
    </row>
    <row r="190" spans="2:26" x14ac:dyDescent="0.25">
      <c r="B190" s="297"/>
      <c r="C190" s="251"/>
      <c r="D190" s="300"/>
      <c r="E190" s="248"/>
      <c r="F190" s="303"/>
      <c r="G190" s="254"/>
      <c r="H190" s="254"/>
      <c r="I190" s="186" t="s">
        <v>51</v>
      </c>
      <c r="J190" s="13" t="s">
        <v>23</v>
      </c>
      <c r="K190" s="124" t="s">
        <v>34</v>
      </c>
      <c r="L190" s="5" t="s">
        <v>23</v>
      </c>
      <c r="M190" s="251"/>
      <c r="N190" s="251"/>
      <c r="O190" s="26" t="str">
        <f>IF(J190="Yes","Total Phosphorus","")</f>
        <v/>
      </c>
      <c r="P190" s="13" t="s">
        <v>23</v>
      </c>
      <c r="Q190" s="128" t="str">
        <f>IF(L190="YES","Drinking Water","")</f>
        <v/>
      </c>
      <c r="R190" s="5" t="s">
        <v>23</v>
      </c>
      <c r="S190" s="259"/>
      <c r="T190" s="262"/>
      <c r="U190" s="249"/>
      <c r="V190" s="291"/>
      <c r="W190" s="294"/>
      <c r="X190" s="4"/>
      <c r="Y190" s="4"/>
      <c r="Z190" s="4"/>
    </row>
    <row r="191" spans="2:26" x14ac:dyDescent="0.25">
      <c r="B191" s="297"/>
      <c r="C191" s="251"/>
      <c r="D191" s="300"/>
      <c r="E191" s="248"/>
      <c r="F191" s="303"/>
      <c r="G191" s="254"/>
      <c r="H191" s="254"/>
      <c r="I191" s="187" t="s">
        <v>28</v>
      </c>
      <c r="J191" s="13" t="s">
        <v>23</v>
      </c>
      <c r="K191" s="126" t="s">
        <v>53</v>
      </c>
      <c r="L191" s="10" t="s">
        <v>23</v>
      </c>
      <c r="M191" s="251"/>
      <c r="N191" s="251"/>
      <c r="O191" s="26" t="str">
        <f>IF(J191="Yes","Total Nitrogen","")</f>
        <v/>
      </c>
      <c r="P191" s="13" t="s">
        <v>23</v>
      </c>
      <c r="Q191" s="132" t="str">
        <f>IF(L191="YES","Fish/Shellfish Safe To Eat","")</f>
        <v/>
      </c>
      <c r="R191" s="10" t="s">
        <v>23</v>
      </c>
      <c r="S191" s="257" t="s">
        <v>120</v>
      </c>
      <c r="T191" s="260" t="s">
        <v>23</v>
      </c>
      <c r="U191" s="256" t="s">
        <v>23</v>
      </c>
      <c r="V191" s="291"/>
      <c r="W191" s="294"/>
      <c r="X191" s="4"/>
      <c r="Y191" s="4"/>
      <c r="Z191" s="4"/>
    </row>
    <row r="192" spans="2:26" x14ac:dyDescent="0.25">
      <c r="B192" s="297"/>
      <c r="C192" s="251"/>
      <c r="D192" s="300"/>
      <c r="E192" s="248"/>
      <c r="F192" s="303"/>
      <c r="G192" s="254"/>
      <c r="H192" s="254"/>
      <c r="I192" s="188" t="s">
        <v>30</v>
      </c>
      <c r="J192" s="14" t="s">
        <v>23</v>
      </c>
      <c r="K192" s="124" t="s">
        <v>36</v>
      </c>
      <c r="L192" s="5" t="s">
        <v>23</v>
      </c>
      <c r="M192" s="251"/>
      <c r="N192" s="251"/>
      <c r="O192" s="27" t="str">
        <f>IF(J192="Yes","E. Coli","")</f>
        <v/>
      </c>
      <c r="P192" s="14" t="s">
        <v>23</v>
      </c>
      <c r="Q192" s="128" t="str">
        <f>IF(L192="YES","Agricultural Irrigation","")</f>
        <v/>
      </c>
      <c r="R192" s="5" t="s">
        <v>23</v>
      </c>
      <c r="S192" s="258"/>
      <c r="T192" s="261"/>
      <c r="U192" s="248"/>
      <c r="V192" s="291"/>
      <c r="W192" s="294"/>
      <c r="X192" s="4"/>
      <c r="Y192" s="4"/>
      <c r="Z192" s="4"/>
    </row>
    <row r="193" spans="2:26" x14ac:dyDescent="0.25">
      <c r="B193" s="297"/>
      <c r="C193" s="251"/>
      <c r="D193" s="300"/>
      <c r="E193" s="248"/>
      <c r="F193" s="303"/>
      <c r="G193" s="254"/>
      <c r="H193" s="254"/>
      <c r="I193" s="188" t="s">
        <v>31</v>
      </c>
      <c r="J193" s="14" t="s">
        <v>23</v>
      </c>
      <c r="K193" s="21" t="s">
        <v>52</v>
      </c>
      <c r="L193" s="10" t="s">
        <v>23</v>
      </c>
      <c r="M193" s="251"/>
      <c r="N193" s="251"/>
      <c r="O193" s="27" t="str">
        <f>IF(J193="Yes","Enterococci","")</f>
        <v/>
      </c>
      <c r="P193" s="14" t="s">
        <v>23</v>
      </c>
      <c r="Q193" s="132" t="str">
        <f>IF(L193="YES","Aquatic Life and Wildlife","")</f>
        <v/>
      </c>
      <c r="R193" s="10" t="s">
        <v>23</v>
      </c>
      <c r="S193" s="258"/>
      <c r="T193" s="261"/>
      <c r="U193" s="248"/>
      <c r="V193" s="291"/>
      <c r="W193" s="294"/>
      <c r="X193" s="4"/>
      <c r="Y193" s="4"/>
      <c r="Z193" s="4"/>
    </row>
    <row r="194" spans="2:26" x14ac:dyDescent="0.25">
      <c r="B194" s="297"/>
      <c r="C194" s="251"/>
      <c r="D194" s="300"/>
      <c r="E194" s="248"/>
      <c r="F194" s="303"/>
      <c r="G194" s="254"/>
      <c r="H194" s="254"/>
      <c r="I194" s="188" t="s">
        <v>29</v>
      </c>
      <c r="J194" s="14" t="s">
        <v>23</v>
      </c>
      <c r="K194" s="124" t="s">
        <v>35</v>
      </c>
      <c r="L194" s="5" t="s">
        <v>23</v>
      </c>
      <c r="M194" s="251"/>
      <c r="N194" s="251"/>
      <c r="O194" s="27" t="str">
        <f>IF(J194="Yes","Macroinvertebrates","")</f>
        <v/>
      </c>
      <c r="P194" s="14" t="s">
        <v>23</v>
      </c>
      <c r="Q194" s="128" t="str">
        <f>IF(L194="YES","Livestock Watering","")</f>
        <v/>
      </c>
      <c r="R194" s="5" t="s">
        <v>23</v>
      </c>
      <c r="S194" s="258"/>
      <c r="T194" s="261"/>
      <c r="U194" s="248"/>
      <c r="V194" s="291"/>
      <c r="W194" s="294"/>
      <c r="X194" s="4"/>
      <c r="Y194" s="4"/>
      <c r="Z194" s="4"/>
    </row>
    <row r="195" spans="2:26" x14ac:dyDescent="0.25">
      <c r="B195" s="297"/>
      <c r="C195" s="251"/>
      <c r="D195" s="300"/>
      <c r="E195" s="248"/>
      <c r="F195" s="303"/>
      <c r="G195" s="254"/>
      <c r="H195" s="254"/>
      <c r="I195" s="188" t="s">
        <v>32</v>
      </c>
      <c r="J195" s="14" t="s">
        <v>23</v>
      </c>
      <c r="K195" s="21" t="s">
        <v>54</v>
      </c>
      <c r="L195" s="10" t="s">
        <v>23</v>
      </c>
      <c r="M195" s="251"/>
      <c r="N195" s="251"/>
      <c r="O195" s="27" t="str">
        <f>IF(J195="Yes","Basic Habitat","")</f>
        <v/>
      </c>
      <c r="P195" s="14" t="s">
        <v>23</v>
      </c>
      <c r="Q195" s="132" t="str">
        <f>IF(L195="YES","Rare And Endangered Species","")</f>
        <v/>
      </c>
      <c r="R195" s="10" t="s">
        <v>23</v>
      </c>
      <c r="S195" s="259"/>
      <c r="T195" s="262"/>
      <c r="U195" s="249"/>
      <c r="V195" s="291"/>
      <c r="W195" s="294"/>
      <c r="X195" s="4"/>
      <c r="Y195" s="4"/>
      <c r="Z195" s="4"/>
    </row>
    <row r="196" spans="2:26" x14ac:dyDescent="0.25">
      <c r="B196" s="297"/>
      <c r="C196" s="251"/>
      <c r="D196" s="300"/>
      <c r="E196" s="248"/>
      <c r="F196" s="303"/>
      <c r="G196" s="254"/>
      <c r="H196" s="254"/>
      <c r="I196" s="17" t="s">
        <v>137</v>
      </c>
      <c r="J196" s="18" t="s">
        <v>23</v>
      </c>
      <c r="K196" s="124" t="s">
        <v>125</v>
      </c>
      <c r="L196" s="16" t="s">
        <v>23</v>
      </c>
      <c r="M196" s="251"/>
      <c r="N196" s="251"/>
      <c r="O196" s="28" t="str">
        <f t="shared" ref="O196:O205" si="18">IF(J196="Yes",I196,"")</f>
        <v/>
      </c>
      <c r="P196" s="18" t="s">
        <v>23</v>
      </c>
      <c r="Q196" s="129" t="str">
        <f t="shared" ref="Q196:Q205" si="19">IF(L196="YES",K196,"")</f>
        <v/>
      </c>
      <c r="R196" s="16" t="s">
        <v>23</v>
      </c>
      <c r="S196" s="257" t="s">
        <v>121</v>
      </c>
      <c r="T196" s="260" t="s">
        <v>23</v>
      </c>
      <c r="U196" s="256" t="s">
        <v>23</v>
      </c>
      <c r="V196" s="291"/>
      <c r="W196" s="294"/>
      <c r="X196" s="4"/>
      <c r="Y196" s="4"/>
      <c r="Z196" s="4"/>
    </row>
    <row r="197" spans="2:26" x14ac:dyDescent="0.25">
      <c r="B197" s="297"/>
      <c r="C197" s="251"/>
      <c r="D197" s="300"/>
      <c r="E197" s="248"/>
      <c r="F197" s="303"/>
      <c r="G197" s="254"/>
      <c r="H197" s="254"/>
      <c r="I197" s="17" t="s">
        <v>137</v>
      </c>
      <c r="J197" s="19" t="s">
        <v>23</v>
      </c>
      <c r="K197" s="21" t="s">
        <v>125</v>
      </c>
      <c r="L197" s="33" t="s">
        <v>23</v>
      </c>
      <c r="M197" s="251"/>
      <c r="N197" s="251"/>
      <c r="O197" s="28" t="str">
        <f t="shared" si="18"/>
        <v/>
      </c>
      <c r="P197" s="19" t="s">
        <v>23</v>
      </c>
      <c r="Q197" s="34" t="str">
        <f t="shared" si="19"/>
        <v/>
      </c>
      <c r="R197" s="33" t="s">
        <v>23</v>
      </c>
      <c r="S197" s="258"/>
      <c r="T197" s="261"/>
      <c r="U197" s="248"/>
      <c r="V197" s="291"/>
      <c r="W197" s="294"/>
      <c r="X197" s="4"/>
      <c r="Y197" s="4"/>
      <c r="Z197" s="4"/>
    </row>
    <row r="198" spans="2:26" x14ac:dyDescent="0.25">
      <c r="B198" s="297"/>
      <c r="C198" s="251"/>
      <c r="D198" s="300"/>
      <c r="E198" s="248"/>
      <c r="F198" s="303"/>
      <c r="G198" s="254"/>
      <c r="H198" s="254"/>
      <c r="I198" s="17" t="s">
        <v>137</v>
      </c>
      <c r="J198" s="19" t="s">
        <v>23</v>
      </c>
      <c r="K198" s="124" t="s">
        <v>125</v>
      </c>
      <c r="L198" s="16" t="s">
        <v>23</v>
      </c>
      <c r="M198" s="251"/>
      <c r="N198" s="251"/>
      <c r="O198" s="28" t="str">
        <f t="shared" si="18"/>
        <v/>
      </c>
      <c r="P198" s="19" t="s">
        <v>23</v>
      </c>
      <c r="Q198" s="129" t="str">
        <f t="shared" si="19"/>
        <v/>
      </c>
      <c r="R198" s="16" t="s">
        <v>23</v>
      </c>
      <c r="S198" s="258"/>
      <c r="T198" s="261"/>
      <c r="U198" s="248"/>
      <c r="V198" s="291"/>
      <c r="W198" s="294"/>
      <c r="X198" s="4"/>
      <c r="Y198" s="4"/>
      <c r="Z198" s="4"/>
    </row>
    <row r="199" spans="2:26" x14ac:dyDescent="0.25">
      <c r="B199" s="297"/>
      <c r="C199" s="251"/>
      <c r="D199" s="300"/>
      <c r="E199" s="248"/>
      <c r="F199" s="303"/>
      <c r="G199" s="254"/>
      <c r="H199" s="254"/>
      <c r="I199" s="17" t="s">
        <v>137</v>
      </c>
      <c r="J199" s="49" t="s">
        <v>23</v>
      </c>
      <c r="K199" s="21" t="s">
        <v>125</v>
      </c>
      <c r="L199" s="33" t="s">
        <v>23</v>
      </c>
      <c r="M199" s="251"/>
      <c r="N199" s="251"/>
      <c r="O199" s="28" t="str">
        <f t="shared" si="18"/>
        <v/>
      </c>
      <c r="P199" s="19" t="s">
        <v>23</v>
      </c>
      <c r="Q199" s="34" t="str">
        <f t="shared" si="19"/>
        <v/>
      </c>
      <c r="R199" s="33" t="s">
        <v>23</v>
      </c>
      <c r="S199" s="258"/>
      <c r="T199" s="261"/>
      <c r="U199" s="248"/>
      <c r="V199" s="291"/>
      <c r="W199" s="294"/>
      <c r="X199" s="4"/>
      <c r="Y199" s="4"/>
      <c r="Z199" s="4"/>
    </row>
    <row r="200" spans="2:26" ht="13" thickBot="1" x14ac:dyDescent="0.3">
      <c r="B200" s="297"/>
      <c r="C200" s="251"/>
      <c r="D200" s="300"/>
      <c r="E200" s="248"/>
      <c r="F200" s="303"/>
      <c r="G200" s="254"/>
      <c r="H200" s="254"/>
      <c r="I200" s="29" t="s">
        <v>137</v>
      </c>
      <c r="J200" s="30" t="s">
        <v>23</v>
      </c>
      <c r="K200" s="31" t="s">
        <v>125</v>
      </c>
      <c r="L200" s="7" t="s">
        <v>23</v>
      </c>
      <c r="M200" s="251"/>
      <c r="N200" s="251"/>
      <c r="O200" s="32" t="str">
        <f t="shared" si="18"/>
        <v/>
      </c>
      <c r="P200" s="30" t="s">
        <v>23</v>
      </c>
      <c r="Q200" s="130" t="str">
        <f t="shared" si="19"/>
        <v/>
      </c>
      <c r="R200" s="7" t="s">
        <v>23</v>
      </c>
      <c r="S200" s="263"/>
      <c r="T200" s="264"/>
      <c r="U200" s="287"/>
      <c r="V200" s="291"/>
      <c r="W200" s="294"/>
      <c r="X200" s="4"/>
      <c r="Y200" s="4"/>
      <c r="Z200" s="4"/>
    </row>
    <row r="201" spans="2:26" x14ac:dyDescent="0.25">
      <c r="B201" s="297"/>
      <c r="C201" s="251"/>
      <c r="D201" s="300"/>
      <c r="E201" s="248"/>
      <c r="F201" s="303"/>
      <c r="G201" s="254"/>
      <c r="H201" s="254"/>
      <c r="I201" s="17" t="s">
        <v>137</v>
      </c>
      <c r="J201" s="18" t="s">
        <v>23</v>
      </c>
      <c r="K201" s="124" t="s">
        <v>125</v>
      </c>
      <c r="L201" s="16" t="s">
        <v>23</v>
      </c>
      <c r="M201" s="251"/>
      <c r="N201" s="251"/>
      <c r="O201" s="28" t="str">
        <f t="shared" si="18"/>
        <v/>
      </c>
      <c r="P201" s="18" t="s">
        <v>23</v>
      </c>
      <c r="Q201" s="129" t="str">
        <f t="shared" si="19"/>
        <v/>
      </c>
      <c r="R201" s="16" t="s">
        <v>23</v>
      </c>
      <c r="S201" s="190"/>
      <c r="T201" s="181"/>
      <c r="U201" s="182"/>
      <c r="V201" s="291"/>
      <c r="W201" s="294"/>
      <c r="X201" s="4"/>
      <c r="Y201" s="4"/>
      <c r="Z201" s="4"/>
    </row>
    <row r="202" spans="2:26" x14ac:dyDescent="0.25">
      <c r="B202" s="297"/>
      <c r="C202" s="251"/>
      <c r="D202" s="300"/>
      <c r="E202" s="248"/>
      <c r="F202" s="303"/>
      <c r="G202" s="254"/>
      <c r="H202" s="254"/>
      <c r="I202" s="17" t="s">
        <v>137</v>
      </c>
      <c r="J202" s="19" t="s">
        <v>23</v>
      </c>
      <c r="K202" s="21" t="s">
        <v>125</v>
      </c>
      <c r="L202" s="33" t="s">
        <v>23</v>
      </c>
      <c r="M202" s="251"/>
      <c r="N202" s="251"/>
      <c r="O202" s="28" t="str">
        <f t="shared" si="18"/>
        <v/>
      </c>
      <c r="P202" s="19" t="s">
        <v>23</v>
      </c>
      <c r="Q202" s="34" t="str">
        <f t="shared" si="19"/>
        <v/>
      </c>
      <c r="R202" s="33" t="s">
        <v>23</v>
      </c>
      <c r="S202" s="190"/>
      <c r="T202" s="181"/>
      <c r="U202" s="182"/>
      <c r="V202" s="291"/>
      <c r="W202" s="294"/>
      <c r="X202" s="4"/>
      <c r="Y202" s="4"/>
      <c r="Z202" s="4"/>
    </row>
    <row r="203" spans="2:26" x14ac:dyDescent="0.25">
      <c r="B203" s="297"/>
      <c r="C203" s="251"/>
      <c r="D203" s="300"/>
      <c r="E203" s="248"/>
      <c r="F203" s="303"/>
      <c r="G203" s="254"/>
      <c r="H203" s="254"/>
      <c r="I203" s="17" t="s">
        <v>137</v>
      </c>
      <c r="J203" s="19" t="s">
        <v>23</v>
      </c>
      <c r="K203" s="124" t="s">
        <v>125</v>
      </c>
      <c r="L203" s="16" t="s">
        <v>23</v>
      </c>
      <c r="M203" s="251"/>
      <c r="N203" s="251"/>
      <c r="O203" s="28" t="str">
        <f t="shared" si="18"/>
        <v/>
      </c>
      <c r="P203" s="19" t="s">
        <v>23</v>
      </c>
      <c r="Q203" s="129" t="str">
        <f t="shared" si="19"/>
        <v/>
      </c>
      <c r="R203" s="16" t="s">
        <v>23</v>
      </c>
      <c r="S203" s="190"/>
      <c r="T203" s="181"/>
      <c r="U203" s="182"/>
      <c r="V203" s="291"/>
      <c r="W203" s="294"/>
      <c r="X203" s="4"/>
      <c r="Y203" s="4"/>
      <c r="Z203" s="4"/>
    </row>
    <row r="204" spans="2:26" x14ac:dyDescent="0.25">
      <c r="B204" s="297"/>
      <c r="C204" s="251"/>
      <c r="D204" s="300"/>
      <c r="E204" s="248"/>
      <c r="F204" s="303"/>
      <c r="G204" s="254"/>
      <c r="H204" s="254"/>
      <c r="I204" s="17" t="s">
        <v>137</v>
      </c>
      <c r="J204" s="49" t="s">
        <v>23</v>
      </c>
      <c r="K204" s="21" t="s">
        <v>125</v>
      </c>
      <c r="L204" s="33" t="s">
        <v>23</v>
      </c>
      <c r="M204" s="251"/>
      <c r="N204" s="251"/>
      <c r="O204" s="28" t="str">
        <f t="shared" si="18"/>
        <v/>
      </c>
      <c r="P204" s="19" t="s">
        <v>23</v>
      </c>
      <c r="Q204" s="34" t="str">
        <f t="shared" si="19"/>
        <v/>
      </c>
      <c r="R204" s="33" t="s">
        <v>23</v>
      </c>
      <c r="S204" s="190"/>
      <c r="T204" s="181"/>
      <c r="U204" s="182"/>
      <c r="V204" s="291"/>
      <c r="W204" s="294"/>
      <c r="X204" s="4"/>
      <c r="Y204" s="4"/>
      <c r="Z204" s="4"/>
    </row>
    <row r="205" spans="2:26" ht="13" thickBot="1" x14ac:dyDescent="0.3">
      <c r="B205" s="298"/>
      <c r="C205" s="252"/>
      <c r="D205" s="301"/>
      <c r="E205" s="287"/>
      <c r="F205" s="304"/>
      <c r="G205" s="255"/>
      <c r="H205" s="255"/>
      <c r="I205" s="29" t="s">
        <v>137</v>
      </c>
      <c r="J205" s="30" t="s">
        <v>23</v>
      </c>
      <c r="K205" s="31" t="s">
        <v>125</v>
      </c>
      <c r="L205" s="7" t="s">
        <v>23</v>
      </c>
      <c r="M205" s="252"/>
      <c r="N205" s="252"/>
      <c r="O205" s="32" t="str">
        <f t="shared" si="18"/>
        <v/>
      </c>
      <c r="P205" s="30" t="s">
        <v>23</v>
      </c>
      <c r="Q205" s="130" t="str">
        <f t="shared" si="19"/>
        <v/>
      </c>
      <c r="R205" s="7" t="s">
        <v>23</v>
      </c>
      <c r="S205" s="190"/>
      <c r="T205" s="181"/>
      <c r="U205" s="182"/>
      <c r="V205" s="292"/>
      <c r="W205" s="295"/>
      <c r="X205" s="4"/>
      <c r="Y205" s="4"/>
      <c r="Z205" s="4"/>
    </row>
    <row r="206" spans="2:26" x14ac:dyDescent="0.25">
      <c r="X206" s="4"/>
      <c r="Y206" s="4"/>
      <c r="Z206" s="4"/>
    </row>
    <row r="207" spans="2:26" x14ac:dyDescent="0.25">
      <c r="X207" s="4"/>
      <c r="Y207" s="4"/>
      <c r="Z207" s="4"/>
    </row>
    <row r="208" spans="2:26" x14ac:dyDescent="0.25">
      <c r="X208" s="4"/>
      <c r="Y208" s="4"/>
      <c r="Z208" s="4"/>
    </row>
    <row r="209" spans="24:26" x14ac:dyDescent="0.25">
      <c r="X209" s="4"/>
      <c r="Y209" s="4"/>
      <c r="Z209" s="4"/>
    </row>
    <row r="210" spans="24:26" x14ac:dyDescent="0.25">
      <c r="X210" s="4"/>
      <c r="Y210" s="4"/>
      <c r="Z210" s="4"/>
    </row>
    <row r="211" spans="24:26" x14ac:dyDescent="0.25">
      <c r="X211" s="4"/>
      <c r="Y211" s="4"/>
      <c r="Z211" s="4"/>
    </row>
    <row r="212" spans="24:26" x14ac:dyDescent="0.25">
      <c r="X212" s="4"/>
      <c r="Y212" s="4"/>
      <c r="Z212" s="4"/>
    </row>
    <row r="213" spans="24:26" x14ac:dyDescent="0.25">
      <c r="X213" s="4"/>
      <c r="Y213" s="4"/>
      <c r="Z213" s="4"/>
    </row>
    <row r="214" spans="24:26" x14ac:dyDescent="0.25">
      <c r="X214" s="4"/>
      <c r="Y214" s="4"/>
      <c r="Z214" s="4"/>
    </row>
    <row r="215" spans="24:26" x14ac:dyDescent="0.25">
      <c r="X215" s="4"/>
      <c r="Y215" s="4"/>
      <c r="Z215" s="4"/>
    </row>
    <row r="216" spans="24:26" x14ac:dyDescent="0.25">
      <c r="X216" s="4"/>
      <c r="Y216" s="4"/>
      <c r="Z216" s="4"/>
    </row>
    <row r="217" spans="24:26" x14ac:dyDescent="0.25">
      <c r="X217" s="4"/>
      <c r="Y217" s="4"/>
      <c r="Z217" s="4"/>
    </row>
    <row r="218" spans="24:26" x14ac:dyDescent="0.25">
      <c r="X218" s="4"/>
      <c r="Y218" s="4"/>
      <c r="Z218" s="4"/>
    </row>
    <row r="219" spans="24:26" x14ac:dyDescent="0.25">
      <c r="X219" s="4"/>
      <c r="Y219" s="4"/>
      <c r="Z219" s="4"/>
    </row>
    <row r="220" spans="24:26" x14ac:dyDescent="0.25">
      <c r="X220" s="4"/>
      <c r="Y220" s="4"/>
      <c r="Z220" s="4"/>
    </row>
    <row r="221" spans="24:26" x14ac:dyDescent="0.25">
      <c r="X221" s="4"/>
      <c r="Y221" s="4"/>
      <c r="Z221" s="4"/>
    </row>
    <row r="222" spans="24:26" x14ac:dyDescent="0.25">
      <c r="X222" s="4"/>
      <c r="Y222" s="4"/>
      <c r="Z222" s="4"/>
    </row>
    <row r="223" spans="24:26" x14ac:dyDescent="0.25">
      <c r="X223" s="4"/>
      <c r="Y223" s="4"/>
      <c r="Z223" s="4"/>
    </row>
    <row r="224" spans="24:26" x14ac:dyDescent="0.25">
      <c r="X224" s="4"/>
      <c r="Y224" s="4"/>
      <c r="Z224" s="4"/>
    </row>
    <row r="225" spans="24:26" x14ac:dyDescent="0.25">
      <c r="X225" s="4"/>
      <c r="Y225" s="4"/>
      <c r="Z225" s="4"/>
    </row>
    <row r="226" spans="24:26" x14ac:dyDescent="0.25">
      <c r="X226" s="4"/>
      <c r="Y226" s="4"/>
      <c r="Z226" s="4"/>
    </row>
    <row r="227" spans="24:26" x14ac:dyDescent="0.25">
      <c r="X227" s="4"/>
      <c r="Y227" s="4"/>
      <c r="Z227" s="4"/>
    </row>
    <row r="228" spans="24:26" x14ac:dyDescent="0.25">
      <c r="X228" s="4"/>
      <c r="Y228" s="4"/>
      <c r="Z228" s="4"/>
    </row>
    <row r="229" spans="24:26" x14ac:dyDescent="0.25">
      <c r="X229" s="4"/>
      <c r="Y229" s="4"/>
      <c r="Z229" s="4"/>
    </row>
    <row r="230" spans="24:26" x14ac:dyDescent="0.25">
      <c r="X230" s="4"/>
      <c r="Y230" s="4"/>
      <c r="Z230" s="4"/>
    </row>
    <row r="231" spans="24:26" x14ac:dyDescent="0.25">
      <c r="X231" s="4"/>
      <c r="Y231" s="4"/>
      <c r="Z231" s="4"/>
    </row>
    <row r="232" spans="24:26" x14ac:dyDescent="0.25">
      <c r="X232" s="4"/>
      <c r="Y232" s="4"/>
      <c r="Z232" s="4"/>
    </row>
    <row r="233" spans="24:26" x14ac:dyDescent="0.25">
      <c r="X233" s="4"/>
      <c r="Y233" s="4"/>
      <c r="Z233" s="4"/>
    </row>
    <row r="234" spans="24:26" x14ac:dyDescent="0.25">
      <c r="X234" s="4"/>
      <c r="Y234" s="4"/>
      <c r="Z234" s="4"/>
    </row>
    <row r="235" spans="24:26" x14ac:dyDescent="0.25">
      <c r="X235" s="4"/>
      <c r="Y235" s="4"/>
      <c r="Z235" s="4"/>
    </row>
    <row r="236" spans="24:26" x14ac:dyDescent="0.25">
      <c r="X236" s="4"/>
      <c r="Y236" s="4"/>
      <c r="Z236" s="4"/>
    </row>
    <row r="237" spans="24:26" x14ac:dyDescent="0.25">
      <c r="X237" s="4"/>
      <c r="Y237" s="4"/>
      <c r="Z237" s="4"/>
    </row>
    <row r="238" spans="24:26" x14ac:dyDescent="0.25">
      <c r="X238" s="4"/>
      <c r="Y238" s="4"/>
      <c r="Z238" s="4"/>
    </row>
    <row r="239" spans="24:26" x14ac:dyDescent="0.25">
      <c r="X239" s="4"/>
      <c r="Y239" s="4"/>
      <c r="Z239" s="4"/>
    </row>
    <row r="240" spans="24:26" x14ac:dyDescent="0.25">
      <c r="X240" s="4"/>
      <c r="Y240" s="4"/>
      <c r="Z240" s="4"/>
    </row>
    <row r="241" spans="24:26" x14ac:dyDescent="0.25">
      <c r="X241" s="4"/>
      <c r="Y241" s="4"/>
      <c r="Z241" s="4"/>
    </row>
    <row r="242" spans="24:26" x14ac:dyDescent="0.25">
      <c r="X242" s="4"/>
      <c r="Y242" s="4"/>
      <c r="Z242" s="4"/>
    </row>
    <row r="243" spans="24:26" x14ac:dyDescent="0.25">
      <c r="X243" s="4"/>
      <c r="Y243" s="4"/>
      <c r="Z243" s="4"/>
    </row>
    <row r="244" spans="24:26" x14ac:dyDescent="0.25">
      <c r="X244" s="4"/>
      <c r="Y244" s="4"/>
      <c r="Z244" s="4"/>
    </row>
    <row r="245" spans="24:26" x14ac:dyDescent="0.25">
      <c r="X245" s="4"/>
      <c r="Y245" s="4"/>
      <c r="Z245" s="4"/>
    </row>
    <row r="246" spans="24:26" x14ac:dyDescent="0.25">
      <c r="X246" s="4"/>
      <c r="Y246" s="4"/>
      <c r="Z246" s="4"/>
    </row>
    <row r="247" spans="24:26" x14ac:dyDescent="0.25">
      <c r="X247" s="4"/>
      <c r="Y247" s="4"/>
      <c r="Z247" s="4"/>
    </row>
    <row r="248" spans="24:26" x14ac:dyDescent="0.25">
      <c r="X248" s="4"/>
      <c r="Y248" s="4"/>
      <c r="Z248" s="4"/>
    </row>
    <row r="249" spans="24:26" x14ac:dyDescent="0.25">
      <c r="X249" s="4"/>
      <c r="Y249" s="4"/>
      <c r="Z249" s="4"/>
    </row>
    <row r="250" spans="24:26" x14ac:dyDescent="0.25">
      <c r="X250" s="4"/>
      <c r="Y250" s="4"/>
      <c r="Z250" s="4"/>
    </row>
    <row r="251" spans="24:26" x14ac:dyDescent="0.25">
      <c r="X251" s="4"/>
      <c r="Y251" s="4"/>
      <c r="Z251" s="4"/>
    </row>
    <row r="252" spans="24:26" x14ac:dyDescent="0.25">
      <c r="X252" s="4"/>
      <c r="Y252" s="4"/>
      <c r="Z252" s="4"/>
    </row>
    <row r="253" spans="24:26" x14ac:dyDescent="0.25">
      <c r="X253" s="4"/>
      <c r="Y253" s="4"/>
      <c r="Z253" s="4"/>
    </row>
    <row r="254" spans="24:26" x14ac:dyDescent="0.25">
      <c r="X254" s="4"/>
      <c r="Y254" s="4"/>
      <c r="Z254" s="4"/>
    </row>
    <row r="255" spans="24:26" x14ac:dyDescent="0.25">
      <c r="X255" s="4"/>
      <c r="Y255" s="4"/>
      <c r="Z255" s="4"/>
    </row>
    <row r="256" spans="24:26" x14ac:dyDescent="0.25">
      <c r="X256" s="4"/>
      <c r="Y256" s="4"/>
      <c r="Z256" s="4"/>
    </row>
    <row r="257" spans="24:26" x14ac:dyDescent="0.25">
      <c r="X257" s="4"/>
      <c r="Y257" s="4"/>
      <c r="Z257" s="4"/>
    </row>
    <row r="258" spans="24:26" x14ac:dyDescent="0.25">
      <c r="X258" s="4"/>
      <c r="Y258" s="4"/>
      <c r="Z258" s="4"/>
    </row>
    <row r="259" spans="24:26" x14ac:dyDescent="0.25">
      <c r="X259" s="4"/>
      <c r="Y259" s="4"/>
      <c r="Z259" s="4"/>
    </row>
    <row r="260" spans="24:26" x14ac:dyDescent="0.25">
      <c r="X260" s="4"/>
      <c r="Y260" s="4"/>
      <c r="Z260" s="4"/>
    </row>
    <row r="261" spans="24:26" x14ac:dyDescent="0.25">
      <c r="X261" s="4"/>
      <c r="Y261" s="4"/>
      <c r="Z261" s="4"/>
    </row>
    <row r="262" spans="24:26" x14ac:dyDescent="0.25">
      <c r="X262" s="4"/>
      <c r="Y262" s="4"/>
      <c r="Z262" s="4"/>
    </row>
    <row r="263" spans="24:26" x14ac:dyDescent="0.25">
      <c r="X263" s="4"/>
      <c r="Y263" s="4"/>
      <c r="Z263" s="4"/>
    </row>
    <row r="264" spans="24:26" x14ac:dyDescent="0.25">
      <c r="X264" s="4"/>
      <c r="Y264" s="4"/>
      <c r="Z264" s="4"/>
    </row>
    <row r="265" spans="24:26" x14ac:dyDescent="0.25">
      <c r="X265" s="4"/>
      <c r="Y265" s="4"/>
      <c r="Z265" s="4"/>
    </row>
    <row r="266" spans="24:26" x14ac:dyDescent="0.25">
      <c r="X266" s="4"/>
      <c r="Y266" s="4"/>
      <c r="Z266" s="4"/>
    </row>
    <row r="267" spans="24:26" x14ac:dyDescent="0.25">
      <c r="X267" s="4"/>
      <c r="Y267" s="4"/>
      <c r="Z267" s="4"/>
    </row>
    <row r="268" spans="24:26" x14ac:dyDescent="0.25">
      <c r="X268" s="4"/>
      <c r="Y268" s="4"/>
      <c r="Z268" s="4"/>
    </row>
    <row r="269" spans="24:26" x14ac:dyDescent="0.25">
      <c r="X269" s="4"/>
      <c r="Y269" s="4"/>
      <c r="Z269" s="4"/>
    </row>
    <row r="270" spans="24:26" x14ac:dyDescent="0.25">
      <c r="X270" s="4"/>
      <c r="Y270" s="4"/>
      <c r="Z270" s="4"/>
    </row>
    <row r="271" spans="24:26" x14ac:dyDescent="0.25">
      <c r="X271" s="4"/>
      <c r="Y271" s="4"/>
      <c r="Z271" s="4"/>
    </row>
    <row r="272" spans="24:26" x14ac:dyDescent="0.25">
      <c r="X272" s="4"/>
      <c r="Y272" s="4"/>
      <c r="Z272" s="4"/>
    </row>
    <row r="273" spans="24:26" x14ac:dyDescent="0.25">
      <c r="X273" s="4"/>
      <c r="Y273" s="4"/>
      <c r="Z273" s="4"/>
    </row>
    <row r="274" spans="24:26" x14ac:dyDescent="0.25">
      <c r="X274" s="4"/>
      <c r="Y274" s="4"/>
      <c r="Z274" s="4"/>
    </row>
    <row r="275" spans="24:26" x14ac:dyDescent="0.25">
      <c r="X275" s="4"/>
      <c r="Y275" s="4"/>
      <c r="Z275" s="4"/>
    </row>
    <row r="276" spans="24:26" x14ac:dyDescent="0.25">
      <c r="X276" s="4"/>
      <c r="Y276" s="4"/>
      <c r="Z276" s="4"/>
    </row>
    <row r="277" spans="24:26" x14ac:dyDescent="0.25">
      <c r="X277" s="4"/>
      <c r="Y277" s="4"/>
      <c r="Z277" s="4"/>
    </row>
    <row r="278" spans="24:26" x14ac:dyDescent="0.25">
      <c r="X278" s="4"/>
      <c r="Y278" s="4"/>
      <c r="Z278" s="4"/>
    </row>
    <row r="279" spans="24:26" x14ac:dyDescent="0.25">
      <c r="X279" s="4"/>
      <c r="Y279" s="4"/>
      <c r="Z279" s="4"/>
    </row>
    <row r="280" spans="24:26" x14ac:dyDescent="0.25">
      <c r="X280" s="4"/>
      <c r="Y280" s="4"/>
      <c r="Z280" s="4"/>
    </row>
    <row r="281" spans="24:26" x14ac:dyDescent="0.25">
      <c r="X281" s="4"/>
      <c r="Y281" s="4"/>
      <c r="Z281" s="4"/>
    </row>
    <row r="282" spans="24:26" x14ac:dyDescent="0.25">
      <c r="X282" s="4"/>
      <c r="Y282" s="4"/>
      <c r="Z282" s="4"/>
    </row>
    <row r="283" spans="24:26" x14ac:dyDescent="0.25">
      <c r="X283" s="4"/>
      <c r="Y283" s="4"/>
      <c r="Z283" s="4"/>
    </row>
    <row r="284" spans="24:26" x14ac:dyDescent="0.25">
      <c r="X284" s="4"/>
      <c r="Y284" s="4"/>
      <c r="Z284" s="4"/>
    </row>
    <row r="285" spans="24:26" x14ac:dyDescent="0.25">
      <c r="X285" s="4"/>
      <c r="Y285" s="4"/>
      <c r="Z285" s="4"/>
    </row>
    <row r="286" spans="24:26" x14ac:dyDescent="0.25">
      <c r="X286" s="4"/>
      <c r="Y286" s="4"/>
      <c r="Z286" s="4"/>
    </row>
    <row r="287" spans="24:26" x14ac:dyDescent="0.25">
      <c r="X287" s="4"/>
      <c r="Y287" s="4"/>
      <c r="Z287" s="4"/>
    </row>
    <row r="288" spans="24:26" x14ac:dyDescent="0.25">
      <c r="X288" s="4"/>
      <c r="Y288" s="4"/>
      <c r="Z288" s="4"/>
    </row>
    <row r="289" spans="24:26" x14ac:dyDescent="0.25">
      <c r="X289" s="4"/>
      <c r="Y289" s="4"/>
      <c r="Z289" s="4"/>
    </row>
    <row r="290" spans="24:26" x14ac:dyDescent="0.25">
      <c r="X290" s="4"/>
      <c r="Y290" s="4"/>
      <c r="Z290" s="4"/>
    </row>
    <row r="291" spans="24:26" x14ac:dyDescent="0.25">
      <c r="X291" s="4"/>
      <c r="Y291" s="4"/>
      <c r="Z291" s="4"/>
    </row>
    <row r="292" spans="24:26" x14ac:dyDescent="0.25">
      <c r="X292" s="4"/>
      <c r="Y292" s="4"/>
      <c r="Z292" s="4"/>
    </row>
    <row r="293" spans="24:26" x14ac:dyDescent="0.25">
      <c r="X293" s="4"/>
      <c r="Y293" s="4"/>
      <c r="Z293" s="4"/>
    </row>
    <row r="294" spans="24:26" x14ac:dyDescent="0.25">
      <c r="X294" s="4"/>
      <c r="Y294" s="4"/>
      <c r="Z294" s="4"/>
    </row>
    <row r="295" spans="24:26" x14ac:dyDescent="0.25">
      <c r="X295" s="4"/>
      <c r="Y295" s="4"/>
      <c r="Z295" s="4"/>
    </row>
    <row r="296" spans="24:26" x14ac:dyDescent="0.25">
      <c r="X296" s="4"/>
      <c r="Y296" s="4"/>
      <c r="Z296" s="4"/>
    </row>
    <row r="297" spans="24:26" x14ac:dyDescent="0.25">
      <c r="X297" s="4"/>
      <c r="Y297" s="4"/>
      <c r="Z297" s="4"/>
    </row>
    <row r="298" spans="24:26" x14ac:dyDescent="0.25">
      <c r="X298" s="4"/>
      <c r="Y298" s="4"/>
      <c r="Z298" s="4"/>
    </row>
    <row r="299" spans="24:26" x14ac:dyDescent="0.25">
      <c r="X299" s="4"/>
      <c r="Y299" s="4"/>
      <c r="Z299" s="4"/>
    </row>
    <row r="300" spans="24:26" x14ac:dyDescent="0.25">
      <c r="X300" s="4"/>
      <c r="Y300" s="4"/>
      <c r="Z300" s="4"/>
    </row>
  </sheetData>
  <protectedRanges>
    <protectedRange algorithmName="SHA-512" hashValue="OxqenPB+1MbxF/ZjFT+S9Nc0g3JamVuqVnamOWsF32SMc9DORxRxSPXlXaQikdxE9mlJXyrSzRPYAhzROl06pg==" saltValue="HLKqMtZT7yd5zErjVQ4zZw==" spinCount="100000" sqref="C1:E1048576 G1:H1048576 J1:J1048576 L1:V1048576" name="Drop Down Options"/>
  </protectedRanges>
  <dataConsolidate/>
  <mergeCells count="215">
    <mergeCell ref="V186:V205"/>
    <mergeCell ref="W186:W205"/>
    <mergeCell ref="S191:S195"/>
    <mergeCell ref="T191:T195"/>
    <mergeCell ref="U191:U195"/>
    <mergeCell ref="S196:S200"/>
    <mergeCell ref="T196:T200"/>
    <mergeCell ref="U196:U200"/>
    <mergeCell ref="H186:H205"/>
    <mergeCell ref="M186:M205"/>
    <mergeCell ref="N186:N205"/>
    <mergeCell ref="S186:S190"/>
    <mergeCell ref="T186:T190"/>
    <mergeCell ref="U186:U190"/>
    <mergeCell ref="B186:B205"/>
    <mergeCell ref="C186:C205"/>
    <mergeCell ref="D186:D205"/>
    <mergeCell ref="E186:E205"/>
    <mergeCell ref="F186:F205"/>
    <mergeCell ref="G186:G205"/>
    <mergeCell ref="V166:V185"/>
    <mergeCell ref="W166:W185"/>
    <mergeCell ref="S171:S175"/>
    <mergeCell ref="T171:T175"/>
    <mergeCell ref="U171:U175"/>
    <mergeCell ref="S176:S180"/>
    <mergeCell ref="T176:T180"/>
    <mergeCell ref="U176:U180"/>
    <mergeCell ref="H166:H185"/>
    <mergeCell ref="M166:M185"/>
    <mergeCell ref="N166:N185"/>
    <mergeCell ref="S166:S170"/>
    <mergeCell ref="T166:T170"/>
    <mergeCell ref="U166:U170"/>
    <mergeCell ref="B166:B185"/>
    <mergeCell ref="C166:C185"/>
    <mergeCell ref="D166:D185"/>
    <mergeCell ref="E166:E185"/>
    <mergeCell ref="F166:F185"/>
    <mergeCell ref="G166:G185"/>
    <mergeCell ref="G146:G165"/>
    <mergeCell ref="H146:H165"/>
    <mergeCell ref="M146:M165"/>
    <mergeCell ref="N146:N165"/>
    <mergeCell ref="V146:V165"/>
    <mergeCell ref="W146:W165"/>
    <mergeCell ref="T146:T150"/>
    <mergeCell ref="U146:U150"/>
    <mergeCell ref="S151:S155"/>
    <mergeCell ref="T151:T155"/>
    <mergeCell ref="G126:G145"/>
    <mergeCell ref="U151:U155"/>
    <mergeCell ref="S156:S160"/>
    <mergeCell ref="T156:T160"/>
    <mergeCell ref="U156:U160"/>
    <mergeCell ref="S146:S150"/>
    <mergeCell ref="T131:T135"/>
    <mergeCell ref="U131:U135"/>
    <mergeCell ref="S136:S140"/>
    <mergeCell ref="B146:B165"/>
    <mergeCell ref="C146:C165"/>
    <mergeCell ref="D146:D165"/>
    <mergeCell ref="E146:E165"/>
    <mergeCell ref="F146:F165"/>
    <mergeCell ref="B126:B145"/>
    <mergeCell ref="C126:C145"/>
    <mergeCell ref="D126:D145"/>
    <mergeCell ref="E126:E145"/>
    <mergeCell ref="F126:F145"/>
    <mergeCell ref="V106:V125"/>
    <mergeCell ref="W106:W125"/>
    <mergeCell ref="S106:S110"/>
    <mergeCell ref="T106:T110"/>
    <mergeCell ref="U106:U110"/>
    <mergeCell ref="S111:S115"/>
    <mergeCell ref="T111:T115"/>
    <mergeCell ref="U111:U115"/>
    <mergeCell ref="H126:H145"/>
    <mergeCell ref="M126:M145"/>
    <mergeCell ref="N126:N145"/>
    <mergeCell ref="V126:V145"/>
    <mergeCell ref="W126:W145"/>
    <mergeCell ref="B106:B125"/>
    <mergeCell ref="C106:C125"/>
    <mergeCell ref="D106:D125"/>
    <mergeCell ref="E106:E125"/>
    <mergeCell ref="F106:F125"/>
    <mergeCell ref="G106:G125"/>
    <mergeCell ref="G86:G105"/>
    <mergeCell ref="H86:H105"/>
    <mergeCell ref="M86:M105"/>
    <mergeCell ref="H106:H125"/>
    <mergeCell ref="M106:M125"/>
    <mergeCell ref="V86:V105"/>
    <mergeCell ref="W86:W105"/>
    <mergeCell ref="H66:H85"/>
    <mergeCell ref="M66:M85"/>
    <mergeCell ref="N66:N85"/>
    <mergeCell ref="V66:V85"/>
    <mergeCell ref="W66:W85"/>
    <mergeCell ref="B86:B105"/>
    <mergeCell ref="C86:C105"/>
    <mergeCell ref="D86:D105"/>
    <mergeCell ref="E86:E105"/>
    <mergeCell ref="F86:F105"/>
    <mergeCell ref="T86:T90"/>
    <mergeCell ref="U86:U90"/>
    <mergeCell ref="S91:S95"/>
    <mergeCell ref="T91:T95"/>
    <mergeCell ref="U91:U95"/>
    <mergeCell ref="S96:S100"/>
    <mergeCell ref="T96:T100"/>
    <mergeCell ref="U96:U100"/>
    <mergeCell ref="S86:S90"/>
    <mergeCell ref="B66:B85"/>
    <mergeCell ref="C66:C85"/>
    <mergeCell ref="D66:D85"/>
    <mergeCell ref="E66:E85"/>
    <mergeCell ref="F66:F85"/>
    <mergeCell ref="G66:G85"/>
    <mergeCell ref="T71:T75"/>
    <mergeCell ref="U71:U75"/>
    <mergeCell ref="S76:S80"/>
    <mergeCell ref="T76:T80"/>
    <mergeCell ref="U76:U80"/>
    <mergeCell ref="S71:S75"/>
    <mergeCell ref="S66:S70"/>
    <mergeCell ref="T66:T70"/>
    <mergeCell ref="U66:U70"/>
    <mergeCell ref="V26:V45"/>
    <mergeCell ref="W26:W45"/>
    <mergeCell ref="S31:S35"/>
    <mergeCell ref="B46:B65"/>
    <mergeCell ref="C46:C65"/>
    <mergeCell ref="D46:D65"/>
    <mergeCell ref="E46:E65"/>
    <mergeCell ref="F46:F65"/>
    <mergeCell ref="G46:G65"/>
    <mergeCell ref="H46:H65"/>
    <mergeCell ref="M46:M65"/>
    <mergeCell ref="U56:U60"/>
    <mergeCell ref="N46:N65"/>
    <mergeCell ref="S46:S50"/>
    <mergeCell ref="T46:T50"/>
    <mergeCell ref="U46:U50"/>
    <mergeCell ref="T51:T55"/>
    <mergeCell ref="V46:V65"/>
    <mergeCell ref="W46:W65"/>
    <mergeCell ref="U51:U55"/>
    <mergeCell ref="S56:S60"/>
    <mergeCell ref="T56:T60"/>
    <mergeCell ref="V6:V25"/>
    <mergeCell ref="W6:W25"/>
    <mergeCell ref="B26:B45"/>
    <mergeCell ref="C26:C45"/>
    <mergeCell ref="D26:D45"/>
    <mergeCell ref="E26:E45"/>
    <mergeCell ref="F26:F45"/>
    <mergeCell ref="G26:G45"/>
    <mergeCell ref="H26:H45"/>
    <mergeCell ref="M26:M45"/>
    <mergeCell ref="B6:B25"/>
    <mergeCell ref="C6:C25"/>
    <mergeCell ref="D6:D25"/>
    <mergeCell ref="E6:E25"/>
    <mergeCell ref="F6:F25"/>
    <mergeCell ref="G6:G25"/>
    <mergeCell ref="U26:U30"/>
    <mergeCell ref="S26:S30"/>
    <mergeCell ref="T26:T30"/>
    <mergeCell ref="T31:T35"/>
    <mergeCell ref="T36:T40"/>
    <mergeCell ref="U36:U40"/>
    <mergeCell ref="S36:S40"/>
    <mergeCell ref="N26:N45"/>
    <mergeCell ref="U16:U20"/>
    <mergeCell ref="S6:S10"/>
    <mergeCell ref="T6:T10"/>
    <mergeCell ref="S11:S15"/>
    <mergeCell ref="M6:M25"/>
    <mergeCell ref="T136:T140"/>
    <mergeCell ref="U136:U140"/>
    <mergeCell ref="S131:S135"/>
    <mergeCell ref="T116:T120"/>
    <mergeCell ref="U116:U120"/>
    <mergeCell ref="S126:S130"/>
    <mergeCell ref="T126:T130"/>
    <mergeCell ref="U126:U130"/>
    <mergeCell ref="S116:S120"/>
    <mergeCell ref="N86:N105"/>
    <mergeCell ref="N106:N125"/>
    <mergeCell ref="B1:W1"/>
    <mergeCell ref="U6:U10"/>
    <mergeCell ref="N6:N25"/>
    <mergeCell ref="H6:H25"/>
    <mergeCell ref="U31:U35"/>
    <mergeCell ref="S51:S55"/>
    <mergeCell ref="T11:T15"/>
    <mergeCell ref="S16:S20"/>
    <mergeCell ref="T16:T20"/>
    <mergeCell ref="U11:U15"/>
    <mergeCell ref="D2:F2"/>
    <mergeCell ref="O2:U2"/>
    <mergeCell ref="I5:J5"/>
    <mergeCell ref="K5:L5"/>
    <mergeCell ref="O4:P4"/>
    <mergeCell ref="G2:H2"/>
    <mergeCell ref="I2:J2"/>
    <mergeCell ref="S4:T4"/>
    <mergeCell ref="S5:T5"/>
    <mergeCell ref="I4:J4"/>
    <mergeCell ref="K4:L4"/>
    <mergeCell ref="O5:P5"/>
    <mergeCell ref="Q4:R4"/>
    <mergeCell ref="Q5:R5"/>
  </mergeCells>
  <phoneticPr fontId="1" type="noConversion"/>
  <dataValidations xWindow="688" yWindow="375" count="30">
    <dataValidation type="list" allowBlank="1" showInputMessage="1" showErrorMessage="1" promptTitle="Units of distance or area" prompt="Miles, square miles, acres, or fill in your own." sqref="F206:F65391" xr:uid="{00000000-0002-0000-0100-000000000000}">
      <formula1>"Units"</formula1>
    </dataValidation>
    <dataValidation type="list" allowBlank="1" showInputMessage="1" showErrorMessage="1" promptTitle="Watershed Restoration Project" prompt="Indicate if you have a watershed restoration project (CWA 319 or otherwise) in place on this waterbody?  If yes, include this information in Tab 4." sqref="V6 V26 V46 V66 V86 V106 V126 V146 V166 V186" xr:uid="{00000000-0002-0000-0100-000001000000}">
      <formula1>YesNoWatershed</formula1>
    </dataValidation>
    <dataValidation type="list" allowBlank="1" showInputMessage="1" showErrorMessage="1" promptTitle="BMP Units" prompt="What are the units of your BMP length or area?_x000a__x000a_You can also fill in your own units." sqref="Z6:Z8 Z26:Z28" xr:uid="{00000000-0002-0000-0100-000002000000}">
      <formula1>WaterBodyUnits</formula1>
    </dataValidation>
    <dataValidation allowBlank="1" showInputMessage="1" showErrorMessage="1" promptTitle="BMP Type" prompt="If you do have a watershed restoration project underway on this waterbody, give a short description of it (ie. cattle fencing)." sqref="X6:X8 X26:X28" xr:uid="{00000000-0002-0000-0100-000003000000}"/>
    <dataValidation allowBlank="1" showInputMessage="1" showErrorMessage="1" promptTitle="BMP Length or Area" prompt="How many miles or acres does your BMP span?" sqref="Y6:Y8 Y26:Y28" xr:uid="{00000000-0002-0000-0100-000004000000}"/>
    <dataValidation type="list" allowBlank="1" showInputMessage="1" showErrorMessage="1" promptTitle="Meets Goal?" prompt="Does this water body meet your goals for its designated use(s)?  (ie. swimming, fishing, etc.)" sqref="AB6:AB8 AB26:AB28" xr:uid="{00000000-0002-0000-0100-000005000000}">
      <formula1>YesNo</formula1>
    </dataValidation>
    <dataValidation type="list" allowBlank="1" showInputMessage="1" showErrorMessage="1" promptTitle="Data to verify?" prompt="Do you have water quality monitoring data to support this conclusion?" sqref="AC6:AC8 AC26:AC28" xr:uid="{00000000-0002-0000-0100-000006000000}">
      <formula1>YesNo</formula1>
    </dataValidation>
    <dataValidation type="list" allowBlank="1" showInputMessage="1" showErrorMessage="1" promptTitle="Water Quality Goal" sqref="AA6:AA8 AA26:AA28" xr:uid="{00000000-0002-0000-0100-000007000000}">
      <formula1>Goals</formula1>
    </dataValidation>
    <dataValidation allowBlank="1" showErrorMessage="1" promptTitle="Additional Comments" sqref="W6 W26 W46 W66 W86 W106 W126 W146 W166 W186" xr:uid="{00000000-0002-0000-0100-000008000000}"/>
    <dataValidation allowBlank="1" showErrorMessage="1" sqref="S6 S16 S11 S26 S36 S31 S46 S56 S51 S66 S76 S71 S86 S96 S91 S106 S116 S111 S126 S136 S131 S146 S156 S151 S166 S176 S171 S186 S196 S191" xr:uid="{00000000-0002-0000-0100-000009000000}"/>
    <dataValidation type="list" allowBlank="1" showInputMessage="1" showErrorMessage="1" promptTitle="Source(s) of Impairment" prompt="Choose up to 3 sources of impairment, ranked in order of biggest concern.  See definitions, Tab 6." sqref="T6 T16 T11 T26 T36 T31 T46 T56 T51 T66 T76 T71 T86 T96 T91 T106 T116 T111 T126 T136 T131 T146 T156 T151 T166 T176 T171 T186 T196 T191" xr:uid="{00000000-0002-0000-0100-00000A000000}">
      <formula1>Impairments</formula1>
    </dataValidation>
    <dataValidation type="list" allowBlank="1" showInputMessage="1" showErrorMessage="1" promptTitle="Impairment Status" prompt="Indicate frequency of the source of impairment.  See definitions, Tab 6." sqref="U6 U16 U11 U26 U36 U31 U46 U56 U51 U66 U76 U71 U86 U96 U91 U106 U116 U111 U126 U136 U131 U146 U156 U151 U166 U176 U171 U186 U196 U191" xr:uid="{00000000-0002-0000-0100-00000B000000}">
      <formula1>Impairment_Status</formula1>
    </dataValidation>
    <dataValidation type="list" allowBlank="1" showErrorMessage="1" sqref="P6:P205" xr:uid="{00000000-0002-0000-0100-00000C000000}">
      <formula1>YesNo</formula1>
    </dataValidation>
    <dataValidation type="list" allowBlank="1" showErrorMessage="1" promptTitle="Tribal Goal/Designated Use" prompt="What are the tribe's goals/uses for this water body?  Choose &quot;Yes&quot; or &quot;No&quot; for each of the goals/uses listed to the left." sqref="L6:L205 R6:R205" xr:uid="{00000000-0002-0000-0100-00000D000000}">
      <formula1>YesNoNA</formula1>
    </dataValidation>
    <dataValidation type="list" allowBlank="1" showErrorMessage="1" promptTitle="Parameters Monitored" prompt="What parameters are being monitored on this water body?  Choose &quot;Yes&quot; or &quot;No&quot; for each of the parameters listed to the left." sqref="J6:J205" xr:uid="{00000000-0002-0000-0100-00000E000000}">
      <formula1>YesNo</formula1>
    </dataValidation>
    <dataValidation allowBlank="1" showInputMessage="1" showErrorMessage="1" promptTitle="Parameters Monitored" prompt="Choose which parameters are monitored.  You may add up to 5 additional parameters of your choice.  Any parameter may be listed, and does not need to be showing exceedences in comparison to water quality criteria, if included." sqref="I6:I205" xr:uid="{00000000-0002-0000-0100-00000F000000}"/>
    <dataValidation allowBlank="1" showInputMessage="1" showErrorMessage="1" promptTitle="Tribal Goal/Use for Waterbody" prompt="Choose &quot;Yes&quot; or No&quot; for each goal/use listed, depending on whether or not it applies to this waterbody.  You may add up to 5 additional designated uses of your choice.    See definitions, Tab 6." sqref="K6:K205" xr:uid="{00000000-0002-0000-0100-000010000000}"/>
    <dataValidation type="list" allowBlank="1" showInputMessage="1" showErrorMessage="1" promptTitle="Current Water Quality Status" prompt="Choose the current water quality status of the waterbody.  If &quot;Pristine&quot; or &quot;Satisfactory&quot;, skip columns 12-15.  If &quot;Impaired&quot;, complete columns 12-15.  See definitions, Tab 6." sqref="N6 N26 N46 N66 N86 N106 N126 N146 N166 N186" xr:uid="{00000000-0002-0000-0100-000011000000}">
      <formula1>CurrentWQStatus</formula1>
    </dataValidation>
    <dataValidation type="list" allowBlank="1" showInputMessage="1" showErrorMessage="1" promptTitle="Change in Water Quality" prompt="Choose the change in water quality status since the beginning of the project period.  See definitions, Tab 6." sqref="M6 M26 M46 M66 M86 M106 M126 M146 M166 M186" xr:uid="{00000000-0002-0000-0100-000012000000}">
      <formula1>Change</formula1>
    </dataValidation>
    <dataValidation allowBlank="1" showInputMessage="1" showErrorMessage="1" promptTitle="Distance or Area Monitored" prompt="Indicate the distance or area of waterbody monitored.  Please estimate to the nearest 10th of your unit of measure (i.e. 5.2 miles).  See Definitions, Tab 6)." sqref="F6 F26 F46 F66 F86 F106 F126 F146 F166 F186" xr:uid="{00000000-0002-0000-0100-000013000000}"/>
    <dataValidation type="list" allowBlank="1" showInputMessage="1" promptTitle="Unit of Measure" prompt="Choose from the drop down menu or fill in your own value." sqref="G6 G26 G46 G66 G86 G106 G126 G146 G166 G186" xr:uid="{00000000-0002-0000-0100-000014000000}">
      <formula1>WaterBodyUnits</formula1>
    </dataValidation>
    <dataValidation allowBlank="1" showInputMessage="1" showErrorMessage="1" promptTitle="Parameters Impaired" prompt="Of the parameters indicated in column 8, choose which parameters are impaired." sqref="O6:O205" xr:uid="{00000000-0002-0000-0100-000015000000}"/>
    <dataValidation allowBlank="1" showInputMessage="1" showErrorMessage="1" promptTitle="Tribal Goals/Designated Uses" prompt="These are the Tribal Goals/Designated Uses that you have chosen &quot;Yes&quot; for in Column 9." sqref="Q6:Q205" xr:uid="{00000000-0002-0000-0100-000016000000}"/>
    <dataValidation type="list" allowBlank="1" showInputMessage="1" showErrorMessage="1" promptTitle="WaterbodyType" prompt="Choose from the drop down menu.  You can enter your own value if it is not listed." sqref="C6 C26 C46 C66 C86 C106 C126 C146 C166 C186" xr:uid="{00000000-0002-0000-0100-000017000000}">
      <formula1>WaterbodyType</formula1>
    </dataValidation>
    <dataValidation allowBlank="1" showInputMessage="1" showErrorMessage="1" promptTitle="Monitoring Station ID (WQX)" prompt="Please type in your monitoring location ID.  List only one monitoring station for each entry within the template.  If your data is in WQX format, use this location ID." sqref="E6 E26 E46 E66 E86 E106 E126 E146 E166 E186" xr:uid="{00000000-0002-0000-0100-000018000000}"/>
    <dataValidation allowBlank="1" showInputMessage="1" showErrorMessage="1" promptTitle="Atlas of Tribal Waters" prompt="Fill in the shaded cells to provide information on the total extent of streams, lakes, wetlands, and estuaries on your reservation, as applicable." sqref="C3:L3" xr:uid="{00000000-0002-0000-0100-000019000000}"/>
    <dataValidation allowBlank="1" showInputMessage="1" showErrorMessage="1" promptTitle="Waterbody Name" prompt="Provide the name of the waterbody, or a code your tribe uses for the waterbody." sqref="B6 B26 B46 B66 B86 B106 B126 B146 B166 B186" xr:uid="{00000000-0002-0000-0100-00001A000000}"/>
    <dataValidation type="list" allowBlank="1" showInputMessage="1" showErrorMessage="1" promptTitle="Station on Reservation" prompt="Indicate whether this segment of the waterbody is within reservation boundaries." sqref="D6 D26 D46 D66 D86 D106 D126 D146 D166 D186" xr:uid="{00000000-0002-0000-0100-00001B000000}">
      <formula1>TrustStatus</formula1>
    </dataValidation>
    <dataValidation allowBlank="1" showInputMessage="1" showErrorMessage="1" promptTitle="Monitoring Period" prompt="This may coincide with your grant cycle or the calendar year(s)_x000a_Ex) 10/1/2009-9/30/2010 or 1/1/08-12/31/10" sqref="G2:H2" xr:uid="{00000000-0002-0000-0100-00001C000000}"/>
    <dataValidation type="list" allowBlank="1" showInputMessage="1" promptTitle="Frequency of Monitoring" prompt="Please type in the number of times water quality samples are collected at this monitoring station during the monitoring period.  If using a continuous datalogger, describe frequency (e.g. daily, hourly, etc.)" sqref="H6:H205" xr:uid="{00000000-0002-0000-0100-00001D000000}">
      <formula1>Frequency_Name</formula1>
    </dataValidation>
  </dataValidations>
  <hyperlinks>
    <hyperlink ref="N5" location="CurrentWater_Def" display="Current Water Quality Status" xr:uid="{00000000-0004-0000-0100-000000000000}"/>
    <hyperlink ref="K5" location="DESUSE" display="Designated Use" xr:uid="{00000000-0004-0000-0100-000001000000}"/>
    <hyperlink ref="S5" location="SourceofImpairment" display="Identified source(s) of impairment " xr:uid="{00000000-0004-0000-0100-000002000000}"/>
    <hyperlink ref="F5" location="DistDef" display="Distance or Area Monitored or Assessed" xr:uid="{00000000-0004-0000-0100-000003000000}"/>
    <hyperlink ref="U5" location="ImpStatus_Def" display="Impairment Status" xr:uid="{00000000-0004-0000-0100-000004000000}"/>
    <hyperlink ref="K5:L5" location="TribalGoal_Def" display="Tribal Goal or Designated Use for this Waterbody" xr:uid="{00000000-0004-0000-0100-000005000000}"/>
    <hyperlink ref="S5:T5" location="Impairment_Def" display="Source(s) of impairment " xr:uid="{00000000-0004-0000-0100-000006000000}"/>
    <hyperlink ref="M5" location="ChangeWater_Def" display="Change in water quality since start of monitoring period" xr:uid="{00000000-0004-0000-0100-000007000000}"/>
  </hyperlinks>
  <printOptions horizontalCentered="1" verticalCentered="1"/>
  <pageMargins left="0.25" right="0.25" top="0.25" bottom="0.25" header="0.25" footer="0.25"/>
  <pageSetup scale="4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103" r:id="rId14" name="Check Box 31">
              <controlPr defaultSize="0" autoFill="0" autoLine="0" autoPict="0">
                <anchor moveWithCells="1" sizeWithCells="1">
                  <from>
                    <xdr:col>9</xdr:col>
                    <xdr:colOff>57150</xdr:colOff>
                    <xdr:row>5</xdr:row>
                    <xdr:rowOff>0</xdr:rowOff>
                  </from>
                  <to>
                    <xdr:col>10</xdr:col>
                    <xdr:colOff>0</xdr:colOff>
                    <xdr:row>5</xdr:row>
                    <xdr:rowOff>0</xdr:rowOff>
                  </to>
                </anchor>
              </controlPr>
            </control>
          </mc:Choice>
        </mc:AlternateContent>
        <mc:AlternateContent xmlns:mc="http://schemas.openxmlformats.org/markup-compatibility/2006">
          <mc:Choice Requires="x14">
            <control shapeId="3104" r:id="rId15" name="Check Box 32">
              <controlPr defaultSize="0" autoFill="0" autoLine="0" autoPict="0">
                <anchor moveWithCells="1" sizeWithCells="1">
                  <from>
                    <xdr:col>14</xdr:col>
                    <xdr:colOff>57150</xdr:colOff>
                    <xdr:row>5</xdr:row>
                    <xdr:rowOff>0</xdr:rowOff>
                  </from>
                  <to>
                    <xdr:col>14</xdr:col>
                    <xdr:colOff>990600</xdr:colOff>
                    <xdr:row>5</xdr:row>
                    <xdr:rowOff>0</xdr:rowOff>
                  </to>
                </anchor>
              </controlPr>
            </control>
          </mc:Choice>
        </mc:AlternateContent>
        <mc:AlternateContent xmlns:mc="http://schemas.openxmlformats.org/markup-compatibility/2006">
          <mc:Choice Requires="x14">
            <control shapeId="3105" r:id="rId16" name="Check Box 33">
              <controlPr defaultSize="0" autoFill="0" autoLine="0" autoPict="0">
                <anchor moveWithCells="1" sizeWithCells="1">
                  <from>
                    <xdr:col>11</xdr:col>
                    <xdr:colOff>57150</xdr:colOff>
                    <xdr:row>5</xdr:row>
                    <xdr:rowOff>0</xdr:rowOff>
                  </from>
                  <to>
                    <xdr:col>11</xdr:col>
                    <xdr:colOff>590550</xdr:colOff>
                    <xdr:row>5</xdr:row>
                    <xdr:rowOff>0</xdr:rowOff>
                  </to>
                </anchor>
              </controlPr>
            </control>
          </mc:Choice>
        </mc:AlternateContent>
        <mc:AlternateContent xmlns:mc="http://schemas.openxmlformats.org/markup-compatibility/2006">
          <mc:Choice Requires="x14">
            <control shapeId="3108" r:id="rId17" name="Check Box 36">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109" r:id="rId18" name="Check Box 37">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110" r:id="rId19" name="Check Box 38">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111" r:id="rId20" name="Check Box 39">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112" r:id="rId21" name="Check Box 40">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113" r:id="rId22" name="Check Box 41">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114" r:id="rId23" name="Check Box 42">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115" r:id="rId24" name="Check Box 43">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116" r:id="rId25" name="Check Box 44">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117" r:id="rId26" name="Check Box 45">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118" r:id="rId27" name="Check Box 46">
              <controlPr defaultSize="0" autoFill="0" autoLine="0" autoPict="0">
                <anchor moveWithCells="1" sizeWithCells="1">
                  <from>
                    <xdr:col>9</xdr:col>
                    <xdr:colOff>57150</xdr:colOff>
                    <xdr:row>5</xdr:row>
                    <xdr:rowOff>0</xdr:rowOff>
                  </from>
                  <to>
                    <xdr:col>10</xdr:col>
                    <xdr:colOff>0</xdr:colOff>
                    <xdr:row>5</xdr:row>
                    <xdr:rowOff>0</xdr:rowOff>
                  </to>
                </anchor>
              </controlPr>
            </control>
          </mc:Choice>
        </mc:AlternateContent>
        <mc:AlternateContent xmlns:mc="http://schemas.openxmlformats.org/markup-compatibility/2006">
          <mc:Choice Requires="x14">
            <control shapeId="3119" r:id="rId28" name="Check Box 47">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120" r:id="rId29" name="Check Box 48">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121" r:id="rId30" name="Check Box 49">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122" r:id="rId31" name="Check Box 50">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123" r:id="rId32" name="Check Box 51">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124" r:id="rId33" name="Check Box 52">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125" r:id="rId34" name="Check Box 53">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126" r:id="rId35" name="Check Box 54">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127" r:id="rId36" name="Check Box 55">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128" r:id="rId37" name="Check Box 56">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129" r:id="rId38" name="Check Box 57">
              <controlPr defaultSize="0" autoFill="0" autoLine="0" autoPict="0">
                <anchor moveWithCells="1" sizeWithCells="1">
                  <from>
                    <xdr:col>9</xdr:col>
                    <xdr:colOff>57150</xdr:colOff>
                    <xdr:row>5</xdr:row>
                    <xdr:rowOff>0</xdr:rowOff>
                  </from>
                  <to>
                    <xdr:col>10</xdr:col>
                    <xdr:colOff>0</xdr:colOff>
                    <xdr:row>5</xdr:row>
                    <xdr:rowOff>0</xdr:rowOff>
                  </to>
                </anchor>
              </controlPr>
            </control>
          </mc:Choice>
        </mc:AlternateContent>
        <mc:AlternateContent xmlns:mc="http://schemas.openxmlformats.org/markup-compatibility/2006">
          <mc:Choice Requires="x14">
            <control shapeId="3130" r:id="rId39" name="Check Box 58">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131" r:id="rId40" name="Check Box 59">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132" r:id="rId41" name="Check Box 60">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133" r:id="rId42" name="Check Box 61">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134" r:id="rId43" name="Check Box 62">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135" r:id="rId44" name="Check Box 63">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136" r:id="rId45" name="Check Box 64">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137" r:id="rId46" name="Check Box 65">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138" r:id="rId47" name="Check Box 66">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139" r:id="rId48" name="Check Box 67">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140" r:id="rId49" name="Check Box 68">
              <controlPr defaultSize="0" autoFill="0" autoLine="0" autoPict="0">
                <anchor moveWithCells="1" sizeWithCells="1">
                  <from>
                    <xdr:col>9</xdr:col>
                    <xdr:colOff>57150</xdr:colOff>
                    <xdr:row>5</xdr:row>
                    <xdr:rowOff>0</xdr:rowOff>
                  </from>
                  <to>
                    <xdr:col>10</xdr:col>
                    <xdr:colOff>0</xdr:colOff>
                    <xdr:row>5</xdr:row>
                    <xdr:rowOff>0</xdr:rowOff>
                  </to>
                </anchor>
              </controlPr>
            </control>
          </mc:Choice>
        </mc:AlternateContent>
        <mc:AlternateContent xmlns:mc="http://schemas.openxmlformats.org/markup-compatibility/2006">
          <mc:Choice Requires="x14">
            <control shapeId="3151" r:id="rId50" name="Check Box 79">
              <controlPr defaultSize="0" autoFill="0" autoLine="0" autoPict="0">
                <anchor moveWithCells="1" sizeWithCells="1">
                  <from>
                    <xdr:col>11</xdr:col>
                    <xdr:colOff>57150</xdr:colOff>
                    <xdr:row>5</xdr:row>
                    <xdr:rowOff>0</xdr:rowOff>
                  </from>
                  <to>
                    <xdr:col>11</xdr:col>
                    <xdr:colOff>590550</xdr:colOff>
                    <xdr:row>5</xdr:row>
                    <xdr:rowOff>0</xdr:rowOff>
                  </to>
                </anchor>
              </controlPr>
            </control>
          </mc:Choice>
        </mc:AlternateContent>
        <mc:AlternateContent xmlns:mc="http://schemas.openxmlformats.org/markup-compatibility/2006">
          <mc:Choice Requires="x14">
            <control shapeId="3152" r:id="rId51" name="Check Box 80">
              <controlPr defaultSize="0" autoFill="0" autoLine="0" autoPict="0">
                <anchor moveWithCells="1" sizeWithCells="1">
                  <from>
                    <xdr:col>11</xdr:col>
                    <xdr:colOff>57150</xdr:colOff>
                    <xdr:row>5</xdr:row>
                    <xdr:rowOff>0</xdr:rowOff>
                  </from>
                  <to>
                    <xdr:col>11</xdr:col>
                    <xdr:colOff>590550</xdr:colOff>
                    <xdr:row>5</xdr:row>
                    <xdr:rowOff>0</xdr:rowOff>
                  </to>
                </anchor>
              </controlPr>
            </control>
          </mc:Choice>
        </mc:AlternateContent>
        <mc:AlternateContent xmlns:mc="http://schemas.openxmlformats.org/markup-compatibility/2006">
          <mc:Choice Requires="x14">
            <control shapeId="3162" r:id="rId52" name="Check Box 90">
              <controlPr defaultSize="0" autoFill="0" autoLine="0" autoPict="0">
                <anchor moveWithCells="1" sizeWithCells="1">
                  <from>
                    <xdr:col>11</xdr:col>
                    <xdr:colOff>57150</xdr:colOff>
                    <xdr:row>5</xdr:row>
                    <xdr:rowOff>0</xdr:rowOff>
                  </from>
                  <to>
                    <xdr:col>11</xdr:col>
                    <xdr:colOff>590550</xdr:colOff>
                    <xdr:row>5</xdr:row>
                    <xdr:rowOff>0</xdr:rowOff>
                  </to>
                </anchor>
              </controlPr>
            </control>
          </mc:Choice>
        </mc:AlternateContent>
        <mc:AlternateContent xmlns:mc="http://schemas.openxmlformats.org/markup-compatibility/2006">
          <mc:Choice Requires="x14">
            <control shapeId="3163" r:id="rId53" name="Check Box 91">
              <controlPr defaultSize="0" autoFill="0" autoLine="0" autoPict="0">
                <anchor moveWithCells="1" sizeWithCells="1">
                  <from>
                    <xdr:col>11</xdr:col>
                    <xdr:colOff>57150</xdr:colOff>
                    <xdr:row>5</xdr:row>
                    <xdr:rowOff>0</xdr:rowOff>
                  </from>
                  <to>
                    <xdr:col>11</xdr:col>
                    <xdr:colOff>590550</xdr:colOff>
                    <xdr:row>5</xdr:row>
                    <xdr:rowOff>0</xdr:rowOff>
                  </to>
                </anchor>
              </controlPr>
            </control>
          </mc:Choice>
        </mc:AlternateContent>
        <mc:AlternateContent xmlns:mc="http://schemas.openxmlformats.org/markup-compatibility/2006">
          <mc:Choice Requires="x14">
            <control shapeId="3173" r:id="rId54" name="Check Box 101">
              <controlPr defaultSize="0" autoFill="0" autoLine="0" autoPict="0">
                <anchor moveWithCells="1" sizeWithCells="1">
                  <from>
                    <xdr:col>11</xdr:col>
                    <xdr:colOff>57150</xdr:colOff>
                    <xdr:row>5</xdr:row>
                    <xdr:rowOff>0</xdr:rowOff>
                  </from>
                  <to>
                    <xdr:col>11</xdr:col>
                    <xdr:colOff>590550</xdr:colOff>
                    <xdr:row>5</xdr:row>
                    <xdr:rowOff>0</xdr:rowOff>
                  </to>
                </anchor>
              </controlPr>
            </control>
          </mc:Choice>
        </mc:AlternateContent>
        <mc:AlternateContent xmlns:mc="http://schemas.openxmlformats.org/markup-compatibility/2006">
          <mc:Choice Requires="x14">
            <control shapeId="3174" r:id="rId55" name="Check Box 102">
              <controlPr defaultSize="0" autoFill="0" autoLine="0" autoPict="0">
                <anchor moveWithCells="1" sizeWithCells="1">
                  <from>
                    <xdr:col>11</xdr:col>
                    <xdr:colOff>57150</xdr:colOff>
                    <xdr:row>5</xdr:row>
                    <xdr:rowOff>0</xdr:rowOff>
                  </from>
                  <to>
                    <xdr:col>11</xdr:col>
                    <xdr:colOff>590550</xdr:colOff>
                    <xdr:row>5</xdr:row>
                    <xdr:rowOff>0</xdr:rowOff>
                  </to>
                </anchor>
              </controlPr>
            </control>
          </mc:Choice>
        </mc:AlternateContent>
        <mc:AlternateContent xmlns:mc="http://schemas.openxmlformats.org/markup-compatibility/2006">
          <mc:Choice Requires="x14">
            <control shapeId="3186" r:id="rId56" name="Check Box 114">
              <controlPr defaultSize="0" autoFill="0" autoLine="0" autoPict="0">
                <anchor moveWithCells="1" sizeWithCells="1">
                  <from>
                    <xdr:col>14</xdr:col>
                    <xdr:colOff>57150</xdr:colOff>
                    <xdr:row>5</xdr:row>
                    <xdr:rowOff>0</xdr:rowOff>
                  </from>
                  <to>
                    <xdr:col>14</xdr:col>
                    <xdr:colOff>990600</xdr:colOff>
                    <xdr:row>5</xdr:row>
                    <xdr:rowOff>0</xdr:rowOff>
                  </to>
                </anchor>
              </controlPr>
            </control>
          </mc:Choice>
        </mc:AlternateContent>
        <mc:AlternateContent xmlns:mc="http://schemas.openxmlformats.org/markup-compatibility/2006">
          <mc:Choice Requires="x14">
            <control shapeId="3198" r:id="rId57" name="Check Box 126">
              <controlPr defaultSize="0" autoFill="0" autoLine="0" autoPict="0">
                <anchor moveWithCells="1" sizeWithCells="1">
                  <from>
                    <xdr:col>14</xdr:col>
                    <xdr:colOff>57150</xdr:colOff>
                    <xdr:row>5</xdr:row>
                    <xdr:rowOff>0</xdr:rowOff>
                  </from>
                  <to>
                    <xdr:col>14</xdr:col>
                    <xdr:colOff>990600</xdr:colOff>
                    <xdr:row>5</xdr:row>
                    <xdr:rowOff>0</xdr:rowOff>
                  </to>
                </anchor>
              </controlPr>
            </control>
          </mc:Choice>
        </mc:AlternateContent>
        <mc:AlternateContent xmlns:mc="http://schemas.openxmlformats.org/markup-compatibility/2006">
          <mc:Choice Requires="x14">
            <control shapeId="3210" r:id="rId58" name="Check Box 138">
              <controlPr defaultSize="0" autoFill="0" autoLine="0" autoPict="0">
                <anchor moveWithCells="1" sizeWithCells="1">
                  <from>
                    <xdr:col>14</xdr:col>
                    <xdr:colOff>57150</xdr:colOff>
                    <xdr:row>5</xdr:row>
                    <xdr:rowOff>0</xdr:rowOff>
                  </from>
                  <to>
                    <xdr:col>14</xdr:col>
                    <xdr:colOff>990600</xdr:colOff>
                    <xdr:row>5</xdr:row>
                    <xdr:rowOff>0</xdr:rowOff>
                  </to>
                </anchor>
              </controlPr>
            </control>
          </mc:Choice>
        </mc:AlternateContent>
        <mc:AlternateContent xmlns:mc="http://schemas.openxmlformats.org/markup-compatibility/2006">
          <mc:Choice Requires="x14">
            <control shapeId="3241" r:id="rId59" name="Check Box 169">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242" r:id="rId60" name="Check Box 170">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243" r:id="rId61" name="Check Box 171">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244" r:id="rId62" name="Check Box 172">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245" r:id="rId63" name="Check Box 173">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246" r:id="rId64" name="Check Box 174">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247" r:id="rId65" name="Check Box 175">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248" r:id="rId66" name="Check Box 176">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249" r:id="rId67" name="Check Box 177">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250" r:id="rId68" name="Check Box 178">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271" r:id="rId69" name="Check Box 199">
              <controlPr defaultSize="0" autoFill="0" autoLine="0" autoPict="0">
                <anchor moveWithCells="1" sizeWithCells="1">
                  <from>
                    <xdr:col>9</xdr:col>
                    <xdr:colOff>57150</xdr:colOff>
                    <xdr:row>5</xdr:row>
                    <xdr:rowOff>0</xdr:rowOff>
                  </from>
                  <to>
                    <xdr:col>10</xdr:col>
                    <xdr:colOff>0</xdr:colOff>
                    <xdr:row>5</xdr:row>
                    <xdr:rowOff>0</xdr:rowOff>
                  </to>
                </anchor>
              </controlPr>
            </control>
          </mc:Choice>
        </mc:AlternateContent>
        <mc:AlternateContent xmlns:mc="http://schemas.openxmlformats.org/markup-compatibility/2006">
          <mc:Choice Requires="x14">
            <control shapeId="3272" r:id="rId70" name="Check Box 200">
              <controlPr defaultSize="0" autoFill="0" autoLine="0" autoPict="0">
                <anchor moveWithCells="1" sizeWithCells="1">
                  <from>
                    <xdr:col>14</xdr:col>
                    <xdr:colOff>57150</xdr:colOff>
                    <xdr:row>5</xdr:row>
                    <xdr:rowOff>0</xdr:rowOff>
                  </from>
                  <to>
                    <xdr:col>14</xdr:col>
                    <xdr:colOff>990600</xdr:colOff>
                    <xdr:row>5</xdr:row>
                    <xdr:rowOff>0</xdr:rowOff>
                  </to>
                </anchor>
              </controlPr>
            </control>
          </mc:Choice>
        </mc:AlternateContent>
        <mc:AlternateContent xmlns:mc="http://schemas.openxmlformats.org/markup-compatibility/2006">
          <mc:Choice Requires="x14">
            <control shapeId="3275" r:id="rId71" name="Check Box 203">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276" r:id="rId72" name="Check Box 204">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277" r:id="rId73" name="Check Box 205">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278" r:id="rId74" name="Check Box 206">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279" r:id="rId75" name="Check Box 207">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280" r:id="rId76" name="Check Box 208">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281" r:id="rId77" name="Check Box 209">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282" r:id="rId78" name="Check Box 210">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283" r:id="rId79" name="Check Box 211">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284" r:id="rId80" name="Check Box 212">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285" r:id="rId81" name="Check Box 213">
              <controlPr defaultSize="0" autoFill="0" autoLine="0" autoPict="0">
                <anchor moveWithCells="1" sizeWithCells="1">
                  <from>
                    <xdr:col>9</xdr:col>
                    <xdr:colOff>57150</xdr:colOff>
                    <xdr:row>5</xdr:row>
                    <xdr:rowOff>0</xdr:rowOff>
                  </from>
                  <to>
                    <xdr:col>10</xdr:col>
                    <xdr:colOff>0</xdr:colOff>
                    <xdr:row>5</xdr:row>
                    <xdr:rowOff>0</xdr:rowOff>
                  </to>
                </anchor>
              </controlPr>
            </control>
          </mc:Choice>
        </mc:AlternateContent>
        <mc:AlternateContent xmlns:mc="http://schemas.openxmlformats.org/markup-compatibility/2006">
          <mc:Choice Requires="x14">
            <control shapeId="3286" r:id="rId82" name="Check Box 214">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287" r:id="rId83" name="Check Box 215">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288" r:id="rId84" name="Check Box 216">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289" r:id="rId85" name="Check Box 217">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290" r:id="rId86" name="Check Box 218">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291" r:id="rId87" name="Check Box 219">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292" r:id="rId88" name="Check Box 220">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293" r:id="rId89" name="Check Box 221">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294" r:id="rId90" name="Check Box 222">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295" r:id="rId91" name="Check Box 223">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296" r:id="rId92" name="Check Box 224">
              <controlPr defaultSize="0" autoFill="0" autoLine="0" autoPict="0">
                <anchor moveWithCells="1" sizeWithCells="1">
                  <from>
                    <xdr:col>9</xdr:col>
                    <xdr:colOff>57150</xdr:colOff>
                    <xdr:row>5</xdr:row>
                    <xdr:rowOff>0</xdr:rowOff>
                  </from>
                  <to>
                    <xdr:col>10</xdr:col>
                    <xdr:colOff>0</xdr:colOff>
                    <xdr:row>5</xdr:row>
                    <xdr:rowOff>0</xdr:rowOff>
                  </to>
                </anchor>
              </controlPr>
            </control>
          </mc:Choice>
        </mc:AlternateContent>
        <mc:AlternateContent xmlns:mc="http://schemas.openxmlformats.org/markup-compatibility/2006">
          <mc:Choice Requires="x14">
            <control shapeId="3297" r:id="rId93" name="Check Box 225">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298" r:id="rId94" name="Check Box 226">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299" r:id="rId95" name="Check Box 227">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300" r:id="rId96" name="Check Box 228">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301" r:id="rId97" name="Check Box 229">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302" r:id="rId98" name="Check Box 230">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303" r:id="rId99" name="Check Box 231">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304" r:id="rId100" name="Check Box 232">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305" r:id="rId101" name="Check Box 233">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306" r:id="rId102" name="Check Box 234">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307" r:id="rId103" name="Check Box 235">
              <controlPr defaultSize="0" autoFill="0" autoLine="0" autoPict="0">
                <anchor moveWithCells="1" sizeWithCells="1">
                  <from>
                    <xdr:col>9</xdr:col>
                    <xdr:colOff>57150</xdr:colOff>
                    <xdr:row>5</xdr:row>
                    <xdr:rowOff>0</xdr:rowOff>
                  </from>
                  <to>
                    <xdr:col>10</xdr:col>
                    <xdr:colOff>0</xdr:colOff>
                    <xdr:row>5</xdr:row>
                    <xdr:rowOff>0</xdr:rowOff>
                  </to>
                </anchor>
              </controlPr>
            </control>
          </mc:Choice>
        </mc:AlternateContent>
        <mc:AlternateContent xmlns:mc="http://schemas.openxmlformats.org/markup-compatibility/2006">
          <mc:Choice Requires="x14">
            <control shapeId="3346" r:id="rId104" name="Check Box 274">
              <controlPr defaultSize="0" autoFill="0" autoLine="0" autoPict="0">
                <anchor moveWithCells="1" sizeWithCells="1">
                  <from>
                    <xdr:col>14</xdr:col>
                    <xdr:colOff>57150</xdr:colOff>
                    <xdr:row>5</xdr:row>
                    <xdr:rowOff>0</xdr:rowOff>
                  </from>
                  <to>
                    <xdr:col>14</xdr:col>
                    <xdr:colOff>990600</xdr:colOff>
                    <xdr:row>5</xdr:row>
                    <xdr:rowOff>0</xdr:rowOff>
                  </to>
                </anchor>
              </controlPr>
            </control>
          </mc:Choice>
        </mc:AlternateContent>
        <mc:AlternateContent xmlns:mc="http://schemas.openxmlformats.org/markup-compatibility/2006">
          <mc:Choice Requires="x14">
            <control shapeId="3358" r:id="rId105" name="Check Box 286">
              <controlPr defaultSize="0" autoFill="0" autoLine="0" autoPict="0">
                <anchor moveWithCells="1" sizeWithCells="1">
                  <from>
                    <xdr:col>14</xdr:col>
                    <xdr:colOff>57150</xdr:colOff>
                    <xdr:row>5</xdr:row>
                    <xdr:rowOff>0</xdr:rowOff>
                  </from>
                  <to>
                    <xdr:col>14</xdr:col>
                    <xdr:colOff>990600</xdr:colOff>
                    <xdr:row>5</xdr:row>
                    <xdr:rowOff>0</xdr:rowOff>
                  </to>
                </anchor>
              </controlPr>
            </control>
          </mc:Choice>
        </mc:AlternateContent>
        <mc:AlternateContent xmlns:mc="http://schemas.openxmlformats.org/markup-compatibility/2006">
          <mc:Choice Requires="x14">
            <control shapeId="3370" r:id="rId106" name="Check Box 298">
              <controlPr defaultSize="0" autoFill="0" autoLine="0" autoPict="0">
                <anchor moveWithCells="1" sizeWithCells="1">
                  <from>
                    <xdr:col>14</xdr:col>
                    <xdr:colOff>57150</xdr:colOff>
                    <xdr:row>5</xdr:row>
                    <xdr:rowOff>0</xdr:rowOff>
                  </from>
                  <to>
                    <xdr:col>14</xdr:col>
                    <xdr:colOff>990600</xdr:colOff>
                    <xdr:row>5</xdr:row>
                    <xdr:rowOff>0</xdr:rowOff>
                  </to>
                </anchor>
              </controlPr>
            </control>
          </mc:Choice>
        </mc:AlternateContent>
        <mc:AlternateContent xmlns:mc="http://schemas.openxmlformats.org/markup-compatibility/2006">
          <mc:Choice Requires="x14">
            <control shapeId="3371" r:id="rId107" name="Check Box 299">
              <controlPr defaultSize="0" autoFill="0" autoLine="0" autoPict="0">
                <anchor moveWithCells="1" sizeWithCells="1">
                  <from>
                    <xdr:col>11</xdr:col>
                    <xdr:colOff>57150</xdr:colOff>
                    <xdr:row>5</xdr:row>
                    <xdr:rowOff>0</xdr:rowOff>
                  </from>
                  <to>
                    <xdr:col>11</xdr:col>
                    <xdr:colOff>590550</xdr:colOff>
                    <xdr:row>5</xdr:row>
                    <xdr:rowOff>0</xdr:rowOff>
                  </to>
                </anchor>
              </controlPr>
            </control>
          </mc:Choice>
        </mc:AlternateContent>
        <mc:AlternateContent xmlns:mc="http://schemas.openxmlformats.org/markup-compatibility/2006">
          <mc:Choice Requires="x14">
            <control shapeId="3372" r:id="rId108" name="Check Box 300">
              <controlPr defaultSize="0" autoFill="0" autoLine="0" autoPict="0">
                <anchor moveWithCells="1" sizeWithCells="1">
                  <from>
                    <xdr:col>11</xdr:col>
                    <xdr:colOff>57150</xdr:colOff>
                    <xdr:row>5</xdr:row>
                    <xdr:rowOff>0</xdr:rowOff>
                  </from>
                  <to>
                    <xdr:col>11</xdr:col>
                    <xdr:colOff>590550</xdr:colOff>
                    <xdr:row>5</xdr:row>
                    <xdr:rowOff>0</xdr:rowOff>
                  </to>
                </anchor>
              </controlPr>
            </control>
          </mc:Choice>
        </mc:AlternateContent>
        <mc:AlternateContent xmlns:mc="http://schemas.openxmlformats.org/markup-compatibility/2006">
          <mc:Choice Requires="x14">
            <control shapeId="3373" r:id="rId109" name="Check Box 301">
              <controlPr defaultSize="0" autoFill="0" autoLine="0" autoPict="0">
                <anchor moveWithCells="1" sizeWithCells="1">
                  <from>
                    <xdr:col>11</xdr:col>
                    <xdr:colOff>57150</xdr:colOff>
                    <xdr:row>5</xdr:row>
                    <xdr:rowOff>0</xdr:rowOff>
                  </from>
                  <to>
                    <xdr:col>11</xdr:col>
                    <xdr:colOff>590550</xdr:colOff>
                    <xdr:row>5</xdr:row>
                    <xdr:rowOff>0</xdr:rowOff>
                  </to>
                </anchor>
              </controlPr>
            </control>
          </mc:Choice>
        </mc:AlternateContent>
        <mc:AlternateContent xmlns:mc="http://schemas.openxmlformats.org/markup-compatibility/2006">
          <mc:Choice Requires="x14">
            <control shapeId="3374" r:id="rId110" name="Check Box 302">
              <controlPr defaultSize="0" autoFill="0" autoLine="0" autoPict="0">
                <anchor moveWithCells="1" sizeWithCells="1">
                  <from>
                    <xdr:col>11</xdr:col>
                    <xdr:colOff>57150</xdr:colOff>
                    <xdr:row>5</xdr:row>
                    <xdr:rowOff>0</xdr:rowOff>
                  </from>
                  <to>
                    <xdr:col>11</xdr:col>
                    <xdr:colOff>590550</xdr:colOff>
                    <xdr:row>5</xdr:row>
                    <xdr:rowOff>0</xdr:rowOff>
                  </to>
                </anchor>
              </controlPr>
            </control>
          </mc:Choice>
        </mc:AlternateContent>
        <mc:AlternateContent xmlns:mc="http://schemas.openxmlformats.org/markup-compatibility/2006">
          <mc:Choice Requires="x14">
            <control shapeId="3375" r:id="rId111" name="Check Box 303">
              <controlPr defaultSize="0" autoFill="0" autoLine="0" autoPict="0">
                <anchor moveWithCells="1" sizeWithCells="1">
                  <from>
                    <xdr:col>11</xdr:col>
                    <xdr:colOff>57150</xdr:colOff>
                    <xdr:row>5</xdr:row>
                    <xdr:rowOff>0</xdr:rowOff>
                  </from>
                  <to>
                    <xdr:col>11</xdr:col>
                    <xdr:colOff>590550</xdr:colOff>
                    <xdr:row>5</xdr:row>
                    <xdr:rowOff>0</xdr:rowOff>
                  </to>
                </anchor>
              </controlPr>
            </control>
          </mc:Choice>
        </mc:AlternateContent>
        <mc:AlternateContent xmlns:mc="http://schemas.openxmlformats.org/markup-compatibility/2006">
          <mc:Choice Requires="x14">
            <control shapeId="3376" r:id="rId112" name="Check Box 304">
              <controlPr defaultSize="0" autoFill="0" autoLine="0" autoPict="0">
                <anchor moveWithCells="1" sizeWithCells="1">
                  <from>
                    <xdr:col>11</xdr:col>
                    <xdr:colOff>57150</xdr:colOff>
                    <xdr:row>5</xdr:row>
                    <xdr:rowOff>0</xdr:rowOff>
                  </from>
                  <to>
                    <xdr:col>11</xdr:col>
                    <xdr:colOff>590550</xdr:colOff>
                    <xdr:row>5</xdr:row>
                    <xdr:rowOff>0</xdr:rowOff>
                  </to>
                </anchor>
              </controlPr>
            </control>
          </mc:Choice>
        </mc:AlternateContent>
        <mc:AlternateContent xmlns:mc="http://schemas.openxmlformats.org/markup-compatibility/2006">
          <mc:Choice Requires="x14">
            <control shapeId="3377" r:id="rId113" name="Check Box 305">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378" r:id="rId114" name="Check Box 306">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379" r:id="rId115" name="Check Box 307">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380" r:id="rId116" name="Check Box 308">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381" r:id="rId117" name="Check Box 309">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382" r:id="rId118" name="Check Box 310">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383" r:id="rId119" name="Check Box 311">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384" r:id="rId120" name="Check Box 312">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385" r:id="rId121" name="Check Box 313">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386" r:id="rId122" name="Check Box 314">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387" r:id="rId123" name="Check Box 315">
              <controlPr defaultSize="0" autoFill="0" autoLine="0" autoPict="0">
                <anchor moveWithCells="1" sizeWithCells="1">
                  <from>
                    <xdr:col>9</xdr:col>
                    <xdr:colOff>57150</xdr:colOff>
                    <xdr:row>5</xdr:row>
                    <xdr:rowOff>0</xdr:rowOff>
                  </from>
                  <to>
                    <xdr:col>10</xdr:col>
                    <xdr:colOff>0</xdr:colOff>
                    <xdr:row>5</xdr:row>
                    <xdr:rowOff>0</xdr:rowOff>
                  </to>
                </anchor>
              </controlPr>
            </control>
          </mc:Choice>
        </mc:AlternateContent>
        <mc:AlternateContent xmlns:mc="http://schemas.openxmlformats.org/markup-compatibility/2006">
          <mc:Choice Requires="x14">
            <control shapeId="3388" r:id="rId124" name="Check Box 316">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389" r:id="rId125" name="Check Box 317">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390" r:id="rId126" name="Check Box 318">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391" r:id="rId127" name="Check Box 319">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392" r:id="rId128" name="Check Box 320">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393" r:id="rId129" name="Check Box 321">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394" r:id="rId130" name="Check Box 322">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395" r:id="rId131" name="Check Box 323">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396" r:id="rId132" name="Check Box 324">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397" r:id="rId133" name="Check Box 325">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402" r:id="rId134" name="Check Box 330">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403" r:id="rId135" name="Check Box 331">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404" r:id="rId136" name="Check Box 332">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405" r:id="rId137" name="Check Box 333">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406" r:id="rId138" name="Check Box 334">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407" r:id="rId139" name="Check Box 335">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408" r:id="rId140" name="Check Box 336">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409" r:id="rId141" name="Check Box 337">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410" r:id="rId142" name="Check Box 338">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411" r:id="rId143" name="Check Box 339">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412" r:id="rId144" name="Check Box 340">
              <controlPr defaultSize="0" autoFill="0" autoLine="0" autoPict="0">
                <anchor moveWithCells="1" sizeWithCells="1">
                  <from>
                    <xdr:col>9</xdr:col>
                    <xdr:colOff>57150</xdr:colOff>
                    <xdr:row>5</xdr:row>
                    <xdr:rowOff>0</xdr:rowOff>
                  </from>
                  <to>
                    <xdr:col>10</xdr:col>
                    <xdr:colOff>0</xdr:colOff>
                    <xdr:row>5</xdr:row>
                    <xdr:rowOff>0</xdr:rowOff>
                  </to>
                </anchor>
              </controlPr>
            </control>
          </mc:Choice>
        </mc:AlternateContent>
        <mc:AlternateContent xmlns:mc="http://schemas.openxmlformats.org/markup-compatibility/2006">
          <mc:Choice Requires="x14">
            <control shapeId="3422" r:id="rId145" name="Check Box 350">
              <controlPr defaultSize="0" autoFill="0" autoLine="0" autoPict="0">
                <anchor moveWithCells="1" sizeWithCells="1">
                  <from>
                    <xdr:col>11</xdr:col>
                    <xdr:colOff>57150</xdr:colOff>
                    <xdr:row>5</xdr:row>
                    <xdr:rowOff>0</xdr:rowOff>
                  </from>
                  <to>
                    <xdr:col>11</xdr:col>
                    <xdr:colOff>590550</xdr:colOff>
                    <xdr:row>5</xdr:row>
                    <xdr:rowOff>0</xdr:rowOff>
                  </to>
                </anchor>
              </controlPr>
            </control>
          </mc:Choice>
        </mc:AlternateContent>
        <mc:AlternateContent xmlns:mc="http://schemas.openxmlformats.org/markup-compatibility/2006">
          <mc:Choice Requires="x14">
            <control shapeId="3423" r:id="rId146" name="Check Box 351">
              <controlPr defaultSize="0" autoFill="0" autoLine="0" autoPict="0">
                <anchor moveWithCells="1" sizeWithCells="1">
                  <from>
                    <xdr:col>11</xdr:col>
                    <xdr:colOff>57150</xdr:colOff>
                    <xdr:row>5</xdr:row>
                    <xdr:rowOff>0</xdr:rowOff>
                  </from>
                  <to>
                    <xdr:col>11</xdr:col>
                    <xdr:colOff>590550</xdr:colOff>
                    <xdr:row>5</xdr:row>
                    <xdr:rowOff>0</xdr:rowOff>
                  </to>
                </anchor>
              </controlPr>
            </control>
          </mc:Choice>
        </mc:AlternateContent>
        <mc:AlternateContent xmlns:mc="http://schemas.openxmlformats.org/markup-compatibility/2006">
          <mc:Choice Requires="x14">
            <control shapeId="3435" r:id="rId147" name="Check Box 363">
              <controlPr defaultSize="0" autoFill="0" autoLine="0" autoPict="0">
                <anchor moveWithCells="1" sizeWithCells="1">
                  <from>
                    <xdr:col>14</xdr:col>
                    <xdr:colOff>57150</xdr:colOff>
                    <xdr:row>5</xdr:row>
                    <xdr:rowOff>0</xdr:rowOff>
                  </from>
                  <to>
                    <xdr:col>14</xdr:col>
                    <xdr:colOff>990600</xdr:colOff>
                    <xdr:row>5</xdr:row>
                    <xdr:rowOff>0</xdr:rowOff>
                  </to>
                </anchor>
              </controlPr>
            </control>
          </mc:Choice>
        </mc:AlternateContent>
        <mc:AlternateContent xmlns:mc="http://schemas.openxmlformats.org/markup-compatibility/2006">
          <mc:Choice Requires="x14">
            <control shapeId="3445" r:id="rId148" name="Check Box 373">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446" r:id="rId149" name="Check Box 374">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447" r:id="rId150" name="Check Box 375">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448" r:id="rId151" name="Check Box 376">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449" r:id="rId152" name="Check Box 377">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450" r:id="rId153" name="Check Box 378">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451" r:id="rId154" name="Check Box 379">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452" r:id="rId155" name="Check Box 380">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453" r:id="rId156" name="Check Box 381">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454" r:id="rId157" name="Check Box 382">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455" r:id="rId158" name="Check Box 383">
              <controlPr defaultSize="0" autoFill="0" autoLine="0" autoPict="0">
                <anchor moveWithCells="1" sizeWithCells="1">
                  <from>
                    <xdr:col>9</xdr:col>
                    <xdr:colOff>57150</xdr:colOff>
                    <xdr:row>5</xdr:row>
                    <xdr:rowOff>0</xdr:rowOff>
                  </from>
                  <to>
                    <xdr:col>10</xdr:col>
                    <xdr:colOff>0</xdr:colOff>
                    <xdr:row>5</xdr:row>
                    <xdr:rowOff>0</xdr:rowOff>
                  </to>
                </anchor>
              </controlPr>
            </control>
          </mc:Choice>
        </mc:AlternateContent>
        <mc:AlternateContent xmlns:mc="http://schemas.openxmlformats.org/markup-compatibility/2006">
          <mc:Choice Requires="x14">
            <control shapeId="3476" r:id="rId159" name="Check Box 404">
              <controlPr defaultSize="0" autoFill="0" autoLine="0" autoPict="0">
                <anchor moveWithCells="1" sizeWithCells="1">
                  <from>
                    <xdr:col>14</xdr:col>
                    <xdr:colOff>57150</xdr:colOff>
                    <xdr:row>5</xdr:row>
                    <xdr:rowOff>0</xdr:rowOff>
                  </from>
                  <to>
                    <xdr:col>14</xdr:col>
                    <xdr:colOff>990600</xdr:colOff>
                    <xdr:row>5</xdr:row>
                    <xdr:rowOff>0</xdr:rowOff>
                  </to>
                </anchor>
              </controlPr>
            </control>
          </mc:Choice>
        </mc:AlternateContent>
        <mc:AlternateContent xmlns:mc="http://schemas.openxmlformats.org/markup-compatibility/2006">
          <mc:Choice Requires="x14">
            <control shapeId="3477" r:id="rId160" name="Check Box 405">
              <controlPr defaultSize="0" autoFill="0" autoLine="0" autoPict="0">
                <anchor moveWithCells="1" sizeWithCells="1">
                  <from>
                    <xdr:col>11</xdr:col>
                    <xdr:colOff>57150</xdr:colOff>
                    <xdr:row>5</xdr:row>
                    <xdr:rowOff>0</xdr:rowOff>
                  </from>
                  <to>
                    <xdr:col>11</xdr:col>
                    <xdr:colOff>590550</xdr:colOff>
                    <xdr:row>5</xdr:row>
                    <xdr:rowOff>0</xdr:rowOff>
                  </to>
                </anchor>
              </controlPr>
            </control>
          </mc:Choice>
        </mc:AlternateContent>
        <mc:AlternateContent xmlns:mc="http://schemas.openxmlformats.org/markup-compatibility/2006">
          <mc:Choice Requires="x14">
            <control shapeId="3478" r:id="rId161" name="Check Box 406">
              <controlPr defaultSize="0" autoFill="0" autoLine="0" autoPict="0">
                <anchor moveWithCells="1" sizeWithCells="1">
                  <from>
                    <xdr:col>11</xdr:col>
                    <xdr:colOff>57150</xdr:colOff>
                    <xdr:row>5</xdr:row>
                    <xdr:rowOff>0</xdr:rowOff>
                  </from>
                  <to>
                    <xdr:col>11</xdr:col>
                    <xdr:colOff>590550</xdr:colOff>
                    <xdr:row>5</xdr:row>
                    <xdr:rowOff>0</xdr:rowOff>
                  </to>
                </anchor>
              </controlPr>
            </control>
          </mc:Choice>
        </mc:AlternateContent>
        <mc:AlternateContent xmlns:mc="http://schemas.openxmlformats.org/markup-compatibility/2006">
          <mc:Choice Requires="x14">
            <control shapeId="3479" r:id="rId162" name="Check Box 407">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480" r:id="rId163" name="Check Box 408">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481" r:id="rId164" name="Check Box 409">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482" r:id="rId165" name="Check Box 410">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483" r:id="rId166" name="Check Box 411">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484" r:id="rId167" name="Check Box 412">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485" r:id="rId168" name="Check Box 413">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486" r:id="rId169" name="Check Box 414">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487" r:id="rId170" name="Check Box 415">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488" r:id="rId171" name="Check Box 416">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489" r:id="rId172" name="Check Box 417">
              <controlPr defaultSize="0" autoFill="0" autoLine="0" autoPict="0">
                <anchor moveWithCells="1" sizeWithCells="1">
                  <from>
                    <xdr:col>9</xdr:col>
                    <xdr:colOff>57150</xdr:colOff>
                    <xdr:row>5</xdr:row>
                    <xdr:rowOff>0</xdr:rowOff>
                  </from>
                  <to>
                    <xdr:col>10</xdr:col>
                    <xdr:colOff>0</xdr:colOff>
                    <xdr:row>5</xdr:row>
                    <xdr:rowOff>0</xdr:rowOff>
                  </to>
                </anchor>
              </controlPr>
            </control>
          </mc:Choice>
        </mc:AlternateContent>
        <mc:AlternateContent xmlns:mc="http://schemas.openxmlformats.org/markup-compatibility/2006">
          <mc:Choice Requires="x14">
            <control shapeId="3499" r:id="rId173" name="Check Box 427">
              <controlPr defaultSize="0" autoFill="0" autoLine="0" autoPict="0">
                <anchor moveWithCells="1" sizeWithCells="1">
                  <from>
                    <xdr:col>11</xdr:col>
                    <xdr:colOff>57150</xdr:colOff>
                    <xdr:row>5</xdr:row>
                    <xdr:rowOff>0</xdr:rowOff>
                  </from>
                  <to>
                    <xdr:col>11</xdr:col>
                    <xdr:colOff>590550</xdr:colOff>
                    <xdr:row>5</xdr:row>
                    <xdr:rowOff>0</xdr:rowOff>
                  </to>
                </anchor>
              </controlPr>
            </control>
          </mc:Choice>
        </mc:AlternateContent>
        <mc:AlternateContent xmlns:mc="http://schemas.openxmlformats.org/markup-compatibility/2006">
          <mc:Choice Requires="x14">
            <control shapeId="3500" r:id="rId174" name="Check Box 428">
              <controlPr defaultSize="0" autoFill="0" autoLine="0" autoPict="0">
                <anchor moveWithCells="1" sizeWithCells="1">
                  <from>
                    <xdr:col>11</xdr:col>
                    <xdr:colOff>57150</xdr:colOff>
                    <xdr:row>5</xdr:row>
                    <xdr:rowOff>0</xdr:rowOff>
                  </from>
                  <to>
                    <xdr:col>11</xdr:col>
                    <xdr:colOff>590550</xdr:colOff>
                    <xdr:row>5</xdr:row>
                    <xdr:rowOff>0</xdr:rowOff>
                  </to>
                </anchor>
              </controlPr>
            </control>
          </mc:Choice>
        </mc:AlternateContent>
        <mc:AlternateContent xmlns:mc="http://schemas.openxmlformats.org/markup-compatibility/2006">
          <mc:Choice Requires="x14">
            <control shapeId="3512" r:id="rId175" name="Check Box 440">
              <controlPr defaultSize="0" autoFill="0" autoLine="0" autoPict="0">
                <anchor moveWithCells="1" sizeWithCells="1">
                  <from>
                    <xdr:col>14</xdr:col>
                    <xdr:colOff>57150</xdr:colOff>
                    <xdr:row>5</xdr:row>
                    <xdr:rowOff>0</xdr:rowOff>
                  </from>
                  <to>
                    <xdr:col>14</xdr:col>
                    <xdr:colOff>990600</xdr:colOff>
                    <xdr:row>5</xdr:row>
                    <xdr:rowOff>0</xdr:rowOff>
                  </to>
                </anchor>
              </controlPr>
            </control>
          </mc:Choice>
        </mc:AlternateContent>
        <mc:AlternateContent xmlns:mc="http://schemas.openxmlformats.org/markup-compatibility/2006">
          <mc:Choice Requires="x14">
            <control shapeId="3522" r:id="rId176" name="Check Box 450">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523" r:id="rId177" name="Check Box 451">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524" r:id="rId178" name="Check Box 452">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525" r:id="rId179" name="Check Box 453">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526" r:id="rId180" name="Check Box 454">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527" r:id="rId181" name="Check Box 455">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528" r:id="rId182" name="Check Box 456">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529" r:id="rId183" name="Check Box 457">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530" r:id="rId184" name="Check Box 458">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531" r:id="rId185" name="Check Box 459">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532" r:id="rId186" name="Check Box 460">
              <controlPr defaultSize="0" autoFill="0" autoLine="0" autoPict="0">
                <anchor moveWithCells="1" sizeWithCells="1">
                  <from>
                    <xdr:col>9</xdr:col>
                    <xdr:colOff>57150</xdr:colOff>
                    <xdr:row>5</xdr:row>
                    <xdr:rowOff>0</xdr:rowOff>
                  </from>
                  <to>
                    <xdr:col>10</xdr:col>
                    <xdr:colOff>0</xdr:colOff>
                    <xdr:row>5</xdr:row>
                    <xdr:rowOff>0</xdr:rowOff>
                  </to>
                </anchor>
              </controlPr>
            </control>
          </mc:Choice>
        </mc:AlternateContent>
        <mc:AlternateContent xmlns:mc="http://schemas.openxmlformats.org/markup-compatibility/2006">
          <mc:Choice Requires="x14">
            <control shapeId="3553" r:id="rId187" name="Check Box 481">
              <controlPr defaultSize="0" autoFill="0" autoLine="0" autoPict="0">
                <anchor moveWithCells="1" sizeWithCells="1">
                  <from>
                    <xdr:col>14</xdr:col>
                    <xdr:colOff>57150</xdr:colOff>
                    <xdr:row>5</xdr:row>
                    <xdr:rowOff>0</xdr:rowOff>
                  </from>
                  <to>
                    <xdr:col>14</xdr:col>
                    <xdr:colOff>990600</xdr:colOff>
                    <xdr:row>5</xdr:row>
                    <xdr:rowOff>0</xdr:rowOff>
                  </to>
                </anchor>
              </controlPr>
            </control>
          </mc:Choice>
        </mc:AlternateContent>
        <mc:AlternateContent xmlns:mc="http://schemas.openxmlformats.org/markup-compatibility/2006">
          <mc:Choice Requires="x14">
            <control shapeId="3554" r:id="rId188" name="Check Box 482">
              <controlPr defaultSize="0" autoFill="0" autoLine="0" autoPict="0">
                <anchor moveWithCells="1" sizeWithCells="1">
                  <from>
                    <xdr:col>11</xdr:col>
                    <xdr:colOff>57150</xdr:colOff>
                    <xdr:row>5</xdr:row>
                    <xdr:rowOff>0</xdr:rowOff>
                  </from>
                  <to>
                    <xdr:col>11</xdr:col>
                    <xdr:colOff>590550</xdr:colOff>
                    <xdr:row>5</xdr:row>
                    <xdr:rowOff>0</xdr:rowOff>
                  </to>
                </anchor>
              </controlPr>
            </control>
          </mc:Choice>
        </mc:AlternateContent>
        <mc:AlternateContent xmlns:mc="http://schemas.openxmlformats.org/markup-compatibility/2006">
          <mc:Choice Requires="x14">
            <control shapeId="3555" r:id="rId189" name="Check Box 483">
              <controlPr defaultSize="0" autoFill="0" autoLine="0" autoPict="0">
                <anchor moveWithCells="1" sizeWithCells="1">
                  <from>
                    <xdr:col>11</xdr:col>
                    <xdr:colOff>57150</xdr:colOff>
                    <xdr:row>5</xdr:row>
                    <xdr:rowOff>0</xdr:rowOff>
                  </from>
                  <to>
                    <xdr:col>11</xdr:col>
                    <xdr:colOff>590550</xdr:colOff>
                    <xdr:row>5</xdr:row>
                    <xdr:rowOff>0</xdr:rowOff>
                  </to>
                </anchor>
              </controlPr>
            </control>
          </mc:Choice>
        </mc:AlternateContent>
        <mc:AlternateContent xmlns:mc="http://schemas.openxmlformats.org/markup-compatibility/2006">
          <mc:Choice Requires="x14">
            <control shapeId="3556" r:id="rId190" name="Check Box 484">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557" r:id="rId191" name="Check Box 485">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558" r:id="rId192" name="Check Box 486">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559" r:id="rId193" name="Check Box 487">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560" r:id="rId194" name="Check Box 488">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561" r:id="rId195" name="Check Box 489">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562" r:id="rId196" name="Check Box 490">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563" r:id="rId197" name="Check Box 491">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564" r:id="rId198" name="Check Box 492">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565" r:id="rId199" name="Check Box 493">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566" r:id="rId200" name="Check Box 494">
              <controlPr defaultSize="0" autoFill="0" autoLine="0" autoPict="0">
                <anchor moveWithCells="1" sizeWithCells="1">
                  <from>
                    <xdr:col>9</xdr:col>
                    <xdr:colOff>57150</xdr:colOff>
                    <xdr:row>5</xdr:row>
                    <xdr:rowOff>0</xdr:rowOff>
                  </from>
                  <to>
                    <xdr:col>10</xdr:col>
                    <xdr:colOff>0</xdr:colOff>
                    <xdr:row>5</xdr:row>
                    <xdr:rowOff>0</xdr:rowOff>
                  </to>
                </anchor>
              </controlPr>
            </control>
          </mc:Choice>
        </mc:AlternateContent>
        <mc:AlternateContent xmlns:mc="http://schemas.openxmlformats.org/markup-compatibility/2006">
          <mc:Choice Requires="x14">
            <control shapeId="3567" r:id="rId201" name="Check Box 495">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568" r:id="rId202" name="Check Box 496">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569" r:id="rId203" name="Check Box 497">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570" r:id="rId204" name="Check Box 498">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571" r:id="rId205" name="Check Box 499">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572" r:id="rId206" name="Check Box 500">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573" r:id="rId207" name="Check Box 501">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574" r:id="rId208" name="Check Box 502">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575" r:id="rId209" name="Check Box 503">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576" r:id="rId210" name="Check Box 504">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577" r:id="rId211" name="Check Box 505">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578" r:id="rId212" name="Check Box 506">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579" r:id="rId213" name="Check Box 507">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580" r:id="rId214" name="Check Box 508">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581" r:id="rId215" name="Check Box 509">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582" r:id="rId216" name="Check Box 510">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583" r:id="rId217" name="Check Box 511">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584" r:id="rId218" name="Check Box 512">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585" r:id="rId219" name="Check Box 513">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586" r:id="rId220" name="Check Box 514">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587" r:id="rId221" name="Check Box 515">
              <controlPr defaultSize="0" autoFill="0" autoLine="0" autoPict="0">
                <anchor moveWithCells="1" sizeWithCells="1">
                  <from>
                    <xdr:col>9</xdr:col>
                    <xdr:colOff>57150</xdr:colOff>
                    <xdr:row>5</xdr:row>
                    <xdr:rowOff>0</xdr:rowOff>
                  </from>
                  <to>
                    <xdr:col>10</xdr:col>
                    <xdr:colOff>0</xdr:colOff>
                    <xdr:row>5</xdr:row>
                    <xdr:rowOff>0</xdr:rowOff>
                  </to>
                </anchor>
              </controlPr>
            </control>
          </mc:Choice>
        </mc:AlternateContent>
        <mc:AlternateContent xmlns:mc="http://schemas.openxmlformats.org/markup-compatibility/2006">
          <mc:Choice Requires="x14">
            <control shapeId="3597" r:id="rId222" name="Check Box 525">
              <controlPr defaultSize="0" autoFill="0" autoLine="0" autoPict="0">
                <anchor moveWithCells="1" sizeWithCells="1">
                  <from>
                    <xdr:col>11</xdr:col>
                    <xdr:colOff>57150</xdr:colOff>
                    <xdr:row>5</xdr:row>
                    <xdr:rowOff>0</xdr:rowOff>
                  </from>
                  <to>
                    <xdr:col>11</xdr:col>
                    <xdr:colOff>590550</xdr:colOff>
                    <xdr:row>5</xdr:row>
                    <xdr:rowOff>0</xdr:rowOff>
                  </to>
                </anchor>
              </controlPr>
            </control>
          </mc:Choice>
        </mc:AlternateContent>
        <mc:AlternateContent xmlns:mc="http://schemas.openxmlformats.org/markup-compatibility/2006">
          <mc:Choice Requires="x14">
            <control shapeId="3598" r:id="rId223" name="Check Box 526">
              <controlPr defaultSize="0" autoFill="0" autoLine="0" autoPict="0">
                <anchor moveWithCells="1" sizeWithCells="1">
                  <from>
                    <xdr:col>11</xdr:col>
                    <xdr:colOff>57150</xdr:colOff>
                    <xdr:row>5</xdr:row>
                    <xdr:rowOff>0</xdr:rowOff>
                  </from>
                  <to>
                    <xdr:col>11</xdr:col>
                    <xdr:colOff>590550</xdr:colOff>
                    <xdr:row>5</xdr:row>
                    <xdr:rowOff>0</xdr:rowOff>
                  </to>
                </anchor>
              </controlPr>
            </control>
          </mc:Choice>
        </mc:AlternateContent>
        <mc:AlternateContent xmlns:mc="http://schemas.openxmlformats.org/markup-compatibility/2006">
          <mc:Choice Requires="x14">
            <control shapeId="3610" r:id="rId224" name="Check Box 538">
              <controlPr defaultSize="0" autoFill="0" autoLine="0" autoPict="0">
                <anchor moveWithCells="1" sizeWithCells="1">
                  <from>
                    <xdr:col>14</xdr:col>
                    <xdr:colOff>57150</xdr:colOff>
                    <xdr:row>5</xdr:row>
                    <xdr:rowOff>0</xdr:rowOff>
                  </from>
                  <to>
                    <xdr:col>14</xdr:col>
                    <xdr:colOff>990600</xdr:colOff>
                    <xdr:row>5</xdr:row>
                    <xdr:rowOff>0</xdr:rowOff>
                  </to>
                </anchor>
              </controlPr>
            </control>
          </mc:Choice>
        </mc:AlternateContent>
        <mc:AlternateContent xmlns:mc="http://schemas.openxmlformats.org/markup-compatibility/2006">
          <mc:Choice Requires="x14">
            <control shapeId="3620" r:id="rId225" name="Check Box 548">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621" r:id="rId226" name="Check Box 549">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622" r:id="rId227" name="Check Box 550">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623" r:id="rId228" name="Check Box 551">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624" r:id="rId229" name="Check Box 552">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625" r:id="rId230" name="Check Box 553">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626" r:id="rId231" name="Check Box 554">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627" r:id="rId232" name="Check Box 555">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628" r:id="rId233" name="Check Box 556">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629" r:id="rId234" name="Check Box 557">
              <controlPr defaultSize="0" autoFill="0" autoLine="0" autoPict="0">
                <anchor moveWithCells="1" sizeWithCells="1">
                  <from>
                    <xdr:col>9</xdr:col>
                    <xdr:colOff>57150</xdr:colOff>
                    <xdr:row>5</xdr:row>
                    <xdr:rowOff>0</xdr:rowOff>
                  </from>
                  <to>
                    <xdr:col>9</xdr:col>
                    <xdr:colOff>590550</xdr:colOff>
                    <xdr:row>5</xdr:row>
                    <xdr:rowOff>0</xdr:rowOff>
                  </to>
                </anchor>
              </controlPr>
            </control>
          </mc:Choice>
        </mc:AlternateContent>
        <mc:AlternateContent xmlns:mc="http://schemas.openxmlformats.org/markup-compatibility/2006">
          <mc:Choice Requires="x14">
            <control shapeId="3630" r:id="rId235" name="Check Box 558">
              <controlPr defaultSize="0" autoFill="0" autoLine="0" autoPict="0">
                <anchor moveWithCells="1" sizeWithCells="1">
                  <from>
                    <xdr:col>9</xdr:col>
                    <xdr:colOff>57150</xdr:colOff>
                    <xdr:row>5</xdr:row>
                    <xdr:rowOff>0</xdr:rowOff>
                  </from>
                  <to>
                    <xdr:col>10</xdr:col>
                    <xdr:colOff>0</xdr:colOff>
                    <xdr:row>5</xdr:row>
                    <xdr:rowOff>0</xdr:rowOff>
                  </to>
                </anchor>
              </controlPr>
            </control>
          </mc:Choice>
        </mc:AlternateContent>
        <mc:AlternateContent xmlns:mc="http://schemas.openxmlformats.org/markup-compatibility/2006">
          <mc:Choice Requires="x14">
            <control shapeId="3651" r:id="rId236" name="Check Box 579">
              <controlPr defaultSize="0" autoFill="0" autoLine="0" autoPict="0">
                <anchor moveWithCells="1" sizeWithCells="1">
                  <from>
                    <xdr:col>14</xdr:col>
                    <xdr:colOff>57150</xdr:colOff>
                    <xdr:row>5</xdr:row>
                    <xdr:rowOff>0</xdr:rowOff>
                  </from>
                  <to>
                    <xdr:col>14</xdr:col>
                    <xdr:colOff>990600</xdr:colOff>
                    <xdr:row>5</xdr:row>
                    <xdr:rowOff>0</xdr:rowOff>
                  </to>
                </anchor>
              </controlPr>
            </control>
          </mc:Choice>
        </mc:AlternateContent>
        <mc:AlternateContent xmlns:mc="http://schemas.openxmlformats.org/markup-compatibility/2006">
          <mc:Choice Requires="x14">
            <control shapeId="3652" r:id="rId237" name="Check Box 580">
              <controlPr defaultSize="0" autoFill="0" autoLine="0" autoPict="0">
                <anchor moveWithCells="1" sizeWithCells="1">
                  <from>
                    <xdr:col>11</xdr:col>
                    <xdr:colOff>57150</xdr:colOff>
                    <xdr:row>5</xdr:row>
                    <xdr:rowOff>0</xdr:rowOff>
                  </from>
                  <to>
                    <xdr:col>11</xdr:col>
                    <xdr:colOff>590550</xdr:colOff>
                    <xdr:row>5</xdr:row>
                    <xdr:rowOff>0</xdr:rowOff>
                  </to>
                </anchor>
              </controlPr>
            </control>
          </mc:Choice>
        </mc:AlternateContent>
        <mc:AlternateContent xmlns:mc="http://schemas.openxmlformats.org/markup-compatibility/2006">
          <mc:Choice Requires="x14">
            <control shapeId="3653" r:id="rId238" name="Check Box 581">
              <controlPr defaultSize="0" autoFill="0" autoLine="0" autoPict="0">
                <anchor moveWithCells="1" sizeWithCells="1">
                  <from>
                    <xdr:col>11</xdr:col>
                    <xdr:colOff>57150</xdr:colOff>
                    <xdr:row>5</xdr:row>
                    <xdr:rowOff>0</xdr:rowOff>
                  </from>
                  <to>
                    <xdr:col>11</xdr:col>
                    <xdr:colOff>590550</xdr:colOff>
                    <xdr:row>5</xdr:row>
                    <xdr:rowOff>0</xdr:rowOff>
                  </to>
                </anchor>
              </controlPr>
            </control>
          </mc:Choice>
        </mc:AlternateContent>
        <mc:AlternateContent xmlns:mc="http://schemas.openxmlformats.org/markup-compatibility/2006">
          <mc:Choice Requires="x14">
            <control shapeId="3746" r:id="rId239" name="Check Box 674">
              <controlPr defaultSize="0" autoFill="0" autoLine="0" autoPict="0">
                <anchor moveWithCells="1" sizeWithCells="1">
                  <from>
                    <xdr:col>11</xdr:col>
                    <xdr:colOff>57150</xdr:colOff>
                    <xdr:row>5</xdr:row>
                    <xdr:rowOff>0</xdr:rowOff>
                  </from>
                  <to>
                    <xdr:col>11</xdr:col>
                    <xdr:colOff>590550</xdr:colOff>
                    <xdr:row>5</xdr:row>
                    <xdr:rowOff>0</xdr:rowOff>
                  </to>
                </anchor>
              </controlPr>
            </control>
          </mc:Choice>
        </mc:AlternateContent>
        <mc:AlternateContent xmlns:mc="http://schemas.openxmlformats.org/markup-compatibility/2006">
          <mc:Choice Requires="x14">
            <control shapeId="3143" r:id="rId240" name="Check Box 71">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144" r:id="rId241" name="Check Box 72">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145" r:id="rId242" name="Check Box 73">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146" r:id="rId243" name="Check Box 74">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147" r:id="rId244" name="Check Box 75">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148" r:id="rId245" name="Check Box 76">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149" r:id="rId246" name="Check Box 77">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150" r:id="rId247" name="Check Box 78">
              <controlPr defaultSize="0" autoFill="0" autoLine="0" autoPict="0">
                <anchor moveWithCells="1" sizeWithCells="1">
                  <from>
                    <xdr:col>11</xdr:col>
                    <xdr:colOff>57150</xdr:colOff>
                    <xdr:row>5</xdr:row>
                    <xdr:rowOff>0</xdr:rowOff>
                  </from>
                  <to>
                    <xdr:col>11</xdr:col>
                    <xdr:colOff>57150</xdr:colOff>
                    <xdr:row>5</xdr:row>
                    <xdr:rowOff>0</xdr:rowOff>
                  </to>
                </anchor>
              </controlPr>
            </control>
          </mc:Choice>
        </mc:AlternateContent>
        <mc:AlternateContent xmlns:mc="http://schemas.openxmlformats.org/markup-compatibility/2006">
          <mc:Choice Requires="x14">
            <control shapeId="3154" r:id="rId248" name="Check Box 82">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155" r:id="rId249" name="Check Box 83">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156" r:id="rId250" name="Check Box 84">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157" r:id="rId251" name="Check Box 85">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158" r:id="rId252" name="Check Box 86">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159" r:id="rId253" name="Check Box 87">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160" r:id="rId254" name="Check Box 88">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161" r:id="rId255" name="Check Box 89">
              <controlPr defaultSize="0" autoFill="0" autoLine="0" autoPict="0">
                <anchor moveWithCells="1" sizeWithCells="1">
                  <from>
                    <xdr:col>11</xdr:col>
                    <xdr:colOff>57150</xdr:colOff>
                    <xdr:row>5</xdr:row>
                    <xdr:rowOff>0</xdr:rowOff>
                  </from>
                  <to>
                    <xdr:col>11</xdr:col>
                    <xdr:colOff>57150</xdr:colOff>
                    <xdr:row>5</xdr:row>
                    <xdr:rowOff>0</xdr:rowOff>
                  </to>
                </anchor>
              </controlPr>
            </control>
          </mc:Choice>
        </mc:AlternateContent>
        <mc:AlternateContent xmlns:mc="http://schemas.openxmlformats.org/markup-compatibility/2006">
          <mc:Choice Requires="x14">
            <control shapeId="3165" r:id="rId256" name="Check Box 93">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166" r:id="rId257" name="Check Box 94">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167" r:id="rId258" name="Check Box 95">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168" r:id="rId259" name="Check Box 96">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169" r:id="rId260" name="Check Box 97">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170" r:id="rId261" name="Check Box 98">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171" r:id="rId262" name="Check Box 99">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172" r:id="rId263" name="Check Box 100">
              <controlPr defaultSize="0" autoFill="0" autoLine="0" autoPict="0">
                <anchor moveWithCells="1" sizeWithCells="1">
                  <from>
                    <xdr:col>11</xdr:col>
                    <xdr:colOff>57150</xdr:colOff>
                    <xdr:row>5</xdr:row>
                    <xdr:rowOff>0</xdr:rowOff>
                  </from>
                  <to>
                    <xdr:col>11</xdr:col>
                    <xdr:colOff>57150</xdr:colOff>
                    <xdr:row>5</xdr:row>
                    <xdr:rowOff>0</xdr:rowOff>
                  </to>
                </anchor>
              </controlPr>
            </control>
          </mc:Choice>
        </mc:AlternateContent>
        <mc:AlternateContent xmlns:mc="http://schemas.openxmlformats.org/markup-compatibility/2006">
          <mc:Choice Requires="x14">
            <control shapeId="3176" r:id="rId264" name="Check Box 104">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177" r:id="rId265" name="Check Box 105">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178" r:id="rId266" name="Check Box 106">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179" r:id="rId267" name="Check Box 107">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180" r:id="rId268" name="Check Box 108">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181" r:id="rId269" name="Check Box 109">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182" r:id="rId270" name="Check Box 110">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183" r:id="rId271" name="Check Box 111">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184" r:id="rId272" name="Check Box 112">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185" r:id="rId273" name="Check Box 113">
              <controlPr defaultSize="0" autoFill="0" autoLine="0" autoPict="0">
                <anchor moveWithCells="1" sizeWithCells="1">
                  <from>
                    <xdr:col>14</xdr:col>
                    <xdr:colOff>57150</xdr:colOff>
                    <xdr:row>5</xdr:row>
                    <xdr:rowOff>0</xdr:rowOff>
                  </from>
                  <to>
                    <xdr:col>14</xdr:col>
                    <xdr:colOff>57150</xdr:colOff>
                    <xdr:row>5</xdr:row>
                    <xdr:rowOff>0</xdr:rowOff>
                  </to>
                </anchor>
              </controlPr>
            </control>
          </mc:Choice>
        </mc:AlternateContent>
        <mc:AlternateContent xmlns:mc="http://schemas.openxmlformats.org/markup-compatibility/2006">
          <mc:Choice Requires="x14">
            <control shapeId="3188" r:id="rId274" name="Check Box 116">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189" r:id="rId275" name="Check Box 117">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190" r:id="rId276" name="Check Box 118">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191" r:id="rId277" name="Check Box 119">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192" r:id="rId278" name="Check Box 120">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193" r:id="rId279" name="Check Box 121">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194" r:id="rId280" name="Check Box 122">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195" r:id="rId281" name="Check Box 123">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196" r:id="rId282" name="Check Box 124">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197" r:id="rId283" name="Check Box 125">
              <controlPr defaultSize="0" autoFill="0" autoLine="0" autoPict="0">
                <anchor moveWithCells="1" sizeWithCells="1">
                  <from>
                    <xdr:col>14</xdr:col>
                    <xdr:colOff>57150</xdr:colOff>
                    <xdr:row>5</xdr:row>
                    <xdr:rowOff>0</xdr:rowOff>
                  </from>
                  <to>
                    <xdr:col>14</xdr:col>
                    <xdr:colOff>57150</xdr:colOff>
                    <xdr:row>5</xdr:row>
                    <xdr:rowOff>0</xdr:rowOff>
                  </to>
                </anchor>
              </controlPr>
            </control>
          </mc:Choice>
        </mc:AlternateContent>
        <mc:AlternateContent xmlns:mc="http://schemas.openxmlformats.org/markup-compatibility/2006">
          <mc:Choice Requires="x14">
            <control shapeId="3200" r:id="rId284" name="Check Box 128">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201" r:id="rId285" name="Check Box 129">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202" r:id="rId286" name="Check Box 130">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203" r:id="rId287" name="Check Box 131">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204" r:id="rId288" name="Check Box 132">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205" r:id="rId289" name="Check Box 133">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206" r:id="rId290" name="Check Box 134">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207" r:id="rId291" name="Check Box 135">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208" r:id="rId292" name="Check Box 136">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209" r:id="rId293" name="Check Box 137">
              <controlPr defaultSize="0" autoFill="0" autoLine="0" autoPict="0">
                <anchor moveWithCells="1" sizeWithCells="1">
                  <from>
                    <xdr:col>14</xdr:col>
                    <xdr:colOff>57150</xdr:colOff>
                    <xdr:row>5</xdr:row>
                    <xdr:rowOff>0</xdr:rowOff>
                  </from>
                  <to>
                    <xdr:col>14</xdr:col>
                    <xdr:colOff>57150</xdr:colOff>
                    <xdr:row>5</xdr:row>
                    <xdr:rowOff>0</xdr:rowOff>
                  </to>
                </anchor>
              </controlPr>
            </control>
          </mc:Choice>
        </mc:AlternateContent>
        <mc:AlternateContent xmlns:mc="http://schemas.openxmlformats.org/markup-compatibility/2006">
          <mc:Choice Requires="x14">
            <control shapeId="3214" r:id="rId294" name="Check Box 142">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215" r:id="rId295" name="Check Box 143">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216" r:id="rId296" name="Check Box 144">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217" r:id="rId297" name="Check Box 145">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218" r:id="rId298" name="Check Box 146">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219" r:id="rId299" name="Check Box 147">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220" r:id="rId300" name="Check Box 148">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221" r:id="rId301" name="Check Box 149">
              <controlPr defaultSize="0" autoFill="0" autoLine="0" autoPict="0">
                <anchor moveWithCells="1" sizeWithCells="1">
                  <from>
                    <xdr:col>11</xdr:col>
                    <xdr:colOff>57150</xdr:colOff>
                    <xdr:row>5</xdr:row>
                    <xdr:rowOff>0</xdr:rowOff>
                  </from>
                  <to>
                    <xdr:col>11</xdr:col>
                    <xdr:colOff>57150</xdr:colOff>
                    <xdr:row>5</xdr:row>
                    <xdr:rowOff>0</xdr:rowOff>
                  </to>
                </anchor>
              </controlPr>
            </control>
          </mc:Choice>
        </mc:AlternateContent>
        <mc:AlternateContent xmlns:mc="http://schemas.openxmlformats.org/markup-compatibility/2006">
          <mc:Choice Requires="x14">
            <control shapeId="3223" r:id="rId302" name="Check Box 151">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224" r:id="rId303" name="Check Box 152">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225" r:id="rId304" name="Check Box 153">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226" r:id="rId305" name="Check Box 154">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227" r:id="rId306" name="Check Box 155">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228" r:id="rId307" name="Check Box 156">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229" r:id="rId308" name="Check Box 157">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230" r:id="rId309" name="Check Box 158">
              <controlPr defaultSize="0" autoFill="0" autoLine="0" autoPict="0">
                <anchor moveWithCells="1" sizeWithCells="1">
                  <from>
                    <xdr:col>11</xdr:col>
                    <xdr:colOff>57150</xdr:colOff>
                    <xdr:row>5</xdr:row>
                    <xdr:rowOff>0</xdr:rowOff>
                  </from>
                  <to>
                    <xdr:col>11</xdr:col>
                    <xdr:colOff>57150</xdr:colOff>
                    <xdr:row>5</xdr:row>
                    <xdr:rowOff>0</xdr:rowOff>
                  </to>
                </anchor>
              </controlPr>
            </control>
          </mc:Choice>
        </mc:AlternateContent>
        <mc:AlternateContent xmlns:mc="http://schemas.openxmlformats.org/markup-compatibility/2006">
          <mc:Choice Requires="x14">
            <control shapeId="3232" r:id="rId310" name="Check Box 160">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233" r:id="rId311" name="Check Box 161">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234" r:id="rId312" name="Check Box 162">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235" r:id="rId313" name="Check Box 163">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236" r:id="rId314" name="Check Box 164">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237" r:id="rId315" name="Check Box 165">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238" r:id="rId316" name="Check Box 166">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239" r:id="rId317" name="Check Box 167">
              <controlPr defaultSize="0" autoFill="0" autoLine="0" autoPict="0">
                <anchor moveWithCells="1" sizeWithCells="1">
                  <from>
                    <xdr:col>11</xdr:col>
                    <xdr:colOff>57150</xdr:colOff>
                    <xdr:row>5</xdr:row>
                    <xdr:rowOff>0</xdr:rowOff>
                  </from>
                  <to>
                    <xdr:col>11</xdr:col>
                    <xdr:colOff>57150</xdr:colOff>
                    <xdr:row>5</xdr:row>
                    <xdr:rowOff>0</xdr:rowOff>
                  </to>
                </anchor>
              </controlPr>
            </control>
          </mc:Choice>
        </mc:AlternateContent>
        <mc:AlternateContent xmlns:mc="http://schemas.openxmlformats.org/markup-compatibility/2006">
          <mc:Choice Requires="x14">
            <control shapeId="3261" r:id="rId318" name="Check Box 189">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262" r:id="rId319" name="Check Box 190">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263" r:id="rId320" name="Check Box 191">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264" r:id="rId321" name="Check Box 192">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265" r:id="rId322" name="Check Box 193">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266" r:id="rId323" name="Check Box 194">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267" r:id="rId324" name="Check Box 195">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268" r:id="rId325" name="Check Box 196">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269" r:id="rId326" name="Check Box 197">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270" r:id="rId327" name="Check Box 198">
              <controlPr defaultSize="0" autoFill="0" autoLine="0" autoPict="0">
                <anchor moveWithCells="1" sizeWithCells="1">
                  <from>
                    <xdr:col>14</xdr:col>
                    <xdr:colOff>57150</xdr:colOff>
                    <xdr:row>5</xdr:row>
                    <xdr:rowOff>0</xdr:rowOff>
                  </from>
                  <to>
                    <xdr:col>14</xdr:col>
                    <xdr:colOff>57150</xdr:colOff>
                    <xdr:row>5</xdr:row>
                    <xdr:rowOff>0</xdr:rowOff>
                  </to>
                </anchor>
              </controlPr>
            </control>
          </mc:Choice>
        </mc:AlternateContent>
        <mc:AlternateContent xmlns:mc="http://schemas.openxmlformats.org/markup-compatibility/2006">
          <mc:Choice Requires="x14">
            <control shapeId="3309" r:id="rId328" name="Check Box 237">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310" r:id="rId329" name="Check Box 238">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311" r:id="rId330" name="Check Box 239">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312" r:id="rId331" name="Check Box 240">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313" r:id="rId332" name="Check Box 241">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314" r:id="rId333" name="Check Box 242">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315" r:id="rId334" name="Check Box 243">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316" r:id="rId335" name="Check Box 244">
              <controlPr defaultSize="0" autoFill="0" autoLine="0" autoPict="0">
                <anchor moveWithCells="1" sizeWithCells="1">
                  <from>
                    <xdr:col>11</xdr:col>
                    <xdr:colOff>57150</xdr:colOff>
                    <xdr:row>5</xdr:row>
                    <xdr:rowOff>0</xdr:rowOff>
                  </from>
                  <to>
                    <xdr:col>11</xdr:col>
                    <xdr:colOff>57150</xdr:colOff>
                    <xdr:row>5</xdr:row>
                    <xdr:rowOff>0</xdr:rowOff>
                  </to>
                </anchor>
              </controlPr>
            </control>
          </mc:Choice>
        </mc:AlternateContent>
        <mc:AlternateContent xmlns:mc="http://schemas.openxmlformats.org/markup-compatibility/2006">
          <mc:Choice Requires="x14">
            <control shapeId="3318" r:id="rId336" name="Check Box 246">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319" r:id="rId337" name="Check Box 247">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320" r:id="rId338" name="Check Box 248">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321" r:id="rId339" name="Check Box 249">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322" r:id="rId340" name="Check Box 250">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323" r:id="rId341" name="Check Box 251">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324" r:id="rId342" name="Check Box 252">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325" r:id="rId343" name="Check Box 253">
              <controlPr defaultSize="0" autoFill="0" autoLine="0" autoPict="0">
                <anchor moveWithCells="1" sizeWithCells="1">
                  <from>
                    <xdr:col>11</xdr:col>
                    <xdr:colOff>57150</xdr:colOff>
                    <xdr:row>5</xdr:row>
                    <xdr:rowOff>0</xdr:rowOff>
                  </from>
                  <to>
                    <xdr:col>11</xdr:col>
                    <xdr:colOff>57150</xdr:colOff>
                    <xdr:row>5</xdr:row>
                    <xdr:rowOff>0</xdr:rowOff>
                  </to>
                </anchor>
              </controlPr>
            </control>
          </mc:Choice>
        </mc:AlternateContent>
        <mc:AlternateContent xmlns:mc="http://schemas.openxmlformats.org/markup-compatibility/2006">
          <mc:Choice Requires="x14">
            <control shapeId="3327" r:id="rId344" name="Check Box 255">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328" r:id="rId345" name="Check Box 256">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329" r:id="rId346" name="Check Box 257">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330" r:id="rId347" name="Check Box 258">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331" r:id="rId348" name="Check Box 259">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332" r:id="rId349" name="Check Box 260">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333" r:id="rId350" name="Check Box 261">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334" r:id="rId351" name="Check Box 262">
              <controlPr defaultSize="0" autoFill="0" autoLine="0" autoPict="0">
                <anchor moveWithCells="1" sizeWithCells="1">
                  <from>
                    <xdr:col>11</xdr:col>
                    <xdr:colOff>57150</xdr:colOff>
                    <xdr:row>5</xdr:row>
                    <xdr:rowOff>0</xdr:rowOff>
                  </from>
                  <to>
                    <xdr:col>11</xdr:col>
                    <xdr:colOff>57150</xdr:colOff>
                    <xdr:row>5</xdr:row>
                    <xdr:rowOff>0</xdr:rowOff>
                  </to>
                </anchor>
              </controlPr>
            </control>
          </mc:Choice>
        </mc:AlternateContent>
        <mc:AlternateContent xmlns:mc="http://schemas.openxmlformats.org/markup-compatibility/2006">
          <mc:Choice Requires="x14">
            <control shapeId="3336" r:id="rId352" name="Check Box 264">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337" r:id="rId353" name="Check Box 265">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338" r:id="rId354" name="Check Box 266">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339" r:id="rId355" name="Check Box 267">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340" r:id="rId356" name="Check Box 268">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341" r:id="rId357" name="Check Box 269">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342" r:id="rId358" name="Check Box 270">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343" r:id="rId359" name="Check Box 271">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344" r:id="rId360" name="Check Box 272">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345" r:id="rId361" name="Check Box 273">
              <controlPr defaultSize="0" autoFill="0" autoLine="0" autoPict="0">
                <anchor moveWithCells="1" sizeWithCells="1">
                  <from>
                    <xdr:col>14</xdr:col>
                    <xdr:colOff>57150</xdr:colOff>
                    <xdr:row>5</xdr:row>
                    <xdr:rowOff>0</xdr:rowOff>
                  </from>
                  <to>
                    <xdr:col>14</xdr:col>
                    <xdr:colOff>57150</xdr:colOff>
                    <xdr:row>5</xdr:row>
                    <xdr:rowOff>0</xdr:rowOff>
                  </to>
                </anchor>
              </controlPr>
            </control>
          </mc:Choice>
        </mc:AlternateContent>
        <mc:AlternateContent xmlns:mc="http://schemas.openxmlformats.org/markup-compatibility/2006">
          <mc:Choice Requires="x14">
            <control shapeId="3348" r:id="rId362" name="Check Box 276">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349" r:id="rId363" name="Check Box 277">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350" r:id="rId364" name="Check Box 278">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351" r:id="rId365" name="Check Box 279">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352" r:id="rId366" name="Check Box 280">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353" r:id="rId367" name="Check Box 281">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354" r:id="rId368" name="Check Box 282">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355" r:id="rId369" name="Check Box 283">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356" r:id="rId370" name="Check Box 284">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357" r:id="rId371" name="Check Box 285">
              <controlPr defaultSize="0" autoFill="0" autoLine="0" autoPict="0">
                <anchor moveWithCells="1" sizeWithCells="1">
                  <from>
                    <xdr:col>14</xdr:col>
                    <xdr:colOff>57150</xdr:colOff>
                    <xdr:row>5</xdr:row>
                    <xdr:rowOff>0</xdr:rowOff>
                  </from>
                  <to>
                    <xdr:col>14</xdr:col>
                    <xdr:colOff>57150</xdr:colOff>
                    <xdr:row>5</xdr:row>
                    <xdr:rowOff>0</xdr:rowOff>
                  </to>
                </anchor>
              </controlPr>
            </control>
          </mc:Choice>
        </mc:AlternateContent>
        <mc:AlternateContent xmlns:mc="http://schemas.openxmlformats.org/markup-compatibility/2006">
          <mc:Choice Requires="x14">
            <control shapeId="3360" r:id="rId372" name="Check Box 288">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361" r:id="rId373" name="Check Box 289">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362" r:id="rId374" name="Check Box 290">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363" r:id="rId375" name="Check Box 291">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364" r:id="rId376" name="Check Box 292">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365" r:id="rId377" name="Check Box 293">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366" r:id="rId378" name="Check Box 294">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367" r:id="rId379" name="Check Box 295">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368" r:id="rId380" name="Check Box 296">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369" r:id="rId381" name="Check Box 297">
              <controlPr defaultSize="0" autoFill="0" autoLine="0" autoPict="0">
                <anchor moveWithCells="1" sizeWithCells="1">
                  <from>
                    <xdr:col>14</xdr:col>
                    <xdr:colOff>57150</xdr:colOff>
                    <xdr:row>5</xdr:row>
                    <xdr:rowOff>0</xdr:rowOff>
                  </from>
                  <to>
                    <xdr:col>14</xdr:col>
                    <xdr:colOff>57150</xdr:colOff>
                    <xdr:row>5</xdr:row>
                    <xdr:rowOff>0</xdr:rowOff>
                  </to>
                </anchor>
              </controlPr>
            </control>
          </mc:Choice>
        </mc:AlternateContent>
        <mc:AlternateContent xmlns:mc="http://schemas.openxmlformats.org/markup-compatibility/2006">
          <mc:Choice Requires="x14">
            <control shapeId="3414" r:id="rId382" name="Check Box 342">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415" r:id="rId383" name="Check Box 343">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416" r:id="rId384" name="Check Box 344">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417" r:id="rId385" name="Check Box 345">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418" r:id="rId386" name="Check Box 346">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419" r:id="rId387" name="Check Box 347">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420" r:id="rId388" name="Check Box 348">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421" r:id="rId389" name="Check Box 349">
              <controlPr defaultSize="0" autoFill="0" autoLine="0" autoPict="0">
                <anchor moveWithCells="1" sizeWithCells="1">
                  <from>
                    <xdr:col>11</xdr:col>
                    <xdr:colOff>57150</xdr:colOff>
                    <xdr:row>5</xdr:row>
                    <xdr:rowOff>0</xdr:rowOff>
                  </from>
                  <to>
                    <xdr:col>11</xdr:col>
                    <xdr:colOff>57150</xdr:colOff>
                    <xdr:row>5</xdr:row>
                    <xdr:rowOff>0</xdr:rowOff>
                  </to>
                </anchor>
              </controlPr>
            </control>
          </mc:Choice>
        </mc:AlternateContent>
        <mc:AlternateContent xmlns:mc="http://schemas.openxmlformats.org/markup-compatibility/2006">
          <mc:Choice Requires="x14">
            <control shapeId="3425" r:id="rId390" name="Check Box 353">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426" r:id="rId391" name="Check Box 354">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427" r:id="rId392" name="Check Box 355">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428" r:id="rId393" name="Check Box 356">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429" r:id="rId394" name="Check Box 357">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430" r:id="rId395" name="Check Box 358">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431" r:id="rId396" name="Check Box 359">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432" r:id="rId397" name="Check Box 360">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433" r:id="rId398" name="Check Box 361">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434" r:id="rId399" name="Check Box 362">
              <controlPr defaultSize="0" autoFill="0" autoLine="0" autoPict="0">
                <anchor moveWithCells="1" sizeWithCells="1">
                  <from>
                    <xdr:col>14</xdr:col>
                    <xdr:colOff>57150</xdr:colOff>
                    <xdr:row>5</xdr:row>
                    <xdr:rowOff>0</xdr:rowOff>
                  </from>
                  <to>
                    <xdr:col>14</xdr:col>
                    <xdr:colOff>57150</xdr:colOff>
                    <xdr:row>5</xdr:row>
                    <xdr:rowOff>0</xdr:rowOff>
                  </to>
                </anchor>
              </controlPr>
            </control>
          </mc:Choice>
        </mc:AlternateContent>
        <mc:AlternateContent xmlns:mc="http://schemas.openxmlformats.org/markup-compatibility/2006">
          <mc:Choice Requires="x14">
            <control shapeId="3437" r:id="rId400" name="Check Box 365">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438" r:id="rId401" name="Check Box 366">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439" r:id="rId402" name="Check Box 367">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440" r:id="rId403" name="Check Box 368">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441" r:id="rId404" name="Check Box 369">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442" r:id="rId405" name="Check Box 370">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443" r:id="rId406" name="Check Box 371">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444" r:id="rId407" name="Check Box 372">
              <controlPr defaultSize="0" autoFill="0" autoLine="0" autoPict="0">
                <anchor moveWithCells="1" sizeWithCells="1">
                  <from>
                    <xdr:col>11</xdr:col>
                    <xdr:colOff>57150</xdr:colOff>
                    <xdr:row>5</xdr:row>
                    <xdr:rowOff>0</xdr:rowOff>
                  </from>
                  <to>
                    <xdr:col>11</xdr:col>
                    <xdr:colOff>57150</xdr:colOff>
                    <xdr:row>5</xdr:row>
                    <xdr:rowOff>0</xdr:rowOff>
                  </to>
                </anchor>
              </controlPr>
            </control>
          </mc:Choice>
        </mc:AlternateContent>
        <mc:AlternateContent xmlns:mc="http://schemas.openxmlformats.org/markup-compatibility/2006">
          <mc:Choice Requires="x14">
            <control shapeId="3457" r:id="rId408" name="Check Box 385">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458" r:id="rId409" name="Check Box 386">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459" r:id="rId410" name="Check Box 387">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460" r:id="rId411" name="Check Box 388">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461" r:id="rId412" name="Check Box 389">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462" r:id="rId413" name="Check Box 390">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463" r:id="rId414" name="Check Box 391">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464" r:id="rId415" name="Check Box 392">
              <controlPr defaultSize="0" autoFill="0" autoLine="0" autoPict="0">
                <anchor moveWithCells="1" sizeWithCells="1">
                  <from>
                    <xdr:col>11</xdr:col>
                    <xdr:colOff>57150</xdr:colOff>
                    <xdr:row>5</xdr:row>
                    <xdr:rowOff>0</xdr:rowOff>
                  </from>
                  <to>
                    <xdr:col>11</xdr:col>
                    <xdr:colOff>57150</xdr:colOff>
                    <xdr:row>5</xdr:row>
                    <xdr:rowOff>0</xdr:rowOff>
                  </to>
                </anchor>
              </controlPr>
            </control>
          </mc:Choice>
        </mc:AlternateContent>
        <mc:AlternateContent xmlns:mc="http://schemas.openxmlformats.org/markup-compatibility/2006">
          <mc:Choice Requires="x14">
            <control shapeId="3466" r:id="rId416" name="Check Box 394">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467" r:id="rId417" name="Check Box 395">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468" r:id="rId418" name="Check Box 396">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469" r:id="rId419" name="Check Box 397">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470" r:id="rId420" name="Check Box 398">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471" r:id="rId421" name="Check Box 399">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472" r:id="rId422" name="Check Box 400">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473" r:id="rId423" name="Check Box 401">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474" r:id="rId424" name="Check Box 402">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475" r:id="rId425" name="Check Box 403">
              <controlPr defaultSize="0" autoFill="0" autoLine="0" autoPict="0">
                <anchor moveWithCells="1" sizeWithCells="1">
                  <from>
                    <xdr:col>14</xdr:col>
                    <xdr:colOff>57150</xdr:colOff>
                    <xdr:row>5</xdr:row>
                    <xdr:rowOff>0</xdr:rowOff>
                  </from>
                  <to>
                    <xdr:col>14</xdr:col>
                    <xdr:colOff>57150</xdr:colOff>
                    <xdr:row>5</xdr:row>
                    <xdr:rowOff>0</xdr:rowOff>
                  </to>
                </anchor>
              </controlPr>
            </control>
          </mc:Choice>
        </mc:AlternateContent>
        <mc:AlternateContent xmlns:mc="http://schemas.openxmlformats.org/markup-compatibility/2006">
          <mc:Choice Requires="x14">
            <control shapeId="3491" r:id="rId426" name="Check Box 419">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492" r:id="rId427" name="Check Box 420">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493" r:id="rId428" name="Check Box 421">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494" r:id="rId429" name="Check Box 422">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495" r:id="rId430" name="Check Box 423">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496" r:id="rId431" name="Check Box 424">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497" r:id="rId432" name="Check Box 425">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498" r:id="rId433" name="Check Box 426">
              <controlPr defaultSize="0" autoFill="0" autoLine="0" autoPict="0">
                <anchor moveWithCells="1" sizeWithCells="1">
                  <from>
                    <xdr:col>11</xdr:col>
                    <xdr:colOff>57150</xdr:colOff>
                    <xdr:row>5</xdr:row>
                    <xdr:rowOff>0</xdr:rowOff>
                  </from>
                  <to>
                    <xdr:col>11</xdr:col>
                    <xdr:colOff>57150</xdr:colOff>
                    <xdr:row>5</xdr:row>
                    <xdr:rowOff>0</xdr:rowOff>
                  </to>
                </anchor>
              </controlPr>
            </control>
          </mc:Choice>
        </mc:AlternateContent>
        <mc:AlternateContent xmlns:mc="http://schemas.openxmlformats.org/markup-compatibility/2006">
          <mc:Choice Requires="x14">
            <control shapeId="3502" r:id="rId434" name="Check Box 430">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503" r:id="rId435" name="Check Box 431">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504" r:id="rId436" name="Check Box 432">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505" r:id="rId437" name="Check Box 433">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506" r:id="rId438" name="Check Box 434">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507" r:id="rId439" name="Check Box 435">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508" r:id="rId440" name="Check Box 436">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509" r:id="rId441" name="Check Box 437">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510" r:id="rId442" name="Check Box 438">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511" r:id="rId443" name="Check Box 439">
              <controlPr defaultSize="0" autoFill="0" autoLine="0" autoPict="0">
                <anchor moveWithCells="1" sizeWithCells="1">
                  <from>
                    <xdr:col>14</xdr:col>
                    <xdr:colOff>57150</xdr:colOff>
                    <xdr:row>5</xdr:row>
                    <xdr:rowOff>0</xdr:rowOff>
                  </from>
                  <to>
                    <xdr:col>14</xdr:col>
                    <xdr:colOff>57150</xdr:colOff>
                    <xdr:row>5</xdr:row>
                    <xdr:rowOff>0</xdr:rowOff>
                  </to>
                </anchor>
              </controlPr>
            </control>
          </mc:Choice>
        </mc:AlternateContent>
        <mc:AlternateContent xmlns:mc="http://schemas.openxmlformats.org/markup-compatibility/2006">
          <mc:Choice Requires="x14">
            <control shapeId="3514" r:id="rId444" name="Check Box 442">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515" r:id="rId445" name="Check Box 443">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516" r:id="rId446" name="Check Box 444">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517" r:id="rId447" name="Check Box 445">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518" r:id="rId448" name="Check Box 446">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519" r:id="rId449" name="Check Box 447">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520" r:id="rId450" name="Check Box 448">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521" r:id="rId451" name="Check Box 449">
              <controlPr defaultSize="0" autoFill="0" autoLine="0" autoPict="0">
                <anchor moveWithCells="1" sizeWithCells="1">
                  <from>
                    <xdr:col>11</xdr:col>
                    <xdr:colOff>57150</xdr:colOff>
                    <xdr:row>5</xdr:row>
                    <xdr:rowOff>0</xdr:rowOff>
                  </from>
                  <to>
                    <xdr:col>11</xdr:col>
                    <xdr:colOff>57150</xdr:colOff>
                    <xdr:row>5</xdr:row>
                    <xdr:rowOff>0</xdr:rowOff>
                  </to>
                </anchor>
              </controlPr>
            </control>
          </mc:Choice>
        </mc:AlternateContent>
        <mc:AlternateContent xmlns:mc="http://schemas.openxmlformats.org/markup-compatibility/2006">
          <mc:Choice Requires="x14">
            <control shapeId="3534" r:id="rId452" name="Check Box 462">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535" r:id="rId453" name="Check Box 463">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536" r:id="rId454" name="Check Box 464">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537" r:id="rId455" name="Check Box 465">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538" r:id="rId456" name="Check Box 466">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539" r:id="rId457" name="Check Box 467">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540" r:id="rId458" name="Check Box 468">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541" r:id="rId459" name="Check Box 469">
              <controlPr defaultSize="0" autoFill="0" autoLine="0" autoPict="0">
                <anchor moveWithCells="1" sizeWithCells="1">
                  <from>
                    <xdr:col>11</xdr:col>
                    <xdr:colOff>57150</xdr:colOff>
                    <xdr:row>5</xdr:row>
                    <xdr:rowOff>0</xdr:rowOff>
                  </from>
                  <to>
                    <xdr:col>11</xdr:col>
                    <xdr:colOff>57150</xdr:colOff>
                    <xdr:row>5</xdr:row>
                    <xdr:rowOff>0</xdr:rowOff>
                  </to>
                </anchor>
              </controlPr>
            </control>
          </mc:Choice>
        </mc:AlternateContent>
        <mc:AlternateContent xmlns:mc="http://schemas.openxmlformats.org/markup-compatibility/2006">
          <mc:Choice Requires="x14">
            <control shapeId="3543" r:id="rId460" name="Check Box 471">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544" r:id="rId461" name="Check Box 472">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545" r:id="rId462" name="Check Box 473">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546" r:id="rId463" name="Check Box 474">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547" r:id="rId464" name="Check Box 475">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548" r:id="rId465" name="Check Box 476">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549" r:id="rId466" name="Check Box 477">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550" r:id="rId467" name="Check Box 478">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551" r:id="rId468" name="Check Box 479">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552" r:id="rId469" name="Check Box 480">
              <controlPr defaultSize="0" autoFill="0" autoLine="0" autoPict="0">
                <anchor moveWithCells="1" sizeWithCells="1">
                  <from>
                    <xdr:col>14</xdr:col>
                    <xdr:colOff>57150</xdr:colOff>
                    <xdr:row>5</xdr:row>
                    <xdr:rowOff>0</xdr:rowOff>
                  </from>
                  <to>
                    <xdr:col>14</xdr:col>
                    <xdr:colOff>57150</xdr:colOff>
                    <xdr:row>5</xdr:row>
                    <xdr:rowOff>0</xdr:rowOff>
                  </to>
                </anchor>
              </controlPr>
            </control>
          </mc:Choice>
        </mc:AlternateContent>
        <mc:AlternateContent xmlns:mc="http://schemas.openxmlformats.org/markup-compatibility/2006">
          <mc:Choice Requires="x14">
            <control shapeId="3589" r:id="rId470" name="Check Box 517">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590" r:id="rId471" name="Check Box 518">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591" r:id="rId472" name="Check Box 519">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592" r:id="rId473" name="Check Box 520">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593" r:id="rId474" name="Check Box 521">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594" r:id="rId475" name="Check Box 522">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595" r:id="rId476" name="Check Box 523">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596" r:id="rId477" name="Check Box 524">
              <controlPr defaultSize="0" autoFill="0" autoLine="0" autoPict="0">
                <anchor moveWithCells="1" sizeWithCells="1">
                  <from>
                    <xdr:col>11</xdr:col>
                    <xdr:colOff>57150</xdr:colOff>
                    <xdr:row>5</xdr:row>
                    <xdr:rowOff>0</xdr:rowOff>
                  </from>
                  <to>
                    <xdr:col>11</xdr:col>
                    <xdr:colOff>57150</xdr:colOff>
                    <xdr:row>5</xdr:row>
                    <xdr:rowOff>0</xdr:rowOff>
                  </to>
                </anchor>
              </controlPr>
            </control>
          </mc:Choice>
        </mc:AlternateContent>
        <mc:AlternateContent xmlns:mc="http://schemas.openxmlformats.org/markup-compatibility/2006">
          <mc:Choice Requires="x14">
            <control shapeId="3600" r:id="rId478" name="Check Box 528">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601" r:id="rId479" name="Check Box 529">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602" r:id="rId480" name="Check Box 530">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603" r:id="rId481" name="Check Box 531">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604" r:id="rId482" name="Check Box 532">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605" r:id="rId483" name="Check Box 533">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606" r:id="rId484" name="Check Box 534">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607" r:id="rId485" name="Check Box 535">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608" r:id="rId486" name="Check Box 536">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609" r:id="rId487" name="Check Box 537">
              <controlPr defaultSize="0" autoFill="0" autoLine="0" autoPict="0">
                <anchor moveWithCells="1" sizeWithCells="1">
                  <from>
                    <xdr:col>14</xdr:col>
                    <xdr:colOff>57150</xdr:colOff>
                    <xdr:row>5</xdr:row>
                    <xdr:rowOff>0</xdr:rowOff>
                  </from>
                  <to>
                    <xdr:col>14</xdr:col>
                    <xdr:colOff>57150</xdr:colOff>
                    <xdr:row>5</xdr:row>
                    <xdr:rowOff>0</xdr:rowOff>
                  </to>
                </anchor>
              </controlPr>
            </control>
          </mc:Choice>
        </mc:AlternateContent>
        <mc:AlternateContent xmlns:mc="http://schemas.openxmlformats.org/markup-compatibility/2006">
          <mc:Choice Requires="x14">
            <control shapeId="3612" r:id="rId488" name="Check Box 540">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613" r:id="rId489" name="Check Box 541">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614" r:id="rId490" name="Check Box 542">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615" r:id="rId491" name="Check Box 543">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616" r:id="rId492" name="Check Box 544">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617" r:id="rId493" name="Check Box 545">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618" r:id="rId494" name="Check Box 546">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619" r:id="rId495" name="Check Box 547">
              <controlPr defaultSize="0" autoFill="0" autoLine="0" autoPict="0">
                <anchor moveWithCells="1" sizeWithCells="1">
                  <from>
                    <xdr:col>11</xdr:col>
                    <xdr:colOff>57150</xdr:colOff>
                    <xdr:row>5</xdr:row>
                    <xdr:rowOff>0</xdr:rowOff>
                  </from>
                  <to>
                    <xdr:col>11</xdr:col>
                    <xdr:colOff>57150</xdr:colOff>
                    <xdr:row>5</xdr:row>
                    <xdr:rowOff>0</xdr:rowOff>
                  </to>
                </anchor>
              </controlPr>
            </control>
          </mc:Choice>
        </mc:AlternateContent>
        <mc:AlternateContent xmlns:mc="http://schemas.openxmlformats.org/markup-compatibility/2006">
          <mc:Choice Requires="x14">
            <control shapeId="3632" r:id="rId496" name="Check Box 560">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633" r:id="rId497" name="Check Box 561">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634" r:id="rId498" name="Check Box 562">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635" r:id="rId499" name="Check Box 563">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636" r:id="rId500" name="Check Box 564">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637" r:id="rId501" name="Check Box 565">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638" r:id="rId502" name="Check Box 566">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639" r:id="rId503" name="Check Box 567">
              <controlPr defaultSize="0" autoFill="0" autoLine="0" autoPict="0">
                <anchor moveWithCells="1" sizeWithCells="1">
                  <from>
                    <xdr:col>11</xdr:col>
                    <xdr:colOff>57150</xdr:colOff>
                    <xdr:row>5</xdr:row>
                    <xdr:rowOff>0</xdr:rowOff>
                  </from>
                  <to>
                    <xdr:col>11</xdr:col>
                    <xdr:colOff>57150</xdr:colOff>
                    <xdr:row>5</xdr:row>
                    <xdr:rowOff>0</xdr:rowOff>
                  </to>
                </anchor>
              </controlPr>
            </control>
          </mc:Choice>
        </mc:AlternateContent>
        <mc:AlternateContent xmlns:mc="http://schemas.openxmlformats.org/markup-compatibility/2006">
          <mc:Choice Requires="x14">
            <control shapeId="3641" r:id="rId504" name="Check Box 569">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642" r:id="rId505" name="Check Box 570">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643" r:id="rId506" name="Check Box 571">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644" r:id="rId507" name="Check Box 572">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645" r:id="rId508" name="Check Box 573">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646" r:id="rId509" name="Check Box 574">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647" r:id="rId510" name="Check Box 575">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648" r:id="rId511" name="Check Box 576">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649" r:id="rId512" name="Check Box 577">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650" r:id="rId513" name="Check Box 578">
              <controlPr defaultSize="0" autoFill="0" autoLine="0" autoPict="0">
                <anchor moveWithCells="1" sizeWithCells="1">
                  <from>
                    <xdr:col>14</xdr:col>
                    <xdr:colOff>57150</xdr:colOff>
                    <xdr:row>5</xdr:row>
                    <xdr:rowOff>0</xdr:rowOff>
                  </from>
                  <to>
                    <xdr:col>14</xdr:col>
                    <xdr:colOff>57150</xdr:colOff>
                    <xdr:row>5</xdr:row>
                    <xdr:rowOff>0</xdr:rowOff>
                  </to>
                </anchor>
              </controlPr>
            </control>
          </mc:Choice>
        </mc:AlternateContent>
        <mc:AlternateContent xmlns:mc="http://schemas.openxmlformats.org/markup-compatibility/2006">
          <mc:Choice Requires="x14">
            <control shapeId="3656" r:id="rId514" name="Check Box 584">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657" r:id="rId515" name="Check Box 585">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658" r:id="rId516" name="Check Box 586">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659" r:id="rId517" name="Check Box 587">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660" r:id="rId518" name="Check Box 588">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661" r:id="rId519" name="Check Box 589">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662" r:id="rId520" name="Check Box 590">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663" r:id="rId521" name="Check Box 591">
              <controlPr defaultSize="0" autoFill="0" autoLine="0" autoPict="0">
                <anchor moveWithCells="1" sizeWithCells="1">
                  <from>
                    <xdr:col>11</xdr:col>
                    <xdr:colOff>57150</xdr:colOff>
                    <xdr:row>5</xdr:row>
                    <xdr:rowOff>0</xdr:rowOff>
                  </from>
                  <to>
                    <xdr:col>11</xdr:col>
                    <xdr:colOff>57150</xdr:colOff>
                    <xdr:row>5</xdr:row>
                    <xdr:rowOff>0</xdr:rowOff>
                  </to>
                </anchor>
              </controlPr>
            </control>
          </mc:Choice>
        </mc:AlternateContent>
        <mc:AlternateContent xmlns:mc="http://schemas.openxmlformats.org/markup-compatibility/2006">
          <mc:Choice Requires="x14">
            <control shapeId="3665" r:id="rId522" name="Check Box 593">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666" r:id="rId523" name="Check Box 594">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667" r:id="rId524" name="Check Box 595">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668" r:id="rId525" name="Check Box 596">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669" r:id="rId526" name="Check Box 597">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670" r:id="rId527" name="Check Box 598">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671" r:id="rId528" name="Check Box 599">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672" r:id="rId529" name="Check Box 600">
              <controlPr defaultSize="0" autoFill="0" autoLine="0" autoPict="0">
                <anchor moveWithCells="1" sizeWithCells="1">
                  <from>
                    <xdr:col>11</xdr:col>
                    <xdr:colOff>57150</xdr:colOff>
                    <xdr:row>5</xdr:row>
                    <xdr:rowOff>0</xdr:rowOff>
                  </from>
                  <to>
                    <xdr:col>11</xdr:col>
                    <xdr:colOff>57150</xdr:colOff>
                    <xdr:row>5</xdr:row>
                    <xdr:rowOff>0</xdr:rowOff>
                  </to>
                </anchor>
              </controlPr>
            </control>
          </mc:Choice>
        </mc:AlternateContent>
        <mc:AlternateContent xmlns:mc="http://schemas.openxmlformats.org/markup-compatibility/2006">
          <mc:Choice Requires="x14">
            <control shapeId="3674" r:id="rId530" name="Check Box 602">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675" r:id="rId531" name="Check Box 603">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676" r:id="rId532" name="Check Box 604">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677" r:id="rId533" name="Check Box 605">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678" r:id="rId534" name="Check Box 606">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679" r:id="rId535" name="Check Box 607">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680" r:id="rId536" name="Check Box 608">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681" r:id="rId537" name="Check Box 609">
              <controlPr defaultSize="0" autoFill="0" autoLine="0" autoPict="0">
                <anchor moveWithCells="1" sizeWithCells="1">
                  <from>
                    <xdr:col>11</xdr:col>
                    <xdr:colOff>57150</xdr:colOff>
                    <xdr:row>5</xdr:row>
                    <xdr:rowOff>0</xdr:rowOff>
                  </from>
                  <to>
                    <xdr:col>11</xdr:col>
                    <xdr:colOff>57150</xdr:colOff>
                    <xdr:row>5</xdr:row>
                    <xdr:rowOff>0</xdr:rowOff>
                  </to>
                </anchor>
              </controlPr>
            </control>
          </mc:Choice>
        </mc:AlternateContent>
        <mc:AlternateContent xmlns:mc="http://schemas.openxmlformats.org/markup-compatibility/2006">
          <mc:Choice Requires="x14">
            <control shapeId="3683" r:id="rId538" name="Check Box 611">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684" r:id="rId539" name="Check Box 612">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685" r:id="rId540" name="Check Box 613">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686" r:id="rId541" name="Check Box 614">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687" r:id="rId542" name="Check Box 615">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688" r:id="rId543" name="Check Box 616">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689" r:id="rId544" name="Check Box 617">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690" r:id="rId545" name="Check Box 618">
              <controlPr defaultSize="0" autoFill="0" autoLine="0" autoPict="0">
                <anchor moveWithCells="1" sizeWithCells="1">
                  <from>
                    <xdr:col>11</xdr:col>
                    <xdr:colOff>57150</xdr:colOff>
                    <xdr:row>5</xdr:row>
                    <xdr:rowOff>0</xdr:rowOff>
                  </from>
                  <to>
                    <xdr:col>11</xdr:col>
                    <xdr:colOff>57150</xdr:colOff>
                    <xdr:row>5</xdr:row>
                    <xdr:rowOff>0</xdr:rowOff>
                  </to>
                </anchor>
              </controlPr>
            </control>
          </mc:Choice>
        </mc:AlternateContent>
        <mc:AlternateContent xmlns:mc="http://schemas.openxmlformats.org/markup-compatibility/2006">
          <mc:Choice Requires="x14">
            <control shapeId="3696" r:id="rId546" name="Check Box 624">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697" r:id="rId547" name="Check Box 625">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698" r:id="rId548" name="Check Box 626">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699" r:id="rId549" name="Check Box 627">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700" r:id="rId550" name="Check Box 628">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701" r:id="rId551" name="Check Box 629">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702" r:id="rId552" name="Check Box 630">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703" r:id="rId553" name="Check Box 631">
              <controlPr defaultSize="0" autoFill="0" autoLine="0" autoPict="0">
                <anchor moveWithCells="1" sizeWithCells="1">
                  <from>
                    <xdr:col>11</xdr:col>
                    <xdr:colOff>57150</xdr:colOff>
                    <xdr:row>5</xdr:row>
                    <xdr:rowOff>0</xdr:rowOff>
                  </from>
                  <to>
                    <xdr:col>11</xdr:col>
                    <xdr:colOff>57150</xdr:colOff>
                    <xdr:row>5</xdr:row>
                    <xdr:rowOff>0</xdr:rowOff>
                  </to>
                </anchor>
              </controlPr>
            </control>
          </mc:Choice>
        </mc:AlternateContent>
        <mc:AlternateContent xmlns:mc="http://schemas.openxmlformats.org/markup-compatibility/2006">
          <mc:Choice Requires="x14">
            <control shapeId="3705" r:id="rId554" name="Check Box 633">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706" r:id="rId555" name="Check Box 634">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707" r:id="rId556" name="Check Box 635">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708" r:id="rId557" name="Check Box 636">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709" r:id="rId558" name="Check Box 637">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710" r:id="rId559" name="Check Box 638">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711" r:id="rId560" name="Check Box 639">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712" r:id="rId561" name="Check Box 640">
              <controlPr defaultSize="0" autoFill="0" autoLine="0" autoPict="0">
                <anchor moveWithCells="1" sizeWithCells="1">
                  <from>
                    <xdr:col>11</xdr:col>
                    <xdr:colOff>57150</xdr:colOff>
                    <xdr:row>5</xdr:row>
                    <xdr:rowOff>0</xdr:rowOff>
                  </from>
                  <to>
                    <xdr:col>11</xdr:col>
                    <xdr:colOff>57150</xdr:colOff>
                    <xdr:row>5</xdr:row>
                    <xdr:rowOff>0</xdr:rowOff>
                  </to>
                </anchor>
              </controlPr>
            </control>
          </mc:Choice>
        </mc:AlternateContent>
        <mc:AlternateContent xmlns:mc="http://schemas.openxmlformats.org/markup-compatibility/2006">
          <mc:Choice Requires="x14">
            <control shapeId="3714" r:id="rId562" name="Check Box 642">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715" r:id="rId563" name="Check Box 643">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716" r:id="rId564" name="Check Box 644">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717" r:id="rId565" name="Check Box 645">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718" r:id="rId566" name="Check Box 646">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719" r:id="rId567" name="Check Box 647">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720" r:id="rId568" name="Check Box 648">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721" r:id="rId569" name="Check Box 649">
              <controlPr defaultSize="0" autoFill="0" autoLine="0" autoPict="0">
                <anchor moveWithCells="1" sizeWithCells="1">
                  <from>
                    <xdr:col>11</xdr:col>
                    <xdr:colOff>57150</xdr:colOff>
                    <xdr:row>5</xdr:row>
                    <xdr:rowOff>0</xdr:rowOff>
                  </from>
                  <to>
                    <xdr:col>11</xdr:col>
                    <xdr:colOff>57150</xdr:colOff>
                    <xdr:row>5</xdr:row>
                    <xdr:rowOff>0</xdr:rowOff>
                  </to>
                </anchor>
              </controlPr>
            </control>
          </mc:Choice>
        </mc:AlternateContent>
        <mc:AlternateContent xmlns:mc="http://schemas.openxmlformats.org/markup-compatibility/2006">
          <mc:Choice Requires="x14">
            <control shapeId="3723" r:id="rId570" name="Check Box 651">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724" r:id="rId571" name="Check Box 652">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725" r:id="rId572" name="Check Box 653">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726" r:id="rId573" name="Check Box 654">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727" r:id="rId574" name="Check Box 655">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728" r:id="rId575" name="Check Box 656">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729" r:id="rId576" name="Check Box 657">
              <controlPr defaultSize="0" autoFill="0" autoLine="0" autoPict="0">
                <anchor moveWithCells="1" sizeWithCells="1">
                  <from>
                    <xdr:col>13</xdr:col>
                    <xdr:colOff>44450</xdr:colOff>
                    <xdr:row>5</xdr:row>
                    <xdr:rowOff>0</xdr:rowOff>
                  </from>
                  <to>
                    <xdr:col>13</xdr:col>
                    <xdr:colOff>50800</xdr:colOff>
                    <xdr:row>5</xdr:row>
                    <xdr:rowOff>0</xdr:rowOff>
                  </to>
                </anchor>
              </controlPr>
            </control>
          </mc:Choice>
        </mc:AlternateContent>
        <mc:AlternateContent xmlns:mc="http://schemas.openxmlformats.org/markup-compatibility/2006">
          <mc:Choice Requires="x14">
            <control shapeId="3730" r:id="rId577" name="Check Box 658">
              <controlPr defaultSize="0" autoFill="0" autoLine="0" autoPict="0">
                <anchor moveWithCells="1" sizeWithCells="1">
                  <from>
                    <xdr:col>11</xdr:col>
                    <xdr:colOff>57150</xdr:colOff>
                    <xdr:row>5</xdr:row>
                    <xdr:rowOff>0</xdr:rowOff>
                  </from>
                  <to>
                    <xdr:col>11</xdr:col>
                    <xdr:colOff>57150</xdr:colOff>
                    <xdr:row>5</xdr:row>
                    <xdr:rowOff>0</xdr:rowOff>
                  </to>
                </anchor>
              </controlPr>
            </control>
          </mc:Choice>
        </mc:AlternateContent>
        <mc:AlternateContent xmlns:mc="http://schemas.openxmlformats.org/markup-compatibility/2006">
          <mc:Choice Requires="x14">
            <control shapeId="3093" r:id="rId578" name="Check Box 21">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094" r:id="rId579" name="Check Box 22">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095" r:id="rId580" name="Check Box 23">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096" r:id="rId581" name="Check Box 24">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097" r:id="rId582" name="Check Box 25">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098" r:id="rId583" name="Check Box 26">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099" r:id="rId584" name="Check Box 27">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100" r:id="rId585" name="Check Box 28">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101" r:id="rId586" name="Check Box 29">
              <controlPr defaultSize="0" autoFill="0" autoLine="0" autoPict="0">
                <anchor moveWithCells="1" sizeWithCells="1">
                  <from>
                    <xdr:col>14</xdr:col>
                    <xdr:colOff>1060450</xdr:colOff>
                    <xdr:row>5</xdr:row>
                    <xdr:rowOff>0</xdr:rowOff>
                  </from>
                  <to>
                    <xdr:col>15</xdr:col>
                    <xdr:colOff>0</xdr:colOff>
                    <xdr:row>5</xdr:row>
                    <xdr:rowOff>0</xdr:rowOff>
                  </to>
                </anchor>
              </controlPr>
            </control>
          </mc:Choice>
        </mc:AlternateContent>
        <mc:AlternateContent xmlns:mc="http://schemas.openxmlformats.org/markup-compatibility/2006">
          <mc:Choice Requires="x14">
            <control shapeId="3102" r:id="rId587" name="Check Box 30">
              <controlPr defaultSize="0" autoFill="0" autoLine="0" autoPict="0">
                <anchor moveWithCells="1" sizeWithCells="1">
                  <from>
                    <xdr:col>14</xdr:col>
                    <xdr:colOff>57150</xdr:colOff>
                    <xdr:row>5</xdr:row>
                    <xdr:rowOff>0</xdr:rowOff>
                  </from>
                  <to>
                    <xdr:col>14</xdr:col>
                    <xdr:colOff>57150</xdr:colOff>
                    <xdr:row>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688" yWindow="375" count="2">
        <x14:dataValidation type="list" allowBlank="1" showInputMessage="1" showErrorMessage="1" xr:uid="{00000000-0002-0000-0100-00001E000000}">
          <x14:formula1>
            <xm:f>'----'!$Q$2:$Q$13</xm:f>
          </x14:formula1>
          <xm:sqref>I2:J2</xm:sqref>
        </x14:dataValidation>
        <x14:dataValidation type="list" allowBlank="1" showInputMessage="1" showErrorMessage="1" xr:uid="{00000000-0002-0000-0100-00001F000000}">
          <x14:formula1>
            <xm:f>'----'!$R$2:$R$19</xm:f>
          </x14:formula1>
          <xm:sqref>K2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rgb="FFFFC000"/>
    <pageSetUpPr fitToPage="1"/>
  </sheetPr>
  <dimension ref="A1:L16"/>
  <sheetViews>
    <sheetView zoomScaleNormal="100" workbookViewId="0">
      <selection activeCell="D10" sqref="D10"/>
    </sheetView>
  </sheetViews>
  <sheetFormatPr defaultColWidth="9.1796875" defaultRowHeight="12.5" x14ac:dyDescent="0.25"/>
  <cols>
    <col min="1" max="1" width="31.81640625" style="44" customWidth="1"/>
    <col min="2" max="2" width="32" style="44" customWidth="1"/>
    <col min="3" max="3" width="30.54296875" style="44" customWidth="1"/>
    <col min="4" max="4" width="6.453125" style="44" customWidth="1"/>
    <col min="5" max="5" width="30.54296875" style="44" customWidth="1"/>
    <col min="6" max="16384" width="9.1796875" style="44"/>
  </cols>
  <sheetData>
    <row r="1" spans="1:12" ht="27.75" customHeight="1" thickBot="1" x14ac:dyDescent="0.3">
      <c r="A1" s="308" t="s">
        <v>186</v>
      </c>
      <c r="B1" s="309"/>
      <c r="C1" s="309"/>
    </row>
    <row r="2" spans="1:12" ht="34.5" customHeight="1" thickBot="1" x14ac:dyDescent="0.3">
      <c r="A2" s="305" t="s">
        <v>187</v>
      </c>
      <c r="B2" s="306"/>
      <c r="C2" s="307"/>
      <c r="D2" s="113"/>
      <c r="E2" s="120" t="s">
        <v>168</v>
      </c>
      <c r="F2" s="60"/>
      <c r="G2" s="60"/>
      <c r="H2" s="60"/>
      <c r="I2" s="60"/>
      <c r="J2" s="61"/>
      <c r="K2" s="43"/>
    </row>
    <row r="3" spans="1:12" ht="18.5" thickBot="1" x14ac:dyDescent="0.3">
      <c r="A3" s="101"/>
      <c r="B3" s="118" t="s">
        <v>293</v>
      </c>
      <c r="C3" s="119" t="s">
        <v>167</v>
      </c>
      <c r="D3" s="60"/>
      <c r="E3" s="120" t="s">
        <v>169</v>
      </c>
      <c r="F3" s="60"/>
      <c r="G3" s="60"/>
      <c r="H3" s="60"/>
      <c r="I3" s="60"/>
      <c r="J3" s="60"/>
      <c r="K3" s="61"/>
      <c r="L3" s="43"/>
    </row>
    <row r="4" spans="1:12" ht="28.5" customHeight="1" x14ac:dyDescent="0.25">
      <c r="A4" s="94" t="s">
        <v>163</v>
      </c>
      <c r="B4" s="102" t="s">
        <v>83</v>
      </c>
      <c r="C4" s="103" t="s">
        <v>83</v>
      </c>
      <c r="D4" s="70"/>
      <c r="E4" s="114" t="s">
        <v>83</v>
      </c>
      <c r="F4" s="43"/>
      <c r="G4" s="43"/>
      <c r="H4" s="43"/>
      <c r="I4" s="43"/>
      <c r="J4" s="43"/>
      <c r="K4" s="43"/>
    </row>
    <row r="5" spans="1:12" ht="28.5" customHeight="1" x14ac:dyDescent="0.25">
      <c r="A5" s="95" t="s">
        <v>164</v>
      </c>
      <c r="B5" s="104" t="s">
        <v>83</v>
      </c>
      <c r="C5" s="105" t="s">
        <v>83</v>
      </c>
      <c r="D5" s="112"/>
      <c r="E5" s="115" t="s">
        <v>83</v>
      </c>
      <c r="F5" s="43"/>
      <c r="G5" s="43"/>
      <c r="H5" s="43"/>
      <c r="I5" s="43"/>
      <c r="J5" s="43"/>
      <c r="K5" s="43"/>
    </row>
    <row r="6" spans="1:12" ht="28.5" customHeight="1" x14ac:dyDescent="0.25">
      <c r="A6" s="95" t="s">
        <v>165</v>
      </c>
      <c r="B6" s="106" t="s">
        <v>83</v>
      </c>
      <c r="C6" s="107" t="s">
        <v>83</v>
      </c>
      <c r="D6" s="70"/>
      <c r="E6" s="116" t="s">
        <v>83</v>
      </c>
      <c r="F6" s="43"/>
      <c r="G6" s="43"/>
      <c r="H6" s="43"/>
      <c r="I6" s="43"/>
      <c r="J6" s="43"/>
      <c r="K6" s="43"/>
    </row>
    <row r="7" spans="1:12" ht="28.5" customHeight="1" thickBot="1" x14ac:dyDescent="0.3">
      <c r="A7" s="133" t="s">
        <v>166</v>
      </c>
      <c r="B7" s="104" t="s">
        <v>83</v>
      </c>
      <c r="C7" s="104" t="s">
        <v>83</v>
      </c>
      <c r="D7" s="112"/>
      <c r="E7" s="117" t="s">
        <v>83</v>
      </c>
      <c r="F7" s="43"/>
      <c r="G7" s="43"/>
      <c r="H7" s="43"/>
      <c r="I7" s="43"/>
      <c r="J7" s="43"/>
      <c r="K7" s="43"/>
    </row>
    <row r="8" spans="1:12" ht="28.5" customHeight="1" x14ac:dyDescent="0.25">
      <c r="A8" s="134" t="s">
        <v>181</v>
      </c>
      <c r="B8" s="104" t="s">
        <v>83</v>
      </c>
      <c r="C8" s="104" t="s">
        <v>83</v>
      </c>
      <c r="D8" s="43"/>
      <c r="E8" s="43"/>
      <c r="F8" s="43"/>
      <c r="G8" s="43"/>
      <c r="H8" s="43"/>
      <c r="I8" s="43"/>
      <c r="J8" s="43"/>
      <c r="K8" s="43"/>
      <c r="L8" s="43"/>
    </row>
    <row r="9" spans="1:12" ht="28.5" customHeight="1" x14ac:dyDescent="0.25">
      <c r="A9" s="135" t="s">
        <v>182</v>
      </c>
      <c r="B9" s="104" t="s">
        <v>83</v>
      </c>
      <c r="C9" s="104" t="s">
        <v>83</v>
      </c>
      <c r="D9" s="43"/>
    </row>
    <row r="10" spans="1:12" ht="33.75" customHeight="1" x14ac:dyDescent="0.25"/>
    <row r="11" spans="1:12" ht="33.75" customHeight="1" x14ac:dyDescent="0.25"/>
    <row r="12" spans="1:12" ht="33.75" customHeight="1" x14ac:dyDescent="0.25"/>
    <row r="13" spans="1:12" ht="33.75" customHeight="1" x14ac:dyDescent="0.25"/>
    <row r="16" spans="1:12" x14ac:dyDescent="0.25">
      <c r="B16" s="57"/>
    </row>
  </sheetData>
  <mergeCells count="2">
    <mergeCell ref="A2:C2"/>
    <mergeCell ref="A1:C1"/>
  </mergeCells>
  <dataValidations count="5">
    <dataValidation allowBlank="1" showInputMessage="1" showErrorMessage="1" promptTitle="Atlas of Tribal Waters" prompt="Fill in the shaded cells to provide information on the total extent of streams, lakes, wetlands, and estuaries on your reservation, as applicable." sqref="D4:D7 J2 K3 E3" xr:uid="{00000000-0002-0000-0200-000000000000}"/>
    <dataValidation allowBlank="1" showInputMessage="1" showErrorMessage="1" promptTitle="Waters Monitored Off-Reservation" prompt="Fill in the cells to provide information on the total extent of streams, lakes, wetlands, and estuaries monitored off-reservation, as applicable." sqref="E4:E7" xr:uid="{00000000-0002-0000-0200-000001000000}"/>
    <dataValidation allowBlank="1" showInputMessage="1" showErrorMessage="1" promptTitle="Atlas of Tribal Waters" prompt="Fill in the cells to provide information on the total extent of streams, lakes, wetlands, and estuaries on your reservation, as applicable." sqref="A2:B7 C2:C3" xr:uid="{00000000-0002-0000-0200-000002000000}"/>
    <dataValidation allowBlank="1" showInputMessage="1" showErrorMessage="1" promptTitle="Atlas of Tribal Waters" prompt="Fill in the cells to provide information on the total number of springs in your reservation, as applicable.  The option also exists to list the total number of groundwater wells as well as the number of those actually monitored." sqref="A8:C9" xr:uid="{00000000-0002-0000-0200-000003000000}"/>
    <dataValidation allowBlank="1" showInputMessage="1" showErrorMessage="1" promptTitle="Atlas of Tribal Waters" prompt="Fill in the cells to provide information on the monitored extent of streams, lakes, wetlands, and estuaries on your reservation, as applicable." sqref="C4:C7" xr:uid="{00000000-0002-0000-0200-000004000000}"/>
  </dataValidations>
  <pageMargins left="0.7" right="0.7" top="0.75" bottom="0.75" header="0.3" footer="0.3"/>
  <pageSetup scale="9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indexed="34"/>
    <pageSetUpPr fitToPage="1"/>
  </sheetPr>
  <dimension ref="A1:BB629"/>
  <sheetViews>
    <sheetView topLeftCell="A3" zoomScaleNormal="100" workbookViewId="0">
      <selection activeCell="L9" sqref="L9:L11"/>
    </sheetView>
  </sheetViews>
  <sheetFormatPr defaultRowHeight="12.5" x14ac:dyDescent="0.25"/>
  <cols>
    <col min="1" max="1" width="10" customWidth="1"/>
    <col min="2" max="2" width="27.7265625" customWidth="1"/>
    <col min="3" max="3" width="26.7265625" customWidth="1"/>
    <col min="4" max="4" width="10.1796875" customWidth="1"/>
    <col min="5" max="6" width="10" customWidth="1"/>
    <col min="7" max="7" width="11" customWidth="1"/>
    <col min="9" max="9" width="9.1796875" style="4"/>
    <col min="10" max="10" width="17.453125" style="4" customWidth="1"/>
    <col min="11" max="11" width="17" style="4" customWidth="1"/>
    <col min="12" max="12" width="12.453125" style="4" customWidth="1"/>
    <col min="13" max="52" width="9.1796875" style="4"/>
  </cols>
  <sheetData>
    <row r="1" spans="1:54" ht="24" customHeight="1" x14ac:dyDescent="0.25">
      <c r="A1" s="322" t="s">
        <v>11</v>
      </c>
      <c r="B1" s="323"/>
      <c r="C1" s="323"/>
      <c r="D1" s="323"/>
      <c r="E1" s="323"/>
      <c r="F1" s="323"/>
      <c r="G1" s="323"/>
      <c r="H1" s="323"/>
      <c r="I1" s="323"/>
      <c r="J1" s="323"/>
      <c r="K1" s="323"/>
      <c r="L1" s="324"/>
    </row>
    <row r="2" spans="1:54" s="81" customFormat="1" ht="40.5" customHeight="1" x14ac:dyDescent="0.25">
      <c r="A2" s="191" t="s">
        <v>84</v>
      </c>
      <c r="B2" s="325" t="s">
        <v>178</v>
      </c>
      <c r="C2" s="325"/>
      <c r="D2" s="325"/>
      <c r="E2" s="325"/>
      <c r="F2" s="325"/>
      <c r="G2" s="325"/>
      <c r="H2" s="325"/>
      <c r="I2" s="325"/>
      <c r="J2" s="325"/>
      <c r="K2" s="325"/>
      <c r="L2" s="326"/>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row>
    <row r="3" spans="1:54" ht="92.25" customHeight="1" x14ac:dyDescent="0.25">
      <c r="A3" s="327" t="s">
        <v>180</v>
      </c>
      <c r="B3" s="328"/>
      <c r="C3" s="328"/>
      <c r="D3" s="328"/>
      <c r="E3" s="328"/>
      <c r="F3" s="328"/>
      <c r="G3" s="328"/>
      <c r="H3" s="328"/>
      <c r="I3" s="328"/>
      <c r="J3" s="328"/>
      <c r="K3" s="328"/>
      <c r="L3" s="329"/>
    </row>
    <row r="4" spans="1:54" s="83" customFormat="1" ht="17.25" customHeight="1" x14ac:dyDescent="0.35">
      <c r="A4" s="90" t="s">
        <v>14</v>
      </c>
      <c r="B4" s="90" t="s">
        <v>15</v>
      </c>
      <c r="C4" s="90" t="s">
        <v>16</v>
      </c>
      <c r="D4" s="90" t="s">
        <v>17</v>
      </c>
      <c r="E4" s="90" t="s">
        <v>18</v>
      </c>
      <c r="F4" s="90" t="s">
        <v>19</v>
      </c>
      <c r="G4" s="90" t="s">
        <v>20</v>
      </c>
      <c r="H4" s="91" t="s">
        <v>100</v>
      </c>
      <c r="I4" s="91" t="s">
        <v>106</v>
      </c>
      <c r="J4" s="91" t="s">
        <v>107</v>
      </c>
      <c r="K4" s="91" t="s">
        <v>183</v>
      </c>
      <c r="L4" s="91" t="s">
        <v>289</v>
      </c>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row>
    <row r="5" spans="1:54" s="87" customFormat="1" ht="56" x14ac:dyDescent="0.3">
      <c r="A5" s="84" t="s">
        <v>143</v>
      </c>
      <c r="B5" s="84" t="s">
        <v>21</v>
      </c>
      <c r="C5" s="137" t="s">
        <v>179</v>
      </c>
      <c r="D5" s="84" t="s">
        <v>140</v>
      </c>
      <c r="E5" s="84" t="s">
        <v>4</v>
      </c>
      <c r="F5" s="84" t="s">
        <v>184</v>
      </c>
      <c r="G5" s="84" t="s">
        <v>96</v>
      </c>
      <c r="H5" s="84" t="s">
        <v>141</v>
      </c>
      <c r="I5" s="84" t="s">
        <v>142</v>
      </c>
      <c r="J5" s="85" t="s">
        <v>101</v>
      </c>
      <c r="K5" s="85" t="s">
        <v>188</v>
      </c>
      <c r="L5" s="85" t="s">
        <v>290</v>
      </c>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row>
    <row r="6" spans="1:54" s="87" customFormat="1" ht="18.75" customHeight="1" x14ac:dyDescent="0.3">
      <c r="A6" s="310" t="s">
        <v>5</v>
      </c>
      <c r="B6" s="316" t="s">
        <v>144</v>
      </c>
      <c r="C6" s="88" t="s">
        <v>74</v>
      </c>
      <c r="D6" s="89">
        <v>4.5999999999999996</v>
      </c>
      <c r="E6" s="89" t="s">
        <v>89</v>
      </c>
      <c r="F6" s="313"/>
      <c r="G6" s="310" t="s">
        <v>98</v>
      </c>
      <c r="H6" s="310" t="s">
        <v>5</v>
      </c>
      <c r="I6" s="310" t="s">
        <v>6</v>
      </c>
      <c r="J6" s="316" t="s">
        <v>152</v>
      </c>
      <c r="K6" s="319" t="s">
        <v>128</v>
      </c>
      <c r="L6" s="319" t="s">
        <v>363</v>
      </c>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row>
    <row r="7" spans="1:54" s="87" customFormat="1" ht="18.75" customHeight="1" x14ac:dyDescent="0.3">
      <c r="A7" s="311"/>
      <c r="B7" s="317"/>
      <c r="C7" s="88" t="s">
        <v>82</v>
      </c>
      <c r="D7" s="89">
        <v>1.5</v>
      </c>
      <c r="E7" s="89" t="s">
        <v>89</v>
      </c>
      <c r="F7" s="314"/>
      <c r="G7" s="311"/>
      <c r="H7" s="311"/>
      <c r="I7" s="311"/>
      <c r="J7" s="317"/>
      <c r="K7" s="320"/>
      <c r="L7" s="320"/>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86"/>
      <c r="BA7" s="86"/>
      <c r="BB7" s="86"/>
    </row>
    <row r="8" spans="1:54" s="87" customFormat="1" ht="18.75" customHeight="1" x14ac:dyDescent="0.3">
      <c r="A8" s="312"/>
      <c r="B8" s="318"/>
      <c r="C8" s="88" t="s">
        <v>81</v>
      </c>
      <c r="D8" s="89">
        <v>0.4</v>
      </c>
      <c r="E8" s="89" t="s">
        <v>88</v>
      </c>
      <c r="F8" s="315"/>
      <c r="G8" s="312"/>
      <c r="H8" s="312"/>
      <c r="I8" s="312"/>
      <c r="J8" s="318"/>
      <c r="K8" s="321"/>
      <c r="L8" s="321"/>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row>
    <row r="9" spans="1:54" s="87" customFormat="1" ht="18.75" customHeight="1" x14ac:dyDescent="0.3">
      <c r="A9" s="310" t="s">
        <v>23</v>
      </c>
      <c r="B9" s="316"/>
      <c r="C9" s="88" t="s">
        <v>23</v>
      </c>
      <c r="D9" s="89"/>
      <c r="E9" s="89" t="s">
        <v>23</v>
      </c>
      <c r="F9" s="313"/>
      <c r="G9" s="310" t="s">
        <v>23</v>
      </c>
      <c r="H9" s="310" t="s">
        <v>23</v>
      </c>
      <c r="I9" s="310" t="s">
        <v>23</v>
      </c>
      <c r="J9" s="316"/>
      <c r="K9" s="319"/>
      <c r="L9" s="319"/>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c r="AY9" s="86"/>
      <c r="AZ9" s="86"/>
      <c r="BA9" s="86"/>
      <c r="BB9" s="86"/>
    </row>
    <row r="10" spans="1:54" s="87" customFormat="1" ht="18.75" customHeight="1" x14ac:dyDescent="0.3">
      <c r="A10" s="311"/>
      <c r="B10" s="317"/>
      <c r="C10" s="88" t="s">
        <v>23</v>
      </c>
      <c r="D10" s="89"/>
      <c r="E10" s="89" t="s">
        <v>23</v>
      </c>
      <c r="F10" s="314"/>
      <c r="G10" s="311"/>
      <c r="H10" s="311"/>
      <c r="I10" s="311"/>
      <c r="J10" s="317"/>
      <c r="K10" s="320"/>
      <c r="L10" s="320"/>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6"/>
      <c r="AZ10" s="86"/>
      <c r="BA10" s="86"/>
      <c r="BB10" s="86"/>
    </row>
    <row r="11" spans="1:54" s="87" customFormat="1" ht="18.75" customHeight="1" x14ac:dyDescent="0.3">
      <c r="A11" s="312"/>
      <c r="B11" s="318"/>
      <c r="C11" s="88" t="s">
        <v>23</v>
      </c>
      <c r="D11" s="89"/>
      <c r="E11" s="89" t="s">
        <v>23</v>
      </c>
      <c r="F11" s="315"/>
      <c r="G11" s="312"/>
      <c r="H11" s="312"/>
      <c r="I11" s="312"/>
      <c r="J11" s="318"/>
      <c r="K11" s="321"/>
      <c r="L11" s="321"/>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row>
    <row r="12" spans="1:54" s="87" customFormat="1" ht="18.75" customHeight="1" x14ac:dyDescent="0.3">
      <c r="A12" s="310" t="s">
        <v>23</v>
      </c>
      <c r="B12" s="316"/>
      <c r="C12" s="88" t="s">
        <v>23</v>
      </c>
      <c r="D12" s="89"/>
      <c r="E12" s="89" t="s">
        <v>23</v>
      </c>
      <c r="F12" s="313"/>
      <c r="G12" s="310" t="s">
        <v>23</v>
      </c>
      <c r="H12" s="310" t="s">
        <v>23</v>
      </c>
      <c r="I12" s="310" t="s">
        <v>23</v>
      </c>
      <c r="J12" s="316"/>
      <c r="K12" s="319"/>
      <c r="L12" s="319"/>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row>
    <row r="13" spans="1:54" s="87" customFormat="1" ht="18.75" customHeight="1" x14ac:dyDescent="0.3">
      <c r="A13" s="311"/>
      <c r="B13" s="317"/>
      <c r="C13" s="88" t="s">
        <v>23</v>
      </c>
      <c r="D13" s="89"/>
      <c r="E13" s="89" t="s">
        <v>23</v>
      </c>
      <c r="F13" s="314"/>
      <c r="G13" s="311"/>
      <c r="H13" s="311"/>
      <c r="I13" s="311"/>
      <c r="J13" s="317"/>
      <c r="K13" s="320"/>
      <c r="L13" s="320"/>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row>
    <row r="14" spans="1:54" s="87" customFormat="1" ht="18.75" customHeight="1" x14ac:dyDescent="0.3">
      <c r="A14" s="312"/>
      <c r="B14" s="318"/>
      <c r="C14" s="88" t="s">
        <v>23</v>
      </c>
      <c r="D14" s="89"/>
      <c r="E14" s="89" t="s">
        <v>23</v>
      </c>
      <c r="F14" s="315"/>
      <c r="G14" s="312"/>
      <c r="H14" s="312"/>
      <c r="I14" s="312"/>
      <c r="J14" s="318"/>
      <c r="K14" s="321"/>
      <c r="L14" s="321"/>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row>
    <row r="15" spans="1:54" s="87" customFormat="1" ht="18.75" customHeight="1" x14ac:dyDescent="0.3">
      <c r="A15" s="310" t="s">
        <v>23</v>
      </c>
      <c r="B15" s="316"/>
      <c r="C15" s="88" t="s">
        <v>23</v>
      </c>
      <c r="D15" s="89"/>
      <c r="E15" s="89" t="s">
        <v>23</v>
      </c>
      <c r="F15" s="313"/>
      <c r="G15" s="310" t="s">
        <v>23</v>
      </c>
      <c r="H15" s="310" t="s">
        <v>23</v>
      </c>
      <c r="I15" s="310" t="s">
        <v>23</v>
      </c>
      <c r="J15" s="316"/>
      <c r="K15" s="319"/>
      <c r="L15" s="319"/>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row>
    <row r="16" spans="1:54" s="87" customFormat="1" ht="18.75" customHeight="1" x14ac:dyDescent="0.3">
      <c r="A16" s="311"/>
      <c r="B16" s="317"/>
      <c r="C16" s="88" t="s">
        <v>23</v>
      </c>
      <c r="D16" s="89"/>
      <c r="E16" s="89" t="s">
        <v>23</v>
      </c>
      <c r="F16" s="314"/>
      <c r="G16" s="311"/>
      <c r="H16" s="311"/>
      <c r="I16" s="311"/>
      <c r="J16" s="317"/>
      <c r="K16" s="320"/>
      <c r="L16" s="320"/>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row>
    <row r="17" spans="1:54" s="87" customFormat="1" ht="18.75" customHeight="1" x14ac:dyDescent="0.3">
      <c r="A17" s="312"/>
      <c r="B17" s="318"/>
      <c r="C17" s="88" t="s">
        <v>23</v>
      </c>
      <c r="D17" s="89"/>
      <c r="E17" s="89" t="s">
        <v>23</v>
      </c>
      <c r="F17" s="315"/>
      <c r="G17" s="312"/>
      <c r="H17" s="312"/>
      <c r="I17" s="312"/>
      <c r="J17" s="318"/>
      <c r="K17" s="321"/>
      <c r="L17" s="321"/>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row>
    <row r="18" spans="1:54" s="4" customFormat="1" ht="14" x14ac:dyDescent="0.3">
      <c r="A18" s="310" t="s">
        <v>23</v>
      </c>
      <c r="B18" s="316"/>
      <c r="C18" s="88" t="s">
        <v>23</v>
      </c>
      <c r="D18" s="89"/>
      <c r="E18" s="89" t="s">
        <v>23</v>
      </c>
      <c r="F18" s="313"/>
      <c r="G18" s="310" t="s">
        <v>23</v>
      </c>
      <c r="H18" s="310" t="s">
        <v>23</v>
      </c>
      <c r="I18" s="310" t="s">
        <v>23</v>
      </c>
      <c r="J18" s="316"/>
      <c r="K18" s="319"/>
      <c r="L18" s="319"/>
    </row>
    <row r="19" spans="1:54" s="4" customFormat="1" ht="14" x14ac:dyDescent="0.3">
      <c r="A19" s="311"/>
      <c r="B19" s="317"/>
      <c r="C19" s="88" t="s">
        <v>23</v>
      </c>
      <c r="D19" s="89"/>
      <c r="E19" s="89" t="s">
        <v>23</v>
      </c>
      <c r="F19" s="314"/>
      <c r="G19" s="311"/>
      <c r="H19" s="311"/>
      <c r="I19" s="311"/>
      <c r="J19" s="317"/>
      <c r="K19" s="320"/>
      <c r="L19" s="320"/>
    </row>
    <row r="20" spans="1:54" s="4" customFormat="1" ht="14" x14ac:dyDescent="0.3">
      <c r="A20" s="312"/>
      <c r="B20" s="318"/>
      <c r="C20" s="88" t="s">
        <v>23</v>
      </c>
      <c r="D20" s="89"/>
      <c r="E20" s="89" t="s">
        <v>23</v>
      </c>
      <c r="F20" s="315"/>
      <c r="G20" s="312"/>
      <c r="H20" s="312"/>
      <c r="I20" s="312"/>
      <c r="J20" s="318"/>
      <c r="K20" s="321"/>
      <c r="L20" s="321"/>
    </row>
    <row r="21" spans="1:54" s="4" customFormat="1" ht="14" x14ac:dyDescent="0.3">
      <c r="A21" s="310" t="s">
        <v>23</v>
      </c>
      <c r="B21" s="316"/>
      <c r="C21" s="88" t="s">
        <v>23</v>
      </c>
      <c r="D21" s="89"/>
      <c r="E21" s="89" t="s">
        <v>23</v>
      </c>
      <c r="F21" s="313"/>
      <c r="G21" s="310" t="s">
        <v>23</v>
      </c>
      <c r="H21" s="310" t="s">
        <v>23</v>
      </c>
      <c r="I21" s="310" t="s">
        <v>23</v>
      </c>
      <c r="J21" s="316"/>
      <c r="K21" s="319"/>
      <c r="L21" s="319"/>
    </row>
    <row r="22" spans="1:54" s="4" customFormat="1" ht="14" x14ac:dyDescent="0.3">
      <c r="A22" s="311"/>
      <c r="B22" s="317"/>
      <c r="C22" s="88" t="s">
        <v>23</v>
      </c>
      <c r="D22" s="89"/>
      <c r="E22" s="89" t="s">
        <v>23</v>
      </c>
      <c r="F22" s="314"/>
      <c r="G22" s="311"/>
      <c r="H22" s="311"/>
      <c r="I22" s="311"/>
      <c r="J22" s="317"/>
      <c r="K22" s="320"/>
      <c r="L22" s="320"/>
    </row>
    <row r="23" spans="1:54" s="4" customFormat="1" ht="14" x14ac:dyDescent="0.3">
      <c r="A23" s="312"/>
      <c r="B23" s="318"/>
      <c r="C23" s="88" t="s">
        <v>23</v>
      </c>
      <c r="D23" s="89"/>
      <c r="E23" s="89" t="s">
        <v>23</v>
      </c>
      <c r="F23" s="315"/>
      <c r="G23" s="312"/>
      <c r="H23" s="312"/>
      <c r="I23" s="312"/>
      <c r="J23" s="318"/>
      <c r="K23" s="321"/>
      <c r="L23" s="321"/>
    </row>
    <row r="24" spans="1:54" s="4" customFormat="1" x14ac:dyDescent="0.25"/>
    <row r="25" spans="1:54" s="4" customFormat="1" x14ac:dyDescent="0.25"/>
    <row r="26" spans="1:54" s="4" customFormat="1" x14ac:dyDescent="0.25"/>
    <row r="27" spans="1:54" s="4" customFormat="1" x14ac:dyDescent="0.25"/>
    <row r="28" spans="1:54" s="4" customFormat="1" x14ac:dyDescent="0.25"/>
    <row r="29" spans="1:54" s="4" customFormat="1" x14ac:dyDescent="0.25"/>
    <row r="30" spans="1:54" s="4" customFormat="1" x14ac:dyDescent="0.25"/>
    <row r="31" spans="1:54" s="4" customFormat="1" x14ac:dyDescent="0.25"/>
    <row r="32" spans="1:54" s="4" customFormat="1" x14ac:dyDescent="0.25"/>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row r="371" s="4" customFormat="1" x14ac:dyDescent="0.25"/>
    <row r="372" s="4" customFormat="1" x14ac:dyDescent="0.25"/>
    <row r="373" s="4" customFormat="1" x14ac:dyDescent="0.25"/>
    <row r="374" s="4" customFormat="1" x14ac:dyDescent="0.25"/>
    <row r="375" s="4" customFormat="1" x14ac:dyDescent="0.25"/>
    <row r="376" s="4" customFormat="1" x14ac:dyDescent="0.25"/>
    <row r="377" s="4" customFormat="1" x14ac:dyDescent="0.25"/>
    <row r="378" s="4" customFormat="1" x14ac:dyDescent="0.25"/>
    <row r="379" s="4" customFormat="1" x14ac:dyDescent="0.25"/>
    <row r="380" s="4" customFormat="1" x14ac:dyDescent="0.25"/>
    <row r="381" s="4" customFormat="1" x14ac:dyDescent="0.25"/>
    <row r="382" s="4" customFormat="1" x14ac:dyDescent="0.25"/>
    <row r="383" s="4" customFormat="1" x14ac:dyDescent="0.25"/>
    <row r="384" s="4" customFormat="1" x14ac:dyDescent="0.25"/>
    <row r="385" s="4" customFormat="1" x14ac:dyDescent="0.25"/>
    <row r="386" s="4" customFormat="1" x14ac:dyDescent="0.25"/>
    <row r="387" s="4" customFormat="1" x14ac:dyDescent="0.25"/>
    <row r="388" s="4" customFormat="1" x14ac:dyDescent="0.25"/>
    <row r="389" s="4" customFormat="1" x14ac:dyDescent="0.25"/>
    <row r="390" s="4" customFormat="1" x14ac:dyDescent="0.25"/>
    <row r="391" s="4" customFormat="1" x14ac:dyDescent="0.25"/>
    <row r="392" s="4" customFormat="1" x14ac:dyDescent="0.25"/>
    <row r="393" s="4" customFormat="1" x14ac:dyDescent="0.25"/>
    <row r="394" s="4" customFormat="1" x14ac:dyDescent="0.25"/>
    <row r="395" s="4" customFormat="1" x14ac:dyDescent="0.25"/>
    <row r="396" s="4" customFormat="1" x14ac:dyDescent="0.25"/>
    <row r="397" s="4" customFormat="1" x14ac:dyDescent="0.25"/>
    <row r="398" s="4" customFormat="1" x14ac:dyDescent="0.25"/>
    <row r="399" s="4" customFormat="1" x14ac:dyDescent="0.25"/>
    <row r="400" s="4" customFormat="1" x14ac:dyDescent="0.25"/>
    <row r="401" s="4" customFormat="1" x14ac:dyDescent="0.25"/>
    <row r="402" s="4" customFormat="1" x14ac:dyDescent="0.25"/>
    <row r="403" s="4" customFormat="1" x14ac:dyDescent="0.25"/>
    <row r="404" s="4" customFormat="1" x14ac:dyDescent="0.25"/>
    <row r="405" s="4" customFormat="1" x14ac:dyDescent="0.25"/>
    <row r="406" s="4" customFormat="1" x14ac:dyDescent="0.25"/>
    <row r="407" s="4" customFormat="1" x14ac:dyDescent="0.25"/>
    <row r="408" s="4" customFormat="1" x14ac:dyDescent="0.25"/>
    <row r="409" s="4" customFormat="1" x14ac:dyDescent="0.25"/>
    <row r="410" s="4" customFormat="1" x14ac:dyDescent="0.25"/>
    <row r="411" s="4" customFormat="1" x14ac:dyDescent="0.25"/>
    <row r="412" s="4" customFormat="1" x14ac:dyDescent="0.25"/>
    <row r="413" s="4" customFormat="1" x14ac:dyDescent="0.25"/>
    <row r="414" s="4" customFormat="1" x14ac:dyDescent="0.25"/>
    <row r="415" s="4" customFormat="1" x14ac:dyDescent="0.25"/>
    <row r="416" s="4" customFormat="1" x14ac:dyDescent="0.25"/>
    <row r="417" s="4" customFormat="1" x14ac:dyDescent="0.25"/>
    <row r="418" s="4" customFormat="1" x14ac:dyDescent="0.25"/>
    <row r="419" s="4" customFormat="1" x14ac:dyDescent="0.25"/>
    <row r="420" s="4" customFormat="1" x14ac:dyDescent="0.25"/>
    <row r="421" s="4" customFormat="1" x14ac:dyDescent="0.25"/>
    <row r="422" s="4" customFormat="1" x14ac:dyDescent="0.25"/>
    <row r="423" s="4" customFormat="1" x14ac:dyDescent="0.25"/>
    <row r="424" s="4" customFormat="1" x14ac:dyDescent="0.25"/>
    <row r="425" s="4" customFormat="1" x14ac:dyDescent="0.25"/>
    <row r="426" s="4" customFormat="1" x14ac:dyDescent="0.25"/>
    <row r="427" s="4" customFormat="1" x14ac:dyDescent="0.25"/>
    <row r="428" s="4" customFormat="1" x14ac:dyDescent="0.25"/>
    <row r="429" s="4" customFormat="1" x14ac:dyDescent="0.25"/>
    <row r="430" s="4" customFormat="1" x14ac:dyDescent="0.25"/>
    <row r="431" s="4" customFormat="1" x14ac:dyDescent="0.25"/>
    <row r="432" s="4" customFormat="1" x14ac:dyDescent="0.25"/>
    <row r="433" s="4" customFormat="1" x14ac:dyDescent="0.25"/>
    <row r="434" s="4" customFormat="1" x14ac:dyDescent="0.25"/>
    <row r="435" s="4" customFormat="1" x14ac:dyDescent="0.25"/>
    <row r="436" s="4" customFormat="1" x14ac:dyDescent="0.25"/>
    <row r="437" s="4" customFormat="1" x14ac:dyDescent="0.25"/>
    <row r="438" s="4" customFormat="1" x14ac:dyDescent="0.25"/>
    <row r="439" s="4" customFormat="1" x14ac:dyDescent="0.25"/>
    <row r="440" s="4" customFormat="1" x14ac:dyDescent="0.25"/>
    <row r="441" s="4" customFormat="1" x14ac:dyDescent="0.25"/>
    <row r="442" s="4" customFormat="1" x14ac:dyDescent="0.25"/>
    <row r="443" s="4" customFormat="1" x14ac:dyDescent="0.25"/>
    <row r="444" s="4" customFormat="1" x14ac:dyDescent="0.25"/>
    <row r="445" s="4" customFormat="1" x14ac:dyDescent="0.25"/>
    <row r="446" s="4" customFormat="1" x14ac:dyDescent="0.25"/>
    <row r="447" s="4" customFormat="1" x14ac:dyDescent="0.25"/>
    <row r="448" s="4" customFormat="1" x14ac:dyDescent="0.25"/>
    <row r="449" s="4" customFormat="1" x14ac:dyDescent="0.25"/>
    <row r="450" s="4" customFormat="1" x14ac:dyDescent="0.25"/>
    <row r="451" s="4" customFormat="1" x14ac:dyDescent="0.25"/>
    <row r="452" s="4" customFormat="1" x14ac:dyDescent="0.25"/>
    <row r="453" s="4" customFormat="1" x14ac:dyDescent="0.25"/>
    <row r="454" s="4" customFormat="1" x14ac:dyDescent="0.25"/>
    <row r="455" s="4" customFormat="1" x14ac:dyDescent="0.25"/>
    <row r="456" s="4" customFormat="1" x14ac:dyDescent="0.25"/>
    <row r="457" s="4" customFormat="1" x14ac:dyDescent="0.25"/>
    <row r="458" s="4" customFormat="1" x14ac:dyDescent="0.25"/>
    <row r="459" s="4" customFormat="1" x14ac:dyDescent="0.25"/>
    <row r="460" s="4" customFormat="1" x14ac:dyDescent="0.25"/>
    <row r="461" s="4" customFormat="1" x14ac:dyDescent="0.25"/>
    <row r="462" s="4" customFormat="1" x14ac:dyDescent="0.25"/>
    <row r="463" s="4" customFormat="1" x14ac:dyDescent="0.25"/>
    <row r="464" s="4" customFormat="1" x14ac:dyDescent="0.25"/>
    <row r="465" s="4" customFormat="1" x14ac:dyDescent="0.25"/>
    <row r="466" s="4" customFormat="1" x14ac:dyDescent="0.25"/>
    <row r="467" s="4" customFormat="1" x14ac:dyDescent="0.25"/>
    <row r="468" s="4" customFormat="1" x14ac:dyDescent="0.25"/>
    <row r="469" s="4" customFormat="1" x14ac:dyDescent="0.25"/>
    <row r="470" s="4" customFormat="1" x14ac:dyDescent="0.25"/>
    <row r="471" s="4" customFormat="1" x14ac:dyDescent="0.25"/>
    <row r="472" s="4" customFormat="1" x14ac:dyDescent="0.25"/>
    <row r="473" s="4" customFormat="1" x14ac:dyDescent="0.25"/>
    <row r="474" s="4" customFormat="1" x14ac:dyDescent="0.25"/>
    <row r="475" s="4" customFormat="1" x14ac:dyDescent="0.25"/>
    <row r="476" s="4" customFormat="1" x14ac:dyDescent="0.25"/>
    <row r="477" s="4" customFormat="1" x14ac:dyDescent="0.25"/>
    <row r="478" s="4" customFormat="1" x14ac:dyDescent="0.25"/>
    <row r="479" s="4" customFormat="1" x14ac:dyDescent="0.25"/>
    <row r="480" s="4" customFormat="1" x14ac:dyDescent="0.25"/>
    <row r="481" s="4" customFormat="1" x14ac:dyDescent="0.25"/>
    <row r="482" s="4" customFormat="1" x14ac:dyDescent="0.25"/>
    <row r="483" s="4" customFormat="1" x14ac:dyDescent="0.25"/>
    <row r="484" s="4" customFormat="1" x14ac:dyDescent="0.25"/>
    <row r="485" s="4" customFormat="1" x14ac:dyDescent="0.25"/>
    <row r="486" s="4" customFormat="1" x14ac:dyDescent="0.25"/>
    <row r="487" s="4" customFormat="1" x14ac:dyDescent="0.25"/>
    <row r="488" s="4" customFormat="1" x14ac:dyDescent="0.25"/>
    <row r="489" s="4" customFormat="1" x14ac:dyDescent="0.25"/>
    <row r="490" s="4" customFormat="1" x14ac:dyDescent="0.25"/>
    <row r="491" s="4" customFormat="1" x14ac:dyDescent="0.25"/>
    <row r="492" s="4" customFormat="1" x14ac:dyDescent="0.25"/>
    <row r="493" s="4" customFormat="1" x14ac:dyDescent="0.25"/>
    <row r="494" s="4" customFormat="1" x14ac:dyDescent="0.25"/>
    <row r="495" s="4" customFormat="1" x14ac:dyDescent="0.25"/>
    <row r="496" s="4" customFormat="1" x14ac:dyDescent="0.25"/>
    <row r="497" s="4" customFormat="1" x14ac:dyDescent="0.25"/>
    <row r="498" s="4" customFormat="1" x14ac:dyDescent="0.25"/>
    <row r="499" s="4" customFormat="1" x14ac:dyDescent="0.25"/>
    <row r="500" s="4" customFormat="1" x14ac:dyDescent="0.25"/>
    <row r="501" s="4" customFormat="1" x14ac:dyDescent="0.25"/>
    <row r="502" s="4" customFormat="1" x14ac:dyDescent="0.25"/>
    <row r="503" s="4" customFormat="1" x14ac:dyDescent="0.25"/>
    <row r="504" s="4" customFormat="1" x14ac:dyDescent="0.25"/>
    <row r="505" s="4" customFormat="1" x14ac:dyDescent="0.25"/>
    <row r="506" s="4" customFormat="1" x14ac:dyDescent="0.25"/>
    <row r="507" s="4" customFormat="1" x14ac:dyDescent="0.25"/>
    <row r="508" s="4" customFormat="1" x14ac:dyDescent="0.25"/>
    <row r="509" s="4" customFormat="1" x14ac:dyDescent="0.25"/>
    <row r="510" s="4" customFormat="1" x14ac:dyDescent="0.25"/>
    <row r="511" s="4" customFormat="1" x14ac:dyDescent="0.25"/>
    <row r="512" s="4" customFormat="1" x14ac:dyDescent="0.25"/>
    <row r="513" s="4" customFormat="1" x14ac:dyDescent="0.25"/>
    <row r="514" s="4" customFormat="1" x14ac:dyDescent="0.25"/>
    <row r="515" s="4" customFormat="1" x14ac:dyDescent="0.25"/>
    <row r="516" s="4" customFormat="1" x14ac:dyDescent="0.25"/>
    <row r="517" s="4" customFormat="1" x14ac:dyDescent="0.25"/>
    <row r="518" s="4" customFormat="1" x14ac:dyDescent="0.25"/>
    <row r="519" s="4" customFormat="1" x14ac:dyDescent="0.25"/>
    <row r="520" s="4" customFormat="1" x14ac:dyDescent="0.25"/>
    <row r="521" s="4" customFormat="1" x14ac:dyDescent="0.25"/>
    <row r="522" s="4" customFormat="1" x14ac:dyDescent="0.25"/>
    <row r="523" s="4" customFormat="1" x14ac:dyDescent="0.25"/>
    <row r="524" s="4" customFormat="1" x14ac:dyDescent="0.25"/>
    <row r="525" s="4" customFormat="1" x14ac:dyDescent="0.25"/>
    <row r="526" s="4" customFormat="1" x14ac:dyDescent="0.25"/>
    <row r="527" s="4" customFormat="1" x14ac:dyDescent="0.25"/>
    <row r="528" s="4" customFormat="1" x14ac:dyDescent="0.25"/>
    <row r="529" s="4" customFormat="1" x14ac:dyDescent="0.25"/>
    <row r="530" s="4" customFormat="1" x14ac:dyDescent="0.25"/>
    <row r="531" s="4" customFormat="1" x14ac:dyDescent="0.25"/>
    <row r="532" s="4" customFormat="1" x14ac:dyDescent="0.25"/>
    <row r="533" s="4" customFormat="1" x14ac:dyDescent="0.25"/>
    <row r="534" s="4" customFormat="1" x14ac:dyDescent="0.25"/>
    <row r="535" s="4" customFormat="1" x14ac:dyDescent="0.25"/>
    <row r="536" s="4" customFormat="1" x14ac:dyDescent="0.25"/>
    <row r="537" s="4" customFormat="1" x14ac:dyDescent="0.25"/>
    <row r="538" s="4" customFormat="1" x14ac:dyDescent="0.25"/>
    <row r="539" s="4" customFormat="1" x14ac:dyDescent="0.25"/>
    <row r="540" s="4" customFormat="1" x14ac:dyDescent="0.25"/>
    <row r="541" s="4" customFormat="1" x14ac:dyDescent="0.25"/>
    <row r="542" s="4" customFormat="1" x14ac:dyDescent="0.25"/>
    <row r="543" s="4" customFormat="1" x14ac:dyDescent="0.25"/>
    <row r="544" s="4" customFormat="1" x14ac:dyDescent="0.25"/>
    <row r="545" s="4" customFormat="1" x14ac:dyDescent="0.25"/>
    <row r="546" s="4" customFormat="1" x14ac:dyDescent="0.25"/>
    <row r="547" s="4" customFormat="1" x14ac:dyDescent="0.25"/>
    <row r="548" s="4" customFormat="1" x14ac:dyDescent="0.25"/>
    <row r="549" s="4" customFormat="1" x14ac:dyDescent="0.25"/>
    <row r="550" s="4" customFormat="1" x14ac:dyDescent="0.25"/>
    <row r="551" s="4" customFormat="1" x14ac:dyDescent="0.25"/>
    <row r="552" s="4" customFormat="1" x14ac:dyDescent="0.25"/>
    <row r="553" s="4" customFormat="1" x14ac:dyDescent="0.25"/>
    <row r="554" s="4" customFormat="1" x14ac:dyDescent="0.25"/>
    <row r="555" s="4" customFormat="1" x14ac:dyDescent="0.25"/>
    <row r="556" s="4" customFormat="1" x14ac:dyDescent="0.25"/>
    <row r="557" s="4" customFormat="1" x14ac:dyDescent="0.25"/>
    <row r="558" s="4" customFormat="1" x14ac:dyDescent="0.25"/>
    <row r="559" s="4" customFormat="1" x14ac:dyDescent="0.25"/>
    <row r="560" s="4" customFormat="1" x14ac:dyDescent="0.25"/>
    <row r="561" s="4" customFormat="1" x14ac:dyDescent="0.25"/>
    <row r="562" s="4" customFormat="1" x14ac:dyDescent="0.25"/>
    <row r="563" s="4" customFormat="1" x14ac:dyDescent="0.25"/>
    <row r="564" s="4" customFormat="1" x14ac:dyDescent="0.25"/>
    <row r="565" s="4" customFormat="1" x14ac:dyDescent="0.25"/>
    <row r="566" s="4" customFormat="1" x14ac:dyDescent="0.25"/>
    <row r="567" s="4" customFormat="1" x14ac:dyDescent="0.25"/>
    <row r="568" s="4" customFormat="1" x14ac:dyDescent="0.25"/>
    <row r="569" s="4" customFormat="1" x14ac:dyDescent="0.25"/>
    <row r="570" s="4" customFormat="1" x14ac:dyDescent="0.25"/>
    <row r="571" s="4" customFormat="1" x14ac:dyDescent="0.25"/>
    <row r="572" s="4" customFormat="1" x14ac:dyDescent="0.25"/>
    <row r="573" s="4" customFormat="1" x14ac:dyDescent="0.25"/>
    <row r="574" s="4" customFormat="1" x14ac:dyDescent="0.25"/>
    <row r="575" s="4" customFormat="1" x14ac:dyDescent="0.25"/>
    <row r="576" s="4" customFormat="1" x14ac:dyDescent="0.25"/>
    <row r="577" s="4" customFormat="1" x14ac:dyDescent="0.25"/>
    <row r="578" s="4" customFormat="1" x14ac:dyDescent="0.25"/>
    <row r="579" s="4" customFormat="1" x14ac:dyDescent="0.25"/>
    <row r="580" s="4" customFormat="1" x14ac:dyDescent="0.25"/>
    <row r="581" s="4" customFormat="1" x14ac:dyDescent="0.25"/>
    <row r="582" s="4" customFormat="1" x14ac:dyDescent="0.25"/>
    <row r="583" s="4" customFormat="1" x14ac:dyDescent="0.25"/>
    <row r="584" s="4" customFormat="1" x14ac:dyDescent="0.25"/>
    <row r="585" s="4" customFormat="1" x14ac:dyDescent="0.25"/>
    <row r="586" s="4" customFormat="1" x14ac:dyDescent="0.25"/>
    <row r="587" s="4" customFormat="1" x14ac:dyDescent="0.25"/>
    <row r="588" s="4" customFormat="1" x14ac:dyDescent="0.25"/>
    <row r="589" s="4" customFormat="1" x14ac:dyDescent="0.25"/>
    <row r="590" s="4" customFormat="1" x14ac:dyDescent="0.25"/>
    <row r="591" s="4" customFormat="1" x14ac:dyDescent="0.25"/>
    <row r="592" s="4" customFormat="1" x14ac:dyDescent="0.25"/>
    <row r="593" s="4" customFormat="1" x14ac:dyDescent="0.25"/>
    <row r="594" s="4" customFormat="1" x14ac:dyDescent="0.25"/>
    <row r="595" s="4" customFormat="1" x14ac:dyDescent="0.25"/>
    <row r="596" s="4" customFormat="1" x14ac:dyDescent="0.25"/>
    <row r="597" s="4" customFormat="1" x14ac:dyDescent="0.25"/>
    <row r="598" s="4" customFormat="1" x14ac:dyDescent="0.25"/>
    <row r="599" s="4" customFormat="1" x14ac:dyDescent="0.25"/>
    <row r="600" s="4" customFormat="1" x14ac:dyDescent="0.25"/>
    <row r="601" s="4" customFormat="1" x14ac:dyDescent="0.25"/>
    <row r="602" s="4" customFormat="1" x14ac:dyDescent="0.25"/>
    <row r="603" s="4" customFormat="1" x14ac:dyDescent="0.25"/>
    <row r="604" s="4" customFormat="1" x14ac:dyDescent="0.25"/>
    <row r="605" s="4" customFormat="1" x14ac:dyDescent="0.25"/>
    <row r="606" s="4" customFormat="1" x14ac:dyDescent="0.25"/>
    <row r="607" s="4" customFormat="1" x14ac:dyDescent="0.25"/>
    <row r="608" s="4" customFormat="1" x14ac:dyDescent="0.25"/>
    <row r="609" s="4" customFormat="1" x14ac:dyDescent="0.25"/>
    <row r="610" s="4" customFormat="1" x14ac:dyDescent="0.25"/>
    <row r="611" s="4" customFormat="1" x14ac:dyDescent="0.25"/>
    <row r="612" s="4" customFormat="1" x14ac:dyDescent="0.25"/>
    <row r="613" s="4" customFormat="1" x14ac:dyDescent="0.25"/>
    <row r="614" s="4" customFormat="1" x14ac:dyDescent="0.25"/>
    <row r="615" s="4" customFormat="1" x14ac:dyDescent="0.25"/>
    <row r="616" s="4" customFormat="1" x14ac:dyDescent="0.25"/>
    <row r="617" s="4" customFormat="1" x14ac:dyDescent="0.25"/>
    <row r="618" s="4" customFormat="1" x14ac:dyDescent="0.25"/>
    <row r="619" s="4" customFormat="1" x14ac:dyDescent="0.25"/>
    <row r="620" s="4" customFormat="1" x14ac:dyDescent="0.25"/>
    <row r="621" s="4" customFormat="1" x14ac:dyDescent="0.25"/>
    <row r="622" s="4" customFormat="1" x14ac:dyDescent="0.25"/>
    <row r="623" s="4" customFormat="1" x14ac:dyDescent="0.25"/>
    <row r="624" s="4" customFormat="1" x14ac:dyDescent="0.25"/>
    <row r="625" s="4" customFormat="1" x14ac:dyDescent="0.25"/>
    <row r="626" s="4" customFormat="1" x14ac:dyDescent="0.25"/>
    <row r="627" s="4" customFormat="1" x14ac:dyDescent="0.25"/>
    <row r="628" s="4" customFormat="1" x14ac:dyDescent="0.25"/>
    <row r="629" s="4" customFormat="1" x14ac:dyDescent="0.25"/>
  </sheetData>
  <protectedRanges>
    <protectedRange algorithmName="SHA-512" hashValue="qg92aZbQ0fB1EDfDvQtj+x+TLkxK+tFXQruv+EsFxADv2bs04epofhEQbQfoDq9vOm8gBWpgB+RdhIit8ETNRw==" saltValue="3pR7gKbihZtztpt5pWu6Sg==" spinCount="100000" sqref="A6:A23 C6:C23 E6:E23 G6:I23" name="Drop Down Options"/>
  </protectedRanges>
  <mergeCells count="57">
    <mergeCell ref="I21:I23"/>
    <mergeCell ref="J21:J23"/>
    <mergeCell ref="K21:K23"/>
    <mergeCell ref="L21:L23"/>
    <mergeCell ref="A18:A20"/>
    <mergeCell ref="B18:B20"/>
    <mergeCell ref="F18:F20"/>
    <mergeCell ref="A21:A23"/>
    <mergeCell ref="B21:B23"/>
    <mergeCell ref="F21:F23"/>
    <mergeCell ref="G21:G23"/>
    <mergeCell ref="H21:H23"/>
    <mergeCell ref="G18:G20"/>
    <mergeCell ref="H18:H20"/>
    <mergeCell ref="I18:I20"/>
    <mergeCell ref="J18:J20"/>
    <mergeCell ref="L6:L8"/>
    <mergeCell ref="L9:L11"/>
    <mergeCell ref="L12:L14"/>
    <mergeCell ref="L15:L17"/>
    <mergeCell ref="I15:I17"/>
    <mergeCell ref="J15:J17"/>
    <mergeCell ref="K15:K17"/>
    <mergeCell ref="K18:K20"/>
    <mergeCell ref="L18:L20"/>
    <mergeCell ref="A1:L1"/>
    <mergeCell ref="B2:L2"/>
    <mergeCell ref="A3:L3"/>
    <mergeCell ref="I12:I14"/>
    <mergeCell ref="K6:K8"/>
    <mergeCell ref="I6:I8"/>
    <mergeCell ref="J6:J8"/>
    <mergeCell ref="F6:F8"/>
    <mergeCell ref="K9:K11"/>
    <mergeCell ref="K12:K14"/>
    <mergeCell ref="A9:A11"/>
    <mergeCell ref="J9:J11"/>
    <mergeCell ref="I9:I11"/>
    <mergeCell ref="A6:A8"/>
    <mergeCell ref="B6:B8"/>
    <mergeCell ref="G6:G8"/>
    <mergeCell ref="H6:H8"/>
    <mergeCell ref="B9:B11"/>
    <mergeCell ref="G9:G11"/>
    <mergeCell ref="F9:F11"/>
    <mergeCell ref="H9:H11"/>
    <mergeCell ref="A15:A17"/>
    <mergeCell ref="H15:H17"/>
    <mergeCell ref="F15:F17"/>
    <mergeCell ref="J12:J14"/>
    <mergeCell ref="B15:B17"/>
    <mergeCell ref="G15:G17"/>
    <mergeCell ref="G12:G14"/>
    <mergeCell ref="A12:A14"/>
    <mergeCell ref="H12:H14"/>
    <mergeCell ref="F12:F14"/>
    <mergeCell ref="B12:B14"/>
  </mergeCells>
  <phoneticPr fontId="1" type="noConversion"/>
  <dataValidations count="18">
    <dataValidation type="list" allowBlank="1" showInputMessage="1" showErrorMessage="1" promptTitle="Waterbody Targeted" prompt="What is the primary waterbody benefitting from this restoration project?  Choose a waterbody from the list or enter your own." sqref="B30" xr:uid="{00000000-0002-0000-0300-000000000000}">
      <formula1>Waterbody</formula1>
    </dataValidation>
    <dataValidation allowBlank="1" showInputMessage="1" showErrorMessage="1" promptTitle="BMP Type" prompt="If you do have a watershed restoration project underway on this waterbody, describe it (e.g. cattle fencing)" sqref="C24:C30" xr:uid="{00000000-0002-0000-0300-000001000000}"/>
    <dataValidation type="list" allowBlank="1" showInputMessage="1" showErrorMessage="1" promptTitle="Waterbody Targeted" prompt="What is the primary waterbody benefitting from this restoration project?_x000a__x000a_Choose a waterbody from the list or enter your own." sqref="B24:B29" xr:uid="{00000000-0002-0000-0300-000002000000}">
      <formula1>Waterbody</formula1>
    </dataValidation>
    <dataValidation type="list" allowBlank="1" showInputMessage="1" showErrorMessage="1" promptTitle="Pre-Project Data" prompt="Do you have baseline water quality data for this waterbody for the period prior to BMP implementation?" sqref="G24:G30" xr:uid="{00000000-0002-0000-0300-000003000000}">
      <formula1>YesNo</formula1>
    </dataValidation>
    <dataValidation type="list" showInputMessage="1" showErrorMessage="1" promptTitle="Post-Project Data" prompt="Do you have baseline water quality data for this waterbody for the period after BMP implementation?" sqref="H24:H30" xr:uid="{00000000-0002-0000-0300-000004000000}">
      <formula1>YesNo</formula1>
    </dataValidation>
    <dataValidation allowBlank="1" showInputMessage="1" showErrorMessage="1" promptTitle="BMP Length or Area" prompt="How many miles or acres does your BMP span?" sqref="D24:D30" xr:uid="{00000000-0002-0000-0300-000005000000}"/>
    <dataValidation type="list" allowBlank="1" showInputMessage="1" showErrorMessage="1" promptTitle="BMP Units" prompt="What are the units of your BMP length or area?_x000a__x000a_You can also fill in your own units." sqref="E24:F30" xr:uid="{00000000-0002-0000-0300-000006000000}">
      <formula1>WaterBodyUnits</formula1>
    </dataValidation>
    <dataValidation type="list" allowBlank="1" showInputMessage="1" showErrorMessage="1" promptTitle="319 Project" prompt="Choose &quot;Yes&quot; if a portion of the project is funded by CWA 319." sqref="A6:A23" xr:uid="{00000000-0002-0000-0300-000007000000}">
      <formula1>YesNo</formula1>
    </dataValidation>
    <dataValidation allowBlank="1" showInputMessage="1" showErrorMessage="1" promptTitle="Waterbody/Watershed Targeted" prompt="Indicate the location for the watershed restoration project." sqref="B6:B23" xr:uid="{00000000-0002-0000-0300-000008000000}"/>
    <dataValidation type="list" allowBlank="1" showInputMessage="1" promptTitle="BMP Type" prompt="List up to 3 BMP's implemented during this project." sqref="C6:C23" xr:uid="{00000000-0002-0000-0300-000009000000}">
      <formula1>BMP</formula1>
    </dataValidation>
    <dataValidation type="list" allowBlank="1" showInputMessage="1" showErrorMessage="1" promptTitle="Project Status" prompt="Choose current status of project from a drop down menu." sqref="G6:G23" xr:uid="{00000000-0002-0000-0300-00000A000000}">
      <formula1>Project_Status</formula1>
    </dataValidation>
    <dataValidation allowBlank="1" showInputMessage="1" showErrorMessage="1" promptTitle="Project Funding Cooperators" prompt="List any partners for this watershed restoration project." sqref="K6:K23" xr:uid="{00000000-0002-0000-0300-00000B000000}"/>
    <dataValidation showInputMessage="1" showErrorMessage="1" promptTitle="Monitoring Location ID" prompt="Please use the same monitoring location ID from your WQX template.  If data are not in WQX yet, please type in your monitoring location ID." sqref="J6:J23" xr:uid="{00000000-0002-0000-0300-00000C000000}"/>
    <dataValidation allowBlank="1" showInputMessage="1" showErrorMessage="1" promptTitle="BMP Length or Area" prompt="Indicate the total length or area of the BMP implemented." sqref="D6:D23" xr:uid="{00000000-0002-0000-0300-00000D000000}"/>
    <dataValidation type="list" allowBlank="1" showInputMessage="1" showErrorMessage="1" promptTitle="BMP Units" prompt="Indicate the unit of measurement for the BMP implementation." sqref="E6:E23" xr:uid="{00000000-0002-0000-0300-00000E000000}">
      <formula1>WaterBodyUnits</formula1>
    </dataValidation>
    <dataValidation type="list" allowBlank="1" showInputMessage="1" showErrorMessage="1" promptTitle="Pre-Project Data" prompt="Indicate whether water quality data was collected prior to BMP implementation." sqref="H6:H23" xr:uid="{00000000-0002-0000-0300-00000F000000}">
      <formula1>YesNo</formula1>
    </dataValidation>
    <dataValidation type="list" showInputMessage="1" showErrorMessage="1" promptTitle="Post-Project Data" prompt="Indicate whether water quality data was collected after BMP implementation." sqref="I6:I23" xr:uid="{00000000-0002-0000-0300-000010000000}">
      <formula1>YesNo</formula1>
    </dataValidation>
    <dataValidation allowBlank="1" showInputMessage="1" showErrorMessage="1" promptTitle="Year Project Work Began" prompt="Indicate the year work began on the BMPs selected." sqref="F6:F23" xr:uid="{00000000-0002-0000-0300-000011000000}"/>
  </dataValidations>
  <hyperlinks>
    <hyperlink ref="C5" location="BMP_Def" display="Type of Best Management Practice(s) (BMPs) Implemented" xr:uid="{00000000-0004-0000-0300-000000000000}"/>
  </hyperlinks>
  <printOptions horizontalCentered="1"/>
  <pageMargins left="0.25" right="0.25" top="0.25" bottom="0.25" header="0.5" footer="0.25"/>
  <pageSetup paperSize="181" scale="86"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7" tint="0.39997558519241921"/>
  </sheetPr>
  <dimension ref="A1"/>
  <sheetViews>
    <sheetView zoomScaleNormal="100" workbookViewId="0">
      <selection activeCell="O72" sqref="O72"/>
    </sheetView>
  </sheetViews>
  <sheetFormatPr defaultColWidth="9.1796875" defaultRowHeight="12.5" x14ac:dyDescent="0.25"/>
  <cols>
    <col min="1" max="1" width="9.1796875" style="44" customWidth="1"/>
    <col min="2" max="12" width="9.1796875" style="44"/>
    <col min="13" max="13" width="9.1796875" style="44" customWidth="1"/>
    <col min="14" max="16384" width="9.1796875" style="44"/>
  </cols>
  <sheetData/>
  <sheetProtection sheet="1" objects="1" scenarios="1" selectLockedCells="1" selectUnlockedCells="1"/>
  <pageMargins left="0.7" right="0.7" top="0.75" bottom="0.75" header="0.3" footer="0.3"/>
  <pageSetup scale="72" orientation="portrait" r:id="rId1"/>
  <drawing r:id="rId2"/>
  <legacyDrawing r:id="rId3"/>
  <oleObjects>
    <mc:AlternateContent xmlns:mc="http://schemas.openxmlformats.org/markup-compatibility/2006">
      <mc:Choice Requires="x14">
        <oleObject progId="Word.Document.12" shapeId="6153" r:id="rId4">
          <objectPr defaultSize="0" autoPict="0" r:id="rId5">
            <anchor moveWithCells="1">
              <from>
                <xdr:col>0</xdr:col>
                <xdr:colOff>0</xdr:colOff>
                <xdr:row>1</xdr:row>
                <xdr:rowOff>0</xdr:rowOff>
              </from>
              <to>
                <xdr:col>13</xdr:col>
                <xdr:colOff>508000</xdr:colOff>
                <xdr:row>68</xdr:row>
                <xdr:rowOff>146050</xdr:rowOff>
              </to>
            </anchor>
          </objectPr>
        </oleObject>
      </mc:Choice>
      <mc:Fallback>
        <oleObject progId="Word.Document.12" shapeId="6153"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indexed="17"/>
  </sheetPr>
  <dimension ref="A1:AW663"/>
  <sheetViews>
    <sheetView topLeftCell="A61" zoomScaleNormal="100" zoomScaleSheetLayoutView="80" workbookViewId="0">
      <selection sqref="A1:I1"/>
    </sheetView>
  </sheetViews>
  <sheetFormatPr defaultRowHeight="12.5" x14ac:dyDescent="0.25"/>
  <cols>
    <col min="1" max="1" width="14.453125" customWidth="1"/>
    <col min="9" max="9" width="8.26953125" customWidth="1"/>
    <col min="10" max="49" width="9.1796875" style="4"/>
  </cols>
  <sheetData>
    <row r="1" spans="1:9" ht="20" x14ac:dyDescent="0.4">
      <c r="A1" s="330" t="s">
        <v>122</v>
      </c>
      <c r="B1" s="331"/>
      <c r="C1" s="331"/>
      <c r="D1" s="331"/>
      <c r="E1" s="331"/>
      <c r="F1" s="331"/>
      <c r="G1" s="331"/>
      <c r="H1" s="331"/>
      <c r="I1" s="332"/>
    </row>
    <row r="2" spans="1:9" s="4" customFormat="1" x14ac:dyDescent="0.25"/>
    <row r="3" spans="1:9" s="4" customFormat="1" x14ac:dyDescent="0.25"/>
    <row r="4" spans="1:9" s="4" customFormat="1" x14ac:dyDescent="0.25"/>
    <row r="5" spans="1:9" s="4" customFormat="1" x14ac:dyDescent="0.25"/>
    <row r="6" spans="1:9" s="4" customFormat="1" x14ac:dyDescent="0.25"/>
    <row r="7" spans="1:9" s="4" customFormat="1" x14ac:dyDescent="0.25"/>
    <row r="8" spans="1:9" s="4" customFormat="1" x14ac:dyDescent="0.25"/>
    <row r="9" spans="1:9" s="4" customFormat="1" x14ac:dyDescent="0.25"/>
    <row r="10" spans="1:9" s="4" customFormat="1" x14ac:dyDescent="0.25"/>
    <row r="11" spans="1:9" s="4" customFormat="1" x14ac:dyDescent="0.25"/>
    <row r="12" spans="1:9" s="4" customFormat="1" x14ac:dyDescent="0.25"/>
    <row r="13" spans="1:9" s="4" customFormat="1" x14ac:dyDescent="0.25"/>
    <row r="14" spans="1:9" s="4" customFormat="1" x14ac:dyDescent="0.25"/>
    <row r="15" spans="1:9" s="4" customFormat="1" x14ac:dyDescent="0.25"/>
    <row r="16" spans="1:9" s="4" customFormat="1" x14ac:dyDescent="0.25"/>
    <row r="17" s="4" customFormat="1" x14ac:dyDescent="0.25"/>
    <row r="18" s="4" customFormat="1" x14ac:dyDescent="0.25"/>
    <row r="19" s="4" customFormat="1" x14ac:dyDescent="0.25"/>
    <row r="20" s="4" customFormat="1" x14ac:dyDescent="0.25"/>
    <row r="21" s="4" customFormat="1" x14ac:dyDescent="0.25"/>
    <row r="22" s="4" customFormat="1" x14ac:dyDescent="0.25"/>
    <row r="23" s="4" customFormat="1" x14ac:dyDescent="0.25"/>
    <row r="24" s="4" customFormat="1" x14ac:dyDescent="0.25"/>
    <row r="25" s="4" customFormat="1" x14ac:dyDescent="0.25"/>
    <row r="26" s="4" customFormat="1" x14ac:dyDescent="0.25"/>
    <row r="27" s="4" customFormat="1" x14ac:dyDescent="0.25"/>
    <row r="28" s="4" customFormat="1" x14ac:dyDescent="0.25"/>
    <row r="29" s="4" customFormat="1" x14ac:dyDescent="0.25"/>
    <row r="30" s="4" customFormat="1" x14ac:dyDescent="0.25"/>
    <row r="31" s="4" customFormat="1" x14ac:dyDescent="0.25"/>
    <row r="32" s="4" customFormat="1" x14ac:dyDescent="0.25"/>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row r="371" s="4" customFormat="1" x14ac:dyDescent="0.25"/>
    <row r="372" s="4" customFormat="1" x14ac:dyDescent="0.25"/>
    <row r="373" s="4" customFormat="1" x14ac:dyDescent="0.25"/>
    <row r="374" s="4" customFormat="1" x14ac:dyDescent="0.25"/>
    <row r="375" s="4" customFormat="1" x14ac:dyDescent="0.25"/>
    <row r="376" s="4" customFormat="1" x14ac:dyDescent="0.25"/>
    <row r="377" s="4" customFormat="1" x14ac:dyDescent="0.25"/>
    <row r="378" s="4" customFormat="1" x14ac:dyDescent="0.25"/>
    <row r="379" s="4" customFormat="1" x14ac:dyDescent="0.25"/>
    <row r="380" s="4" customFormat="1" x14ac:dyDescent="0.25"/>
    <row r="381" s="4" customFormat="1" x14ac:dyDescent="0.25"/>
    <row r="382" s="4" customFormat="1" x14ac:dyDescent="0.25"/>
    <row r="383" s="4" customFormat="1" x14ac:dyDescent="0.25"/>
    <row r="384" s="4" customFormat="1" x14ac:dyDescent="0.25"/>
    <row r="385" s="4" customFormat="1" x14ac:dyDescent="0.25"/>
    <row r="386" s="4" customFormat="1" x14ac:dyDescent="0.25"/>
    <row r="387" s="4" customFormat="1" x14ac:dyDescent="0.25"/>
    <row r="388" s="4" customFormat="1" x14ac:dyDescent="0.25"/>
    <row r="389" s="4" customFormat="1" x14ac:dyDescent="0.25"/>
    <row r="390" s="4" customFormat="1" x14ac:dyDescent="0.25"/>
    <row r="391" s="4" customFormat="1" x14ac:dyDescent="0.25"/>
    <row r="392" s="4" customFormat="1" x14ac:dyDescent="0.25"/>
    <row r="393" s="4" customFormat="1" x14ac:dyDescent="0.25"/>
    <row r="394" s="4" customFormat="1" x14ac:dyDescent="0.25"/>
    <row r="395" s="4" customFormat="1" x14ac:dyDescent="0.25"/>
    <row r="396" s="4" customFormat="1" x14ac:dyDescent="0.25"/>
    <row r="397" s="4" customFormat="1" x14ac:dyDescent="0.25"/>
    <row r="398" s="4" customFormat="1" x14ac:dyDescent="0.25"/>
    <row r="399" s="4" customFormat="1" x14ac:dyDescent="0.25"/>
    <row r="400" s="4" customFormat="1" x14ac:dyDescent="0.25"/>
    <row r="401" s="4" customFormat="1" x14ac:dyDescent="0.25"/>
    <row r="402" s="4" customFormat="1" x14ac:dyDescent="0.25"/>
    <row r="403" s="4" customFormat="1" x14ac:dyDescent="0.25"/>
    <row r="404" s="4" customFormat="1" x14ac:dyDescent="0.25"/>
    <row r="405" s="4" customFormat="1" x14ac:dyDescent="0.25"/>
    <row r="406" s="4" customFormat="1" x14ac:dyDescent="0.25"/>
    <row r="407" s="4" customFormat="1" x14ac:dyDescent="0.25"/>
    <row r="408" s="4" customFormat="1" x14ac:dyDescent="0.25"/>
    <row r="409" s="4" customFormat="1" x14ac:dyDescent="0.25"/>
    <row r="410" s="4" customFormat="1" x14ac:dyDescent="0.25"/>
    <row r="411" s="4" customFormat="1" x14ac:dyDescent="0.25"/>
    <row r="412" s="4" customFormat="1" x14ac:dyDescent="0.25"/>
    <row r="413" s="4" customFormat="1" x14ac:dyDescent="0.25"/>
    <row r="414" s="4" customFormat="1" x14ac:dyDescent="0.25"/>
    <row r="415" s="4" customFormat="1" x14ac:dyDescent="0.25"/>
    <row r="416" s="4" customFormat="1" x14ac:dyDescent="0.25"/>
    <row r="417" s="4" customFormat="1" x14ac:dyDescent="0.25"/>
    <row r="418" s="4" customFormat="1" x14ac:dyDescent="0.25"/>
    <row r="419" s="4" customFormat="1" x14ac:dyDescent="0.25"/>
    <row r="420" s="4" customFormat="1" x14ac:dyDescent="0.25"/>
    <row r="421" s="4" customFormat="1" x14ac:dyDescent="0.25"/>
    <row r="422" s="4" customFormat="1" x14ac:dyDescent="0.25"/>
    <row r="423" s="4" customFormat="1" x14ac:dyDescent="0.25"/>
    <row r="424" s="4" customFormat="1" x14ac:dyDescent="0.25"/>
    <row r="425" s="4" customFormat="1" x14ac:dyDescent="0.25"/>
    <row r="426" s="4" customFormat="1" x14ac:dyDescent="0.25"/>
    <row r="427" s="4" customFormat="1" x14ac:dyDescent="0.25"/>
    <row r="428" s="4" customFormat="1" x14ac:dyDescent="0.25"/>
    <row r="429" s="4" customFormat="1" x14ac:dyDescent="0.25"/>
    <row r="430" s="4" customFormat="1" x14ac:dyDescent="0.25"/>
    <row r="431" s="4" customFormat="1" x14ac:dyDescent="0.25"/>
    <row r="432" s="4" customFormat="1" x14ac:dyDescent="0.25"/>
    <row r="433" s="4" customFormat="1" x14ac:dyDescent="0.25"/>
    <row r="434" s="4" customFormat="1" x14ac:dyDescent="0.25"/>
    <row r="435" s="4" customFormat="1" x14ac:dyDescent="0.25"/>
    <row r="436" s="4" customFormat="1" x14ac:dyDescent="0.25"/>
    <row r="437" s="4" customFormat="1" x14ac:dyDescent="0.25"/>
    <row r="438" s="4" customFormat="1" x14ac:dyDescent="0.25"/>
    <row r="439" s="4" customFormat="1" x14ac:dyDescent="0.25"/>
    <row r="440" s="4" customFormat="1" x14ac:dyDescent="0.25"/>
    <row r="441" s="4" customFormat="1" x14ac:dyDescent="0.25"/>
    <row r="442" s="4" customFormat="1" x14ac:dyDescent="0.25"/>
    <row r="443" s="4" customFormat="1" x14ac:dyDescent="0.25"/>
    <row r="444" s="4" customFormat="1" x14ac:dyDescent="0.25"/>
    <row r="445" s="4" customFormat="1" x14ac:dyDescent="0.25"/>
    <row r="446" s="4" customFormat="1" x14ac:dyDescent="0.25"/>
    <row r="447" s="4" customFormat="1" x14ac:dyDescent="0.25"/>
    <row r="448" s="4" customFormat="1" x14ac:dyDescent="0.25"/>
    <row r="449" s="4" customFormat="1" x14ac:dyDescent="0.25"/>
    <row r="450" s="4" customFormat="1" x14ac:dyDescent="0.25"/>
    <row r="451" s="4" customFormat="1" x14ac:dyDescent="0.25"/>
    <row r="452" s="4" customFormat="1" x14ac:dyDescent="0.25"/>
    <row r="453" s="4" customFormat="1" x14ac:dyDescent="0.25"/>
    <row r="454" s="4" customFormat="1" x14ac:dyDescent="0.25"/>
    <row r="455" s="4" customFormat="1" x14ac:dyDescent="0.25"/>
    <row r="456" s="4" customFormat="1" x14ac:dyDescent="0.25"/>
    <row r="457" s="4" customFormat="1" x14ac:dyDescent="0.25"/>
    <row r="458" s="4" customFormat="1" x14ac:dyDescent="0.25"/>
    <row r="459" s="4" customFormat="1" x14ac:dyDescent="0.25"/>
    <row r="460" s="4" customFormat="1" x14ac:dyDescent="0.25"/>
    <row r="461" s="4" customFormat="1" x14ac:dyDescent="0.25"/>
    <row r="462" s="4" customFormat="1" x14ac:dyDescent="0.25"/>
    <row r="463" s="4" customFormat="1" x14ac:dyDescent="0.25"/>
    <row r="464" s="4" customFormat="1" x14ac:dyDescent="0.25"/>
    <row r="465" s="4" customFormat="1" x14ac:dyDescent="0.25"/>
    <row r="466" s="4" customFormat="1" x14ac:dyDescent="0.25"/>
    <row r="467" s="4" customFormat="1" x14ac:dyDescent="0.25"/>
    <row r="468" s="4" customFormat="1" x14ac:dyDescent="0.25"/>
    <row r="469" s="4" customFormat="1" x14ac:dyDescent="0.25"/>
    <row r="470" s="4" customFormat="1" x14ac:dyDescent="0.25"/>
    <row r="471" s="4" customFormat="1" x14ac:dyDescent="0.25"/>
    <row r="472" s="4" customFormat="1" x14ac:dyDescent="0.25"/>
    <row r="473" s="4" customFormat="1" x14ac:dyDescent="0.25"/>
    <row r="474" s="4" customFormat="1" x14ac:dyDescent="0.25"/>
    <row r="475" s="4" customFormat="1" x14ac:dyDescent="0.25"/>
    <row r="476" s="4" customFormat="1" x14ac:dyDescent="0.25"/>
    <row r="477" s="4" customFormat="1" x14ac:dyDescent="0.25"/>
    <row r="478" s="4" customFormat="1" x14ac:dyDescent="0.25"/>
    <row r="479" s="4" customFormat="1" x14ac:dyDescent="0.25"/>
    <row r="480" s="4" customFormat="1" x14ac:dyDescent="0.25"/>
    <row r="481" spans="1:9" s="4" customFormat="1" x14ac:dyDescent="0.25"/>
    <row r="482" spans="1:9" s="4" customFormat="1" x14ac:dyDescent="0.25"/>
    <row r="483" spans="1:9" s="4" customFormat="1" x14ac:dyDescent="0.25"/>
    <row r="484" spans="1:9" s="4" customFormat="1" x14ac:dyDescent="0.25"/>
    <row r="485" spans="1:9" s="4" customFormat="1" x14ac:dyDescent="0.25"/>
    <row r="486" spans="1:9" x14ac:dyDescent="0.25">
      <c r="A486" s="4"/>
      <c r="B486" s="4"/>
      <c r="C486" s="4"/>
      <c r="D486" s="4"/>
      <c r="E486" s="4"/>
      <c r="F486" s="4"/>
      <c r="G486" s="4"/>
      <c r="H486" s="4"/>
      <c r="I486" s="4"/>
    </row>
    <row r="487" spans="1:9" x14ac:dyDescent="0.25">
      <c r="A487" s="4"/>
      <c r="B487" s="4"/>
      <c r="C487" s="4"/>
      <c r="D487" s="4"/>
      <c r="E487" s="4"/>
      <c r="F487" s="4"/>
      <c r="G487" s="4"/>
      <c r="H487" s="4"/>
      <c r="I487" s="4"/>
    </row>
    <row r="488" spans="1:9" x14ac:dyDescent="0.25">
      <c r="A488" s="4"/>
      <c r="B488" s="4"/>
      <c r="C488" s="4"/>
      <c r="D488" s="4"/>
      <c r="E488" s="4"/>
      <c r="F488" s="4"/>
      <c r="G488" s="4"/>
      <c r="H488" s="4"/>
      <c r="I488" s="4"/>
    </row>
    <row r="489" spans="1:9" x14ac:dyDescent="0.25">
      <c r="A489" s="4"/>
      <c r="B489" s="4"/>
      <c r="C489" s="4"/>
      <c r="D489" s="4"/>
      <c r="E489" s="4"/>
      <c r="F489" s="4"/>
      <c r="G489" s="4"/>
      <c r="H489" s="4"/>
      <c r="I489" s="4"/>
    </row>
    <row r="490" spans="1:9" x14ac:dyDescent="0.25">
      <c r="A490" s="4"/>
      <c r="B490" s="4"/>
      <c r="C490" s="4"/>
      <c r="D490" s="4"/>
      <c r="E490" s="4"/>
      <c r="F490" s="4"/>
      <c r="G490" s="4"/>
      <c r="H490" s="4"/>
      <c r="I490" s="4"/>
    </row>
    <row r="491" spans="1:9" x14ac:dyDescent="0.25">
      <c r="A491" s="4"/>
      <c r="B491" s="4"/>
      <c r="C491" s="4"/>
      <c r="D491" s="4"/>
      <c r="E491" s="4"/>
      <c r="F491" s="4"/>
      <c r="G491" s="4"/>
      <c r="H491" s="4"/>
      <c r="I491" s="4"/>
    </row>
    <row r="492" spans="1:9" x14ac:dyDescent="0.25">
      <c r="A492" s="4"/>
      <c r="B492" s="4"/>
      <c r="C492" s="4"/>
      <c r="D492" s="4"/>
      <c r="E492" s="4"/>
      <c r="F492" s="4"/>
      <c r="G492" s="4"/>
      <c r="H492" s="4"/>
      <c r="I492" s="4"/>
    </row>
    <row r="493" spans="1:9" x14ac:dyDescent="0.25">
      <c r="A493" s="4"/>
      <c r="B493" s="4"/>
      <c r="C493" s="4"/>
      <c r="D493" s="4"/>
      <c r="E493" s="4"/>
      <c r="F493" s="4"/>
      <c r="G493" s="4"/>
      <c r="H493" s="4"/>
      <c r="I493" s="4"/>
    </row>
    <row r="494" spans="1:9" x14ac:dyDescent="0.25">
      <c r="A494" s="4"/>
      <c r="B494" s="4"/>
      <c r="C494" s="4"/>
      <c r="D494" s="4"/>
      <c r="E494" s="4"/>
      <c r="F494" s="4"/>
      <c r="G494" s="4"/>
      <c r="H494" s="4"/>
      <c r="I494" s="4"/>
    </row>
    <row r="495" spans="1:9" x14ac:dyDescent="0.25">
      <c r="A495" s="4"/>
      <c r="B495" s="4"/>
      <c r="C495" s="4"/>
      <c r="D495" s="4"/>
      <c r="E495" s="4"/>
      <c r="F495" s="4"/>
      <c r="G495" s="4"/>
      <c r="H495" s="4"/>
      <c r="I495" s="4"/>
    </row>
    <row r="496" spans="1:9" x14ac:dyDescent="0.25">
      <c r="A496" s="4"/>
      <c r="B496" s="4"/>
      <c r="C496" s="4"/>
      <c r="D496" s="4"/>
      <c r="E496" s="4"/>
      <c r="F496" s="4"/>
      <c r="G496" s="4"/>
      <c r="H496" s="4"/>
      <c r="I496" s="4"/>
    </row>
    <row r="497" spans="1:9" x14ac:dyDescent="0.25">
      <c r="A497" s="4"/>
      <c r="B497" s="4"/>
      <c r="C497" s="4"/>
      <c r="D497" s="4"/>
      <c r="E497" s="4"/>
      <c r="F497" s="4"/>
      <c r="G497" s="4"/>
      <c r="H497" s="4"/>
      <c r="I497" s="4"/>
    </row>
    <row r="498" spans="1:9" x14ac:dyDescent="0.25">
      <c r="A498" s="4"/>
      <c r="B498" s="4"/>
      <c r="C498" s="4"/>
      <c r="D498" s="4"/>
      <c r="E498" s="4"/>
      <c r="F498" s="4"/>
      <c r="G498" s="4"/>
      <c r="H498" s="4"/>
      <c r="I498" s="4"/>
    </row>
    <row r="499" spans="1:9" x14ac:dyDescent="0.25">
      <c r="A499" s="4"/>
      <c r="B499" s="4"/>
      <c r="C499" s="4"/>
      <c r="D499" s="4"/>
      <c r="E499" s="4"/>
      <c r="F499" s="4"/>
      <c r="G499" s="4"/>
      <c r="H499" s="4"/>
      <c r="I499" s="4"/>
    </row>
    <row r="500" spans="1:9" x14ac:dyDescent="0.25">
      <c r="A500" s="4"/>
      <c r="B500" s="4"/>
      <c r="C500" s="4"/>
      <c r="D500" s="4"/>
      <c r="E500" s="4"/>
      <c r="F500" s="4"/>
      <c r="G500" s="4"/>
      <c r="H500" s="4"/>
      <c r="I500" s="4"/>
    </row>
    <row r="501" spans="1:9" x14ac:dyDescent="0.25">
      <c r="A501" s="4"/>
      <c r="B501" s="4"/>
      <c r="C501" s="4"/>
      <c r="D501" s="4"/>
      <c r="E501" s="4"/>
      <c r="F501" s="4"/>
      <c r="G501" s="4"/>
      <c r="H501" s="4"/>
      <c r="I501" s="4"/>
    </row>
    <row r="502" spans="1:9" x14ac:dyDescent="0.25">
      <c r="A502" s="4"/>
      <c r="B502" s="4"/>
      <c r="C502" s="4"/>
      <c r="D502" s="4"/>
      <c r="E502" s="4"/>
      <c r="F502" s="4"/>
      <c r="G502" s="4"/>
      <c r="H502" s="4"/>
      <c r="I502" s="4"/>
    </row>
    <row r="503" spans="1:9" x14ac:dyDescent="0.25">
      <c r="A503" s="4"/>
      <c r="B503" s="4"/>
      <c r="C503" s="4"/>
      <c r="D503" s="4"/>
      <c r="E503" s="4"/>
      <c r="F503" s="4"/>
      <c r="G503" s="4"/>
      <c r="H503" s="4"/>
      <c r="I503" s="4"/>
    </row>
    <row r="504" spans="1:9" x14ac:dyDescent="0.25">
      <c r="A504" s="4"/>
      <c r="B504" s="4"/>
      <c r="C504" s="4"/>
      <c r="D504" s="4"/>
      <c r="E504" s="4"/>
      <c r="F504" s="4"/>
      <c r="G504" s="4"/>
      <c r="H504" s="4"/>
      <c r="I504" s="4"/>
    </row>
    <row r="505" spans="1:9" x14ac:dyDescent="0.25">
      <c r="A505" s="4"/>
      <c r="B505" s="4"/>
      <c r="C505" s="4"/>
      <c r="D505" s="4"/>
      <c r="E505" s="4"/>
      <c r="F505" s="4"/>
      <c r="G505" s="4"/>
      <c r="H505" s="4"/>
      <c r="I505" s="4"/>
    </row>
    <row r="506" spans="1:9" x14ac:dyDescent="0.25">
      <c r="A506" s="4"/>
      <c r="B506" s="4"/>
      <c r="C506" s="4"/>
      <c r="D506" s="4"/>
      <c r="E506" s="4"/>
      <c r="F506" s="4"/>
      <c r="G506" s="4"/>
      <c r="H506" s="4"/>
      <c r="I506" s="4"/>
    </row>
    <row r="507" spans="1:9" x14ac:dyDescent="0.25">
      <c r="A507" s="4"/>
      <c r="B507" s="4"/>
      <c r="C507" s="4"/>
      <c r="D507" s="4"/>
      <c r="E507" s="4"/>
      <c r="F507" s="4"/>
      <c r="G507" s="4"/>
      <c r="H507" s="4"/>
      <c r="I507" s="4"/>
    </row>
    <row r="508" spans="1:9" x14ac:dyDescent="0.25">
      <c r="A508" s="4"/>
      <c r="B508" s="4"/>
      <c r="C508" s="4"/>
      <c r="D508" s="4"/>
      <c r="E508" s="4"/>
      <c r="F508" s="4"/>
      <c r="G508" s="4"/>
      <c r="H508" s="4"/>
      <c r="I508" s="4"/>
    </row>
    <row r="509" spans="1:9" x14ac:dyDescent="0.25">
      <c r="A509" s="4"/>
      <c r="B509" s="4"/>
      <c r="C509" s="4"/>
      <c r="D509" s="4"/>
      <c r="E509" s="4"/>
      <c r="F509" s="4"/>
      <c r="G509" s="4"/>
      <c r="H509" s="4"/>
      <c r="I509" s="4"/>
    </row>
    <row r="510" spans="1:9" x14ac:dyDescent="0.25">
      <c r="A510" s="4"/>
      <c r="B510" s="4"/>
      <c r="C510" s="4"/>
      <c r="D510" s="4"/>
      <c r="E510" s="4"/>
      <c r="F510" s="4"/>
      <c r="G510" s="4"/>
      <c r="H510" s="4"/>
      <c r="I510" s="4"/>
    </row>
    <row r="511" spans="1:9" x14ac:dyDescent="0.25">
      <c r="A511" s="4"/>
      <c r="B511" s="4"/>
      <c r="C511" s="4"/>
      <c r="D511" s="4"/>
      <c r="E511" s="4"/>
      <c r="F511" s="4"/>
      <c r="G511" s="4"/>
      <c r="H511" s="4"/>
      <c r="I511" s="4"/>
    </row>
    <row r="512" spans="1:9" x14ac:dyDescent="0.25">
      <c r="A512" s="4"/>
      <c r="B512" s="4"/>
      <c r="C512" s="4"/>
      <c r="D512" s="4"/>
      <c r="E512" s="4"/>
      <c r="F512" s="4"/>
      <c r="G512" s="4"/>
      <c r="H512" s="4"/>
      <c r="I512" s="4"/>
    </row>
    <row r="513" spans="1:9" x14ac:dyDescent="0.25">
      <c r="A513" s="4"/>
      <c r="B513" s="4"/>
      <c r="C513" s="4"/>
      <c r="D513" s="4"/>
      <c r="E513" s="4"/>
      <c r="F513" s="4"/>
      <c r="G513" s="4"/>
      <c r="H513" s="4"/>
      <c r="I513" s="4"/>
    </row>
    <row r="514" spans="1:9" x14ac:dyDescent="0.25">
      <c r="A514" s="4"/>
      <c r="B514" s="4"/>
      <c r="C514" s="4"/>
      <c r="D514" s="4"/>
      <c r="E514" s="4"/>
      <c r="F514" s="4"/>
      <c r="G514" s="4"/>
      <c r="H514" s="4"/>
      <c r="I514" s="4"/>
    </row>
    <row r="515" spans="1:9" x14ac:dyDescent="0.25">
      <c r="A515" s="4"/>
      <c r="B515" s="4"/>
      <c r="C515" s="4"/>
      <c r="D515" s="4"/>
      <c r="E515" s="4"/>
      <c r="F515" s="4"/>
      <c r="G515" s="4"/>
      <c r="H515" s="4"/>
      <c r="I515" s="4"/>
    </row>
    <row r="516" spans="1:9" x14ac:dyDescent="0.25">
      <c r="A516" s="4"/>
      <c r="B516" s="4"/>
      <c r="C516" s="4"/>
      <c r="D516" s="4"/>
      <c r="E516" s="4"/>
      <c r="F516" s="4"/>
      <c r="G516" s="4"/>
      <c r="H516" s="4"/>
      <c r="I516" s="4"/>
    </row>
    <row r="517" spans="1:9" x14ac:dyDescent="0.25">
      <c r="A517" s="4"/>
      <c r="B517" s="4"/>
      <c r="C517" s="4"/>
      <c r="D517" s="4"/>
      <c r="E517" s="4"/>
      <c r="F517" s="4"/>
      <c r="G517" s="4"/>
      <c r="H517" s="4"/>
      <c r="I517" s="4"/>
    </row>
    <row r="518" spans="1:9" x14ac:dyDescent="0.25">
      <c r="A518" s="4"/>
      <c r="B518" s="4"/>
      <c r="C518" s="4"/>
      <c r="D518" s="4"/>
      <c r="E518" s="4"/>
      <c r="F518" s="4"/>
      <c r="G518" s="4"/>
      <c r="H518" s="4"/>
      <c r="I518" s="4"/>
    </row>
    <row r="519" spans="1:9" x14ac:dyDescent="0.25">
      <c r="A519" s="4"/>
      <c r="B519" s="4"/>
      <c r="C519" s="4"/>
      <c r="D519" s="4"/>
      <c r="E519" s="4"/>
      <c r="F519" s="4"/>
      <c r="G519" s="4"/>
      <c r="H519" s="4"/>
      <c r="I519" s="4"/>
    </row>
    <row r="520" spans="1:9" x14ac:dyDescent="0.25">
      <c r="A520" s="4"/>
      <c r="B520" s="4"/>
      <c r="C520" s="4"/>
      <c r="D520" s="4"/>
      <c r="E520" s="4"/>
      <c r="F520" s="4"/>
      <c r="G520" s="4"/>
      <c r="H520" s="4"/>
      <c r="I520" s="4"/>
    </row>
    <row r="521" spans="1:9" x14ac:dyDescent="0.25">
      <c r="A521" s="4"/>
      <c r="B521" s="4"/>
      <c r="C521" s="4"/>
      <c r="D521" s="4"/>
      <c r="E521" s="4"/>
      <c r="F521" s="4"/>
      <c r="G521" s="4"/>
      <c r="H521" s="4"/>
      <c r="I521" s="4"/>
    </row>
    <row r="522" spans="1:9" x14ac:dyDescent="0.25">
      <c r="A522" s="4"/>
      <c r="B522" s="4"/>
      <c r="C522" s="4"/>
      <c r="D522" s="4"/>
      <c r="E522" s="4"/>
      <c r="F522" s="4"/>
      <c r="G522" s="4"/>
      <c r="H522" s="4"/>
      <c r="I522" s="4"/>
    </row>
    <row r="523" spans="1:9" x14ac:dyDescent="0.25">
      <c r="A523" s="4"/>
      <c r="B523" s="4"/>
      <c r="C523" s="4"/>
      <c r="D523" s="4"/>
      <c r="E523" s="4"/>
      <c r="F523" s="4"/>
      <c r="G523" s="4"/>
      <c r="H523" s="4"/>
      <c r="I523" s="4"/>
    </row>
    <row r="524" spans="1:9" x14ac:dyDescent="0.25">
      <c r="A524" s="4"/>
      <c r="B524" s="4"/>
      <c r="C524" s="4"/>
      <c r="D524" s="4"/>
      <c r="E524" s="4"/>
      <c r="F524" s="4"/>
      <c r="G524" s="4"/>
      <c r="H524" s="4"/>
      <c r="I524" s="4"/>
    </row>
    <row r="525" spans="1:9" x14ac:dyDescent="0.25">
      <c r="A525" s="4"/>
      <c r="B525" s="4"/>
      <c r="C525" s="4"/>
      <c r="D525" s="4"/>
      <c r="E525" s="4"/>
      <c r="F525" s="4"/>
      <c r="G525" s="4"/>
      <c r="H525" s="4"/>
      <c r="I525" s="4"/>
    </row>
    <row r="526" spans="1:9" x14ac:dyDescent="0.25">
      <c r="A526" s="4"/>
      <c r="B526" s="4"/>
      <c r="C526" s="4"/>
      <c r="D526" s="4"/>
      <c r="E526" s="4"/>
      <c r="F526" s="4"/>
      <c r="G526" s="4"/>
      <c r="H526" s="4"/>
      <c r="I526" s="4"/>
    </row>
    <row r="527" spans="1:9" x14ac:dyDescent="0.25">
      <c r="A527" s="4"/>
      <c r="B527" s="4"/>
      <c r="C527" s="4"/>
      <c r="D527" s="4"/>
      <c r="E527" s="4"/>
      <c r="F527" s="4"/>
      <c r="G527" s="4"/>
      <c r="H527" s="4"/>
      <c r="I527" s="4"/>
    </row>
    <row r="528" spans="1:9" x14ac:dyDescent="0.25">
      <c r="A528" s="4"/>
      <c r="B528" s="4"/>
      <c r="C528" s="4"/>
      <c r="D528" s="4"/>
      <c r="E528" s="4"/>
      <c r="F528" s="4"/>
      <c r="G528" s="4"/>
      <c r="H528" s="4"/>
      <c r="I528" s="4"/>
    </row>
    <row r="529" spans="1:9" x14ac:dyDescent="0.25">
      <c r="A529" s="4"/>
      <c r="B529" s="4"/>
      <c r="C529" s="4"/>
      <c r="D529" s="4"/>
      <c r="E529" s="4"/>
      <c r="F529" s="4"/>
      <c r="G529" s="4"/>
      <c r="H529" s="4"/>
      <c r="I529" s="4"/>
    </row>
    <row r="530" spans="1:9" x14ac:dyDescent="0.25">
      <c r="A530" s="4"/>
      <c r="B530" s="4"/>
      <c r="C530" s="4"/>
      <c r="D530" s="4"/>
      <c r="E530" s="4"/>
      <c r="F530" s="4"/>
      <c r="G530" s="4"/>
      <c r="H530" s="4"/>
      <c r="I530" s="4"/>
    </row>
    <row r="531" spans="1:9" x14ac:dyDescent="0.25">
      <c r="A531" s="4"/>
      <c r="B531" s="4"/>
      <c r="C531" s="4"/>
      <c r="D531" s="4"/>
      <c r="E531" s="4"/>
      <c r="F531" s="4"/>
      <c r="G531" s="4"/>
      <c r="H531" s="4"/>
      <c r="I531" s="4"/>
    </row>
    <row r="532" spans="1:9" x14ac:dyDescent="0.25">
      <c r="A532" s="4"/>
      <c r="B532" s="4"/>
      <c r="C532" s="4"/>
      <c r="D532" s="4"/>
      <c r="E532" s="4"/>
      <c r="F532" s="4"/>
      <c r="G532" s="4"/>
      <c r="H532" s="4"/>
      <c r="I532" s="4"/>
    </row>
    <row r="533" spans="1:9" x14ac:dyDescent="0.25">
      <c r="A533" s="4"/>
      <c r="B533" s="4"/>
      <c r="C533" s="4"/>
      <c r="D533" s="4"/>
      <c r="E533" s="4"/>
      <c r="F533" s="4"/>
      <c r="G533" s="4"/>
      <c r="H533" s="4"/>
      <c r="I533" s="4"/>
    </row>
    <row r="534" spans="1:9" x14ac:dyDescent="0.25">
      <c r="A534" s="4"/>
      <c r="B534" s="4"/>
      <c r="C534" s="4"/>
      <c r="D534" s="4"/>
      <c r="E534" s="4"/>
      <c r="F534" s="4"/>
      <c r="G534" s="4"/>
      <c r="H534" s="4"/>
      <c r="I534" s="4"/>
    </row>
    <row r="535" spans="1:9" x14ac:dyDescent="0.25">
      <c r="A535" s="4"/>
      <c r="B535" s="4"/>
      <c r="C535" s="4"/>
      <c r="D535" s="4"/>
      <c r="E535" s="4"/>
      <c r="F535" s="4"/>
      <c r="G535" s="4"/>
      <c r="H535" s="4"/>
      <c r="I535" s="4"/>
    </row>
    <row r="536" spans="1:9" x14ac:dyDescent="0.25">
      <c r="A536" s="4"/>
      <c r="B536" s="4"/>
      <c r="C536" s="4"/>
      <c r="D536" s="4"/>
      <c r="E536" s="4"/>
      <c r="F536" s="4"/>
      <c r="G536" s="4"/>
      <c r="H536" s="4"/>
      <c r="I536" s="4"/>
    </row>
    <row r="537" spans="1:9" x14ac:dyDescent="0.25">
      <c r="A537" s="4"/>
      <c r="B537" s="4"/>
      <c r="C537" s="4"/>
      <c r="D537" s="4"/>
      <c r="E537" s="4"/>
      <c r="F537" s="4"/>
      <c r="G537" s="4"/>
      <c r="H537" s="4"/>
      <c r="I537" s="4"/>
    </row>
    <row r="538" spans="1:9" x14ac:dyDescent="0.25">
      <c r="A538" s="4"/>
      <c r="B538" s="4"/>
      <c r="C538" s="4"/>
      <c r="D538" s="4"/>
      <c r="E538" s="4"/>
      <c r="F538" s="4"/>
      <c r="G538" s="4"/>
      <c r="H538" s="4"/>
      <c r="I538" s="4"/>
    </row>
    <row r="539" spans="1:9" x14ac:dyDescent="0.25">
      <c r="A539" s="4"/>
      <c r="B539" s="4"/>
      <c r="C539" s="4"/>
      <c r="D539" s="4"/>
      <c r="E539" s="4"/>
      <c r="F539" s="4"/>
      <c r="G539" s="4"/>
      <c r="H539" s="4"/>
      <c r="I539" s="4"/>
    </row>
    <row r="540" spans="1:9" x14ac:dyDescent="0.25">
      <c r="A540" s="4"/>
      <c r="B540" s="4"/>
      <c r="C540" s="4"/>
      <c r="D540" s="4"/>
      <c r="E540" s="4"/>
      <c r="F540" s="4"/>
      <c r="G540" s="4"/>
      <c r="H540" s="4"/>
      <c r="I540" s="4"/>
    </row>
    <row r="541" spans="1:9" x14ac:dyDescent="0.25">
      <c r="A541" s="4"/>
      <c r="B541" s="4"/>
      <c r="C541" s="4"/>
      <c r="D541" s="4"/>
      <c r="E541" s="4"/>
      <c r="F541" s="4"/>
      <c r="G541" s="4"/>
      <c r="H541" s="4"/>
      <c r="I541" s="4"/>
    </row>
    <row r="542" spans="1:9" x14ac:dyDescent="0.25">
      <c r="A542" s="4"/>
      <c r="B542" s="4"/>
      <c r="C542" s="4"/>
      <c r="D542" s="4"/>
      <c r="E542" s="4"/>
      <c r="F542" s="4"/>
      <c r="G542" s="4"/>
      <c r="H542" s="4"/>
      <c r="I542" s="4"/>
    </row>
    <row r="543" spans="1:9" x14ac:dyDescent="0.25">
      <c r="A543" s="4"/>
      <c r="B543" s="4"/>
      <c r="C543" s="4"/>
      <c r="D543" s="4"/>
      <c r="E543" s="4"/>
      <c r="F543" s="4"/>
      <c r="G543" s="4"/>
      <c r="H543" s="4"/>
      <c r="I543" s="4"/>
    </row>
    <row r="544" spans="1:9" x14ac:dyDescent="0.25">
      <c r="A544" s="4"/>
      <c r="B544" s="4"/>
      <c r="C544" s="4"/>
      <c r="D544" s="4"/>
      <c r="E544" s="4"/>
      <c r="F544" s="4"/>
      <c r="G544" s="4"/>
      <c r="H544" s="4"/>
      <c r="I544" s="4"/>
    </row>
    <row r="545" spans="1:9" x14ac:dyDescent="0.25">
      <c r="A545" s="4"/>
      <c r="B545" s="4"/>
      <c r="C545" s="4"/>
      <c r="D545" s="4"/>
      <c r="E545" s="4"/>
      <c r="F545" s="4"/>
      <c r="G545" s="4"/>
      <c r="H545" s="4"/>
      <c r="I545" s="4"/>
    </row>
    <row r="546" spans="1:9" x14ac:dyDescent="0.25">
      <c r="A546" s="4"/>
      <c r="B546" s="4"/>
      <c r="C546" s="4"/>
      <c r="D546" s="4"/>
      <c r="E546" s="4"/>
      <c r="F546" s="4"/>
      <c r="G546" s="4"/>
      <c r="H546" s="4"/>
      <c r="I546" s="4"/>
    </row>
    <row r="547" spans="1:9" x14ac:dyDescent="0.25">
      <c r="A547" s="4"/>
      <c r="B547" s="4"/>
      <c r="C547" s="4"/>
      <c r="D547" s="4"/>
      <c r="E547" s="4"/>
      <c r="F547" s="4"/>
      <c r="G547" s="4"/>
      <c r="H547" s="4"/>
      <c r="I547" s="4"/>
    </row>
    <row r="548" spans="1:9" x14ac:dyDescent="0.25">
      <c r="A548" s="4"/>
      <c r="B548" s="4"/>
      <c r="C548" s="4"/>
      <c r="D548" s="4"/>
      <c r="E548" s="4"/>
      <c r="F548" s="4"/>
      <c r="G548" s="4"/>
      <c r="H548" s="4"/>
      <c r="I548" s="4"/>
    </row>
    <row r="549" spans="1:9" x14ac:dyDescent="0.25">
      <c r="A549" s="4"/>
      <c r="B549" s="4"/>
      <c r="C549" s="4"/>
      <c r="D549" s="4"/>
      <c r="E549" s="4"/>
      <c r="F549" s="4"/>
      <c r="G549" s="4"/>
      <c r="H549" s="4"/>
      <c r="I549" s="4"/>
    </row>
    <row r="550" spans="1:9" x14ac:dyDescent="0.25">
      <c r="A550" s="4"/>
      <c r="B550" s="4"/>
      <c r="C550" s="4"/>
      <c r="D550" s="4"/>
      <c r="E550" s="4"/>
      <c r="F550" s="4"/>
      <c r="G550" s="4"/>
      <c r="H550" s="4"/>
      <c r="I550" s="4"/>
    </row>
    <row r="551" spans="1:9" x14ac:dyDescent="0.25">
      <c r="A551" s="4"/>
      <c r="B551" s="4"/>
      <c r="C551" s="4"/>
      <c r="D551" s="4"/>
      <c r="E551" s="4"/>
      <c r="F551" s="4"/>
      <c r="G551" s="4"/>
      <c r="H551" s="4"/>
      <c r="I551" s="4"/>
    </row>
    <row r="552" spans="1:9" x14ac:dyDescent="0.25">
      <c r="A552" s="4"/>
      <c r="B552" s="4"/>
      <c r="C552" s="4"/>
      <c r="D552" s="4"/>
      <c r="E552" s="4"/>
      <c r="F552" s="4"/>
      <c r="G552" s="4"/>
      <c r="H552" s="4"/>
      <c r="I552" s="4"/>
    </row>
    <row r="553" spans="1:9" x14ac:dyDescent="0.25">
      <c r="A553" s="4"/>
      <c r="B553" s="4"/>
      <c r="C553" s="4"/>
      <c r="D553" s="4"/>
      <c r="E553" s="4"/>
      <c r="F553" s="4"/>
      <c r="G553" s="4"/>
      <c r="H553" s="4"/>
      <c r="I553" s="4"/>
    </row>
    <row r="554" spans="1:9" x14ac:dyDescent="0.25">
      <c r="A554" s="4"/>
      <c r="B554" s="4"/>
      <c r="C554" s="4"/>
      <c r="D554" s="4"/>
      <c r="E554" s="4"/>
      <c r="F554" s="4"/>
      <c r="G554" s="4"/>
      <c r="H554" s="4"/>
      <c r="I554" s="4"/>
    </row>
    <row r="555" spans="1:9" x14ac:dyDescent="0.25">
      <c r="A555" s="4"/>
      <c r="B555" s="4"/>
      <c r="C555" s="4"/>
      <c r="D555" s="4"/>
      <c r="E555" s="4"/>
      <c r="F555" s="4"/>
      <c r="G555" s="4"/>
      <c r="H555" s="4"/>
      <c r="I555" s="4"/>
    </row>
    <row r="556" spans="1:9" x14ac:dyDescent="0.25">
      <c r="A556" s="4"/>
      <c r="B556" s="4"/>
      <c r="C556" s="4"/>
      <c r="D556" s="4"/>
      <c r="E556" s="4"/>
      <c r="F556" s="4"/>
      <c r="G556" s="4"/>
      <c r="H556" s="4"/>
      <c r="I556" s="4"/>
    </row>
    <row r="557" spans="1:9" x14ac:dyDescent="0.25">
      <c r="A557" s="4"/>
      <c r="B557" s="4"/>
      <c r="C557" s="4"/>
      <c r="D557" s="4"/>
      <c r="E557" s="4"/>
      <c r="F557" s="4"/>
      <c r="G557" s="4"/>
      <c r="H557" s="4"/>
      <c r="I557" s="4"/>
    </row>
    <row r="558" spans="1:9" x14ac:dyDescent="0.25">
      <c r="A558" s="4"/>
      <c r="B558" s="4"/>
      <c r="C558" s="4"/>
      <c r="D558" s="4"/>
      <c r="E558" s="4"/>
      <c r="F558" s="4"/>
      <c r="G558" s="4"/>
      <c r="H558" s="4"/>
      <c r="I558" s="4"/>
    </row>
    <row r="559" spans="1:9" x14ac:dyDescent="0.25">
      <c r="A559" s="4"/>
      <c r="B559" s="4"/>
      <c r="C559" s="4"/>
      <c r="D559" s="4"/>
      <c r="E559" s="4"/>
      <c r="F559" s="4"/>
      <c r="G559" s="4"/>
      <c r="H559" s="4"/>
      <c r="I559" s="4"/>
    </row>
    <row r="560" spans="1:9" x14ac:dyDescent="0.25">
      <c r="A560" s="4"/>
      <c r="B560" s="4"/>
      <c r="C560" s="4"/>
      <c r="D560" s="4"/>
      <c r="E560" s="4"/>
      <c r="F560" s="4"/>
      <c r="G560" s="4"/>
      <c r="H560" s="4"/>
      <c r="I560" s="4"/>
    </row>
    <row r="561" spans="1:9" x14ac:dyDescent="0.25">
      <c r="A561" s="4"/>
      <c r="B561" s="4"/>
      <c r="C561" s="4"/>
      <c r="D561" s="4"/>
      <c r="E561" s="4"/>
      <c r="F561" s="4"/>
      <c r="G561" s="4"/>
      <c r="H561" s="4"/>
      <c r="I561" s="4"/>
    </row>
    <row r="562" spans="1:9" x14ac:dyDescent="0.25">
      <c r="A562" s="4"/>
      <c r="B562" s="4"/>
      <c r="C562" s="4"/>
      <c r="D562" s="4"/>
      <c r="E562" s="4"/>
      <c r="F562" s="4"/>
      <c r="G562" s="4"/>
      <c r="H562" s="4"/>
      <c r="I562" s="4"/>
    </row>
    <row r="563" spans="1:9" x14ac:dyDescent="0.25">
      <c r="A563" s="4"/>
      <c r="B563" s="4"/>
      <c r="C563" s="4"/>
      <c r="D563" s="4"/>
      <c r="E563" s="4"/>
      <c r="F563" s="4"/>
      <c r="G563" s="4"/>
      <c r="H563" s="4"/>
      <c r="I563" s="4"/>
    </row>
    <row r="564" spans="1:9" x14ac:dyDescent="0.25">
      <c r="A564" s="4"/>
      <c r="B564" s="4"/>
      <c r="C564" s="4"/>
      <c r="D564" s="4"/>
      <c r="E564" s="4"/>
      <c r="F564" s="4"/>
      <c r="G564" s="4"/>
      <c r="H564" s="4"/>
      <c r="I564" s="4"/>
    </row>
    <row r="565" spans="1:9" x14ac:dyDescent="0.25">
      <c r="A565" s="4"/>
      <c r="B565" s="4"/>
      <c r="C565" s="4"/>
      <c r="D565" s="4"/>
      <c r="E565" s="4"/>
      <c r="F565" s="4"/>
      <c r="G565" s="4"/>
      <c r="H565" s="4"/>
      <c r="I565" s="4"/>
    </row>
    <row r="566" spans="1:9" x14ac:dyDescent="0.25">
      <c r="A566" s="4"/>
      <c r="B566" s="4"/>
      <c r="C566" s="4"/>
      <c r="D566" s="4"/>
      <c r="E566" s="4"/>
      <c r="F566" s="4"/>
      <c r="G566" s="4"/>
      <c r="H566" s="4"/>
      <c r="I566" s="4"/>
    </row>
    <row r="567" spans="1:9" x14ac:dyDescent="0.25">
      <c r="A567" s="4"/>
      <c r="B567" s="4"/>
      <c r="C567" s="4"/>
      <c r="D567" s="4"/>
      <c r="E567" s="4"/>
      <c r="F567" s="4"/>
      <c r="G567" s="4"/>
      <c r="H567" s="4"/>
      <c r="I567" s="4"/>
    </row>
    <row r="568" spans="1:9" x14ac:dyDescent="0.25">
      <c r="A568" s="4"/>
      <c r="B568" s="4"/>
      <c r="C568" s="4"/>
      <c r="D568" s="4"/>
      <c r="E568" s="4"/>
      <c r="F568" s="4"/>
      <c r="G568" s="4"/>
      <c r="H568" s="4"/>
      <c r="I568" s="4"/>
    </row>
    <row r="569" spans="1:9" x14ac:dyDescent="0.25">
      <c r="A569" s="4"/>
      <c r="B569" s="4"/>
      <c r="C569" s="4"/>
      <c r="D569" s="4"/>
      <c r="E569" s="4"/>
      <c r="F569" s="4"/>
      <c r="G569" s="4"/>
      <c r="H569" s="4"/>
      <c r="I569" s="4"/>
    </row>
    <row r="570" spans="1:9" x14ac:dyDescent="0.25">
      <c r="A570" s="4"/>
      <c r="B570" s="4"/>
      <c r="C570" s="4"/>
      <c r="D570" s="4"/>
      <c r="E570" s="4"/>
      <c r="F570" s="4"/>
      <c r="G570" s="4"/>
      <c r="H570" s="4"/>
      <c r="I570" s="4"/>
    </row>
    <row r="571" spans="1:9" x14ac:dyDescent="0.25">
      <c r="A571" s="4"/>
      <c r="B571" s="4"/>
      <c r="C571" s="4"/>
      <c r="D571" s="4"/>
      <c r="E571" s="4"/>
      <c r="F571" s="4"/>
      <c r="G571" s="4"/>
      <c r="H571" s="4"/>
      <c r="I571" s="4"/>
    </row>
    <row r="572" spans="1:9" x14ac:dyDescent="0.25">
      <c r="A572" s="4"/>
      <c r="B572" s="4"/>
      <c r="C572" s="4"/>
      <c r="D572" s="4"/>
      <c r="E572" s="4"/>
      <c r="F572" s="4"/>
      <c r="G572" s="4"/>
      <c r="H572" s="4"/>
      <c r="I572" s="4"/>
    </row>
    <row r="573" spans="1:9" x14ac:dyDescent="0.25">
      <c r="A573" s="4"/>
      <c r="B573" s="4"/>
      <c r="C573" s="4"/>
      <c r="D573" s="4"/>
      <c r="E573" s="4"/>
      <c r="F573" s="4"/>
      <c r="G573" s="4"/>
      <c r="H573" s="4"/>
      <c r="I573" s="4"/>
    </row>
    <row r="574" spans="1:9" x14ac:dyDescent="0.25">
      <c r="A574" s="4"/>
      <c r="B574" s="4"/>
      <c r="C574" s="4"/>
      <c r="D574" s="4"/>
      <c r="E574" s="4"/>
      <c r="F574" s="4"/>
      <c r="G574" s="4"/>
      <c r="H574" s="4"/>
      <c r="I574" s="4"/>
    </row>
    <row r="575" spans="1:9" x14ac:dyDescent="0.25">
      <c r="A575" s="4"/>
      <c r="B575" s="4"/>
      <c r="C575" s="4"/>
      <c r="D575" s="4"/>
      <c r="E575" s="4"/>
      <c r="F575" s="4"/>
      <c r="G575" s="4"/>
      <c r="H575" s="4"/>
      <c r="I575" s="4"/>
    </row>
    <row r="576" spans="1:9" x14ac:dyDescent="0.25">
      <c r="A576" s="4"/>
      <c r="B576" s="4"/>
      <c r="C576" s="4"/>
      <c r="D576" s="4"/>
      <c r="E576" s="4"/>
      <c r="F576" s="4"/>
      <c r="G576" s="4"/>
      <c r="H576" s="4"/>
      <c r="I576" s="4"/>
    </row>
    <row r="577" spans="1:9" x14ac:dyDescent="0.25">
      <c r="A577" s="4"/>
      <c r="B577" s="4"/>
      <c r="C577" s="4"/>
      <c r="D577" s="4"/>
      <c r="E577" s="4"/>
      <c r="F577" s="4"/>
      <c r="G577" s="4"/>
      <c r="H577" s="4"/>
      <c r="I577" s="4"/>
    </row>
    <row r="578" spans="1:9" x14ac:dyDescent="0.25">
      <c r="A578" s="4"/>
      <c r="B578" s="4"/>
      <c r="C578" s="4"/>
      <c r="D578" s="4"/>
      <c r="E578" s="4"/>
      <c r="F578" s="4"/>
      <c r="G578" s="4"/>
      <c r="H578" s="4"/>
      <c r="I578" s="4"/>
    </row>
    <row r="579" spans="1:9" x14ac:dyDescent="0.25">
      <c r="A579" s="4"/>
      <c r="B579" s="4"/>
      <c r="C579" s="4"/>
      <c r="D579" s="4"/>
      <c r="E579" s="4"/>
      <c r="F579" s="4"/>
      <c r="G579" s="4"/>
      <c r="H579" s="4"/>
      <c r="I579" s="4"/>
    </row>
    <row r="580" spans="1:9" x14ac:dyDescent="0.25">
      <c r="A580" s="4"/>
      <c r="B580" s="4"/>
      <c r="C580" s="4"/>
      <c r="D580" s="4"/>
      <c r="E580" s="4"/>
      <c r="F580" s="4"/>
      <c r="G580" s="4"/>
      <c r="H580" s="4"/>
      <c r="I580" s="4"/>
    </row>
    <row r="581" spans="1:9" x14ac:dyDescent="0.25">
      <c r="A581" s="4"/>
      <c r="B581" s="4"/>
      <c r="C581" s="4"/>
      <c r="D581" s="4"/>
      <c r="E581" s="4"/>
      <c r="F581" s="4"/>
      <c r="G581" s="4"/>
      <c r="H581" s="4"/>
      <c r="I581" s="4"/>
    </row>
    <row r="582" spans="1:9" x14ac:dyDescent="0.25">
      <c r="A582" s="4"/>
      <c r="B582" s="4"/>
      <c r="C582" s="4"/>
      <c r="D582" s="4"/>
      <c r="E582" s="4"/>
      <c r="F582" s="4"/>
      <c r="G582" s="4"/>
      <c r="H582" s="4"/>
      <c r="I582" s="4"/>
    </row>
    <row r="583" spans="1:9" x14ac:dyDescent="0.25">
      <c r="A583" s="4"/>
      <c r="B583" s="4"/>
      <c r="C583" s="4"/>
      <c r="D583" s="4"/>
      <c r="E583" s="4"/>
      <c r="F583" s="4"/>
      <c r="G583" s="4"/>
      <c r="H583" s="4"/>
      <c r="I583" s="4"/>
    </row>
    <row r="584" spans="1:9" x14ac:dyDescent="0.25">
      <c r="A584" s="4"/>
      <c r="B584" s="4"/>
      <c r="C584" s="4"/>
      <c r="D584" s="4"/>
      <c r="E584" s="4"/>
      <c r="F584" s="4"/>
      <c r="G584" s="4"/>
      <c r="H584" s="4"/>
      <c r="I584" s="4"/>
    </row>
    <row r="585" spans="1:9" x14ac:dyDescent="0.25">
      <c r="A585" s="4"/>
      <c r="B585" s="4"/>
      <c r="C585" s="4"/>
      <c r="D585" s="4"/>
      <c r="E585" s="4"/>
      <c r="F585" s="4"/>
      <c r="G585" s="4"/>
      <c r="H585" s="4"/>
      <c r="I585" s="4"/>
    </row>
    <row r="586" spans="1:9" x14ac:dyDescent="0.25">
      <c r="A586" s="4"/>
      <c r="B586" s="4"/>
      <c r="C586" s="4"/>
      <c r="D586" s="4"/>
      <c r="E586" s="4"/>
      <c r="F586" s="4"/>
      <c r="G586" s="4"/>
      <c r="H586" s="4"/>
      <c r="I586" s="4"/>
    </row>
    <row r="587" spans="1:9" x14ac:dyDescent="0.25">
      <c r="A587" s="4"/>
      <c r="B587" s="4"/>
      <c r="C587" s="4"/>
      <c r="D587" s="4"/>
      <c r="E587" s="4"/>
      <c r="F587" s="4"/>
      <c r="G587" s="4"/>
      <c r="H587" s="4"/>
      <c r="I587" s="4"/>
    </row>
    <row r="588" spans="1:9" x14ac:dyDescent="0.25">
      <c r="A588" s="4"/>
      <c r="B588" s="4"/>
      <c r="C588" s="4"/>
      <c r="D588" s="4"/>
      <c r="E588" s="4"/>
      <c r="F588" s="4"/>
      <c r="G588" s="4"/>
      <c r="H588" s="4"/>
      <c r="I588" s="4"/>
    </row>
    <row r="589" spans="1:9" x14ac:dyDescent="0.25">
      <c r="A589" s="4"/>
      <c r="B589" s="4"/>
      <c r="C589" s="4"/>
      <c r="D589" s="4"/>
      <c r="E589" s="4"/>
      <c r="F589" s="4"/>
      <c r="G589" s="4"/>
      <c r="H589" s="4"/>
      <c r="I589" s="4"/>
    </row>
    <row r="590" spans="1:9" x14ac:dyDescent="0.25">
      <c r="A590" s="4"/>
      <c r="B590" s="4"/>
      <c r="C590" s="4"/>
      <c r="D590" s="4"/>
      <c r="E590" s="4"/>
      <c r="F590" s="4"/>
      <c r="G590" s="4"/>
      <c r="H590" s="4"/>
      <c r="I590" s="4"/>
    </row>
    <row r="591" spans="1:9" x14ac:dyDescent="0.25">
      <c r="A591" s="4"/>
      <c r="B591" s="4"/>
      <c r="C591" s="4"/>
      <c r="D591" s="4"/>
      <c r="E591" s="4"/>
      <c r="F591" s="4"/>
      <c r="G591" s="4"/>
      <c r="H591" s="4"/>
      <c r="I591" s="4"/>
    </row>
    <row r="592" spans="1:9" x14ac:dyDescent="0.25">
      <c r="A592" s="4"/>
      <c r="B592" s="4"/>
      <c r="C592" s="4"/>
      <c r="D592" s="4"/>
      <c r="E592" s="4"/>
      <c r="F592" s="4"/>
      <c r="G592" s="4"/>
      <c r="H592" s="4"/>
      <c r="I592" s="4"/>
    </row>
    <row r="593" spans="1:9" x14ac:dyDescent="0.25">
      <c r="A593" s="4"/>
      <c r="B593" s="4"/>
      <c r="C593" s="4"/>
      <c r="D593" s="4"/>
      <c r="E593" s="4"/>
      <c r="F593" s="4"/>
      <c r="G593" s="4"/>
      <c r="H593" s="4"/>
      <c r="I593" s="4"/>
    </row>
    <row r="594" spans="1:9" x14ac:dyDescent="0.25">
      <c r="A594" s="4"/>
      <c r="B594" s="4"/>
      <c r="C594" s="4"/>
      <c r="D594" s="4"/>
      <c r="E594" s="4"/>
      <c r="F594" s="4"/>
      <c r="G594" s="4"/>
      <c r="H594" s="4"/>
      <c r="I594" s="4"/>
    </row>
    <row r="595" spans="1:9" x14ac:dyDescent="0.25">
      <c r="A595" s="4"/>
      <c r="B595" s="4"/>
      <c r="C595" s="4"/>
      <c r="D595" s="4"/>
      <c r="E595" s="4"/>
      <c r="F595" s="4"/>
      <c r="G595" s="4"/>
      <c r="H595" s="4"/>
      <c r="I595" s="4"/>
    </row>
    <row r="596" spans="1:9" x14ac:dyDescent="0.25">
      <c r="A596" s="4"/>
      <c r="B596" s="4"/>
      <c r="C596" s="4"/>
      <c r="D596" s="4"/>
      <c r="E596" s="4"/>
      <c r="F596" s="4"/>
      <c r="G596" s="4"/>
      <c r="H596" s="4"/>
      <c r="I596" s="4"/>
    </row>
    <row r="597" spans="1:9" x14ac:dyDescent="0.25">
      <c r="A597" s="4"/>
      <c r="B597" s="4"/>
      <c r="C597" s="4"/>
      <c r="D597" s="4"/>
      <c r="E597" s="4"/>
      <c r="F597" s="4"/>
      <c r="G597" s="4"/>
      <c r="H597" s="4"/>
      <c r="I597" s="4"/>
    </row>
    <row r="598" spans="1:9" x14ac:dyDescent="0.25">
      <c r="A598" s="4"/>
      <c r="B598" s="4"/>
      <c r="C598" s="4"/>
      <c r="D598" s="4"/>
      <c r="E598" s="4"/>
      <c r="F598" s="4"/>
      <c r="G598" s="4"/>
      <c r="H598" s="4"/>
      <c r="I598" s="4"/>
    </row>
    <row r="599" spans="1:9" x14ac:dyDescent="0.25">
      <c r="A599" s="4"/>
      <c r="B599" s="4"/>
      <c r="C599" s="4"/>
      <c r="D599" s="4"/>
      <c r="E599" s="4"/>
      <c r="F599" s="4"/>
      <c r="G599" s="4"/>
      <c r="H599" s="4"/>
      <c r="I599" s="4"/>
    </row>
    <row r="600" spans="1:9" x14ac:dyDescent="0.25">
      <c r="A600" s="4"/>
      <c r="B600" s="4"/>
      <c r="C600" s="4"/>
      <c r="D600" s="4"/>
      <c r="E600" s="4"/>
      <c r="F600" s="4"/>
      <c r="G600" s="4"/>
      <c r="H600" s="4"/>
      <c r="I600" s="4"/>
    </row>
    <row r="601" spans="1:9" x14ac:dyDescent="0.25">
      <c r="A601" s="4"/>
      <c r="B601" s="4"/>
      <c r="C601" s="4"/>
      <c r="D601" s="4"/>
      <c r="E601" s="4"/>
      <c r="F601" s="4"/>
      <c r="G601" s="4"/>
      <c r="H601" s="4"/>
      <c r="I601" s="4"/>
    </row>
    <row r="602" spans="1:9" x14ac:dyDescent="0.25">
      <c r="A602" s="4"/>
      <c r="B602" s="4"/>
      <c r="C602" s="4"/>
      <c r="D602" s="4"/>
      <c r="E602" s="4"/>
      <c r="F602" s="4"/>
      <c r="G602" s="4"/>
      <c r="H602" s="4"/>
      <c r="I602" s="4"/>
    </row>
    <row r="603" spans="1:9" x14ac:dyDescent="0.25">
      <c r="A603" s="4"/>
      <c r="B603" s="4"/>
      <c r="C603" s="4"/>
      <c r="D603" s="4"/>
      <c r="E603" s="4"/>
      <c r="F603" s="4"/>
      <c r="G603" s="4"/>
      <c r="H603" s="4"/>
      <c r="I603" s="4"/>
    </row>
    <row r="604" spans="1:9" x14ac:dyDescent="0.25">
      <c r="A604" s="4"/>
      <c r="B604" s="4"/>
      <c r="C604" s="4"/>
      <c r="D604" s="4"/>
      <c r="E604" s="4"/>
      <c r="F604" s="4"/>
      <c r="G604" s="4"/>
      <c r="H604" s="4"/>
      <c r="I604" s="4"/>
    </row>
    <row r="605" spans="1:9" x14ac:dyDescent="0.25">
      <c r="A605" s="4"/>
      <c r="B605" s="4"/>
      <c r="C605" s="4"/>
      <c r="D605" s="4"/>
      <c r="E605" s="4"/>
      <c r="F605" s="4"/>
      <c r="G605" s="4"/>
      <c r="H605" s="4"/>
      <c r="I605" s="4"/>
    </row>
    <row r="606" spans="1:9" x14ac:dyDescent="0.25">
      <c r="A606" s="4"/>
      <c r="B606" s="4"/>
      <c r="C606" s="4"/>
      <c r="D606" s="4"/>
      <c r="E606" s="4"/>
      <c r="F606" s="4"/>
      <c r="G606" s="4"/>
      <c r="H606" s="4"/>
      <c r="I606" s="4"/>
    </row>
    <row r="607" spans="1:9" x14ac:dyDescent="0.25">
      <c r="A607" s="4"/>
      <c r="B607" s="4"/>
      <c r="C607" s="4"/>
      <c r="D607" s="4"/>
      <c r="E607" s="4"/>
      <c r="F607" s="4"/>
      <c r="G607" s="4"/>
      <c r="H607" s="4"/>
      <c r="I607" s="4"/>
    </row>
    <row r="608" spans="1:9" x14ac:dyDescent="0.25">
      <c r="A608" s="4"/>
      <c r="B608" s="4"/>
      <c r="C608" s="4"/>
      <c r="D608" s="4"/>
      <c r="E608" s="4"/>
      <c r="F608" s="4"/>
      <c r="G608" s="4"/>
      <c r="H608" s="4"/>
      <c r="I608" s="4"/>
    </row>
    <row r="609" spans="1:9" x14ac:dyDescent="0.25">
      <c r="A609" s="4"/>
      <c r="B609" s="4"/>
      <c r="C609" s="4"/>
      <c r="D609" s="4"/>
      <c r="E609" s="4"/>
      <c r="F609" s="4"/>
      <c r="G609" s="4"/>
      <c r="H609" s="4"/>
      <c r="I609" s="4"/>
    </row>
    <row r="610" spans="1:9" x14ac:dyDescent="0.25">
      <c r="A610" s="4"/>
      <c r="B610" s="4"/>
      <c r="C610" s="4"/>
      <c r="D610" s="4"/>
      <c r="E610" s="4"/>
      <c r="F610" s="4"/>
      <c r="G610" s="4"/>
      <c r="H610" s="4"/>
      <c r="I610" s="4"/>
    </row>
    <row r="611" spans="1:9" x14ac:dyDescent="0.25">
      <c r="A611" s="4"/>
      <c r="B611" s="4"/>
      <c r="C611" s="4"/>
      <c r="D611" s="4"/>
      <c r="E611" s="4"/>
      <c r="F611" s="4"/>
      <c r="G611" s="4"/>
      <c r="H611" s="4"/>
      <c r="I611" s="4"/>
    </row>
    <row r="612" spans="1:9" x14ac:dyDescent="0.25">
      <c r="A612" s="4"/>
      <c r="B612" s="4"/>
      <c r="C612" s="4"/>
      <c r="D612" s="4"/>
      <c r="E612" s="4"/>
      <c r="F612" s="4"/>
      <c r="G612" s="4"/>
      <c r="H612" s="4"/>
      <c r="I612" s="4"/>
    </row>
    <row r="613" spans="1:9" x14ac:dyDescent="0.25">
      <c r="A613" s="4"/>
      <c r="B613" s="4"/>
      <c r="C613" s="4"/>
      <c r="D613" s="4"/>
      <c r="E613" s="4"/>
      <c r="F613" s="4"/>
      <c r="G613" s="4"/>
      <c r="H613" s="4"/>
      <c r="I613" s="4"/>
    </row>
    <row r="614" spans="1:9" x14ac:dyDescent="0.25">
      <c r="A614" s="4"/>
      <c r="B614" s="4"/>
      <c r="C614" s="4"/>
      <c r="D614" s="4"/>
      <c r="E614" s="4"/>
      <c r="F614" s="4"/>
      <c r="G614" s="4"/>
      <c r="H614" s="4"/>
      <c r="I614" s="4"/>
    </row>
    <row r="615" spans="1:9" x14ac:dyDescent="0.25">
      <c r="A615" s="4"/>
      <c r="B615" s="4"/>
      <c r="C615" s="4"/>
      <c r="D615" s="4"/>
      <c r="E615" s="4"/>
      <c r="F615" s="4"/>
      <c r="G615" s="4"/>
      <c r="H615" s="4"/>
      <c r="I615" s="4"/>
    </row>
    <row r="616" spans="1:9" x14ac:dyDescent="0.25">
      <c r="A616" s="4"/>
      <c r="B616" s="4"/>
      <c r="C616" s="4"/>
      <c r="D616" s="4"/>
      <c r="E616" s="4"/>
      <c r="F616" s="4"/>
      <c r="G616" s="4"/>
      <c r="H616" s="4"/>
      <c r="I616" s="4"/>
    </row>
    <row r="617" spans="1:9" x14ac:dyDescent="0.25">
      <c r="A617" s="4"/>
      <c r="B617" s="4"/>
      <c r="C617" s="4"/>
      <c r="D617" s="4"/>
      <c r="E617" s="4"/>
      <c r="F617" s="4"/>
      <c r="G617" s="4"/>
      <c r="H617" s="4"/>
      <c r="I617" s="4"/>
    </row>
    <row r="618" spans="1:9" x14ac:dyDescent="0.25">
      <c r="A618" s="4"/>
      <c r="B618" s="4"/>
      <c r="C618" s="4"/>
      <c r="D618" s="4"/>
      <c r="E618" s="4"/>
      <c r="F618" s="4"/>
      <c r="G618" s="4"/>
      <c r="H618" s="4"/>
      <c r="I618" s="4"/>
    </row>
    <row r="619" spans="1:9" x14ac:dyDescent="0.25">
      <c r="A619" s="4"/>
      <c r="B619" s="4"/>
      <c r="C619" s="4"/>
      <c r="D619" s="4"/>
      <c r="E619" s="4"/>
      <c r="F619" s="4"/>
      <c r="G619" s="4"/>
      <c r="H619" s="4"/>
      <c r="I619" s="4"/>
    </row>
    <row r="620" spans="1:9" x14ac:dyDescent="0.25">
      <c r="A620" s="4"/>
      <c r="B620" s="4"/>
      <c r="C620" s="4"/>
      <c r="D620" s="4"/>
      <c r="E620" s="4"/>
      <c r="F620" s="4"/>
      <c r="G620" s="4"/>
      <c r="H620" s="4"/>
      <c r="I620" s="4"/>
    </row>
    <row r="621" spans="1:9" x14ac:dyDescent="0.25">
      <c r="A621" s="4"/>
      <c r="B621" s="4"/>
      <c r="C621" s="4"/>
      <c r="D621" s="4"/>
      <c r="E621" s="4"/>
      <c r="F621" s="4"/>
      <c r="G621" s="4"/>
      <c r="H621" s="4"/>
      <c r="I621" s="4"/>
    </row>
    <row r="622" spans="1:9" x14ac:dyDescent="0.25">
      <c r="A622" s="4"/>
      <c r="B622" s="4"/>
      <c r="C622" s="4"/>
      <c r="D622" s="4"/>
      <c r="E622" s="4"/>
      <c r="F622" s="4"/>
      <c r="G622" s="4"/>
      <c r="H622" s="4"/>
      <c r="I622" s="4"/>
    </row>
    <row r="623" spans="1:9" x14ac:dyDescent="0.25">
      <c r="A623" s="4"/>
      <c r="B623" s="4"/>
      <c r="C623" s="4"/>
      <c r="D623" s="4"/>
      <c r="E623" s="4"/>
      <c r="F623" s="4"/>
      <c r="G623" s="4"/>
      <c r="H623" s="4"/>
      <c r="I623" s="4"/>
    </row>
    <row r="624" spans="1:9" x14ac:dyDescent="0.25">
      <c r="A624" s="4"/>
      <c r="B624" s="4"/>
      <c r="C624" s="4"/>
      <c r="D624" s="4"/>
      <c r="E624" s="4"/>
      <c r="F624" s="4"/>
      <c r="G624" s="4"/>
      <c r="H624" s="4"/>
      <c r="I624" s="4"/>
    </row>
    <row r="625" spans="1:9" x14ac:dyDescent="0.25">
      <c r="A625" s="4"/>
      <c r="B625" s="4"/>
      <c r="C625" s="4"/>
      <c r="D625" s="4"/>
      <c r="E625" s="4"/>
      <c r="F625" s="4"/>
      <c r="G625" s="4"/>
      <c r="H625" s="4"/>
      <c r="I625" s="4"/>
    </row>
    <row r="626" spans="1:9" x14ac:dyDescent="0.25">
      <c r="A626" s="4"/>
      <c r="B626" s="4"/>
      <c r="C626" s="4"/>
      <c r="D626" s="4"/>
      <c r="E626" s="4"/>
      <c r="F626" s="4"/>
      <c r="G626" s="4"/>
      <c r="H626" s="4"/>
      <c r="I626" s="4"/>
    </row>
    <row r="627" spans="1:9" x14ac:dyDescent="0.25">
      <c r="A627" s="4"/>
      <c r="B627" s="4"/>
      <c r="C627" s="4"/>
      <c r="D627" s="4"/>
      <c r="E627" s="4"/>
      <c r="F627" s="4"/>
      <c r="G627" s="4"/>
      <c r="H627" s="4"/>
      <c r="I627" s="4"/>
    </row>
    <row r="628" spans="1:9" x14ac:dyDescent="0.25">
      <c r="A628" s="4"/>
      <c r="B628" s="4"/>
      <c r="C628" s="4"/>
      <c r="D628" s="4"/>
      <c r="E628" s="4"/>
      <c r="F628" s="4"/>
      <c r="G628" s="4"/>
      <c r="H628" s="4"/>
      <c r="I628" s="4"/>
    </row>
    <row r="629" spans="1:9" x14ac:dyDescent="0.25">
      <c r="A629" s="4"/>
      <c r="B629" s="4"/>
      <c r="C629" s="4"/>
      <c r="D629" s="4"/>
      <c r="E629" s="4"/>
      <c r="F629" s="4"/>
      <c r="G629" s="4"/>
      <c r="H629" s="4"/>
      <c r="I629" s="4"/>
    </row>
    <row r="630" spans="1:9" x14ac:dyDescent="0.25">
      <c r="A630" s="4"/>
      <c r="B630" s="4"/>
      <c r="C630" s="4"/>
      <c r="D630" s="4"/>
      <c r="E630" s="4"/>
      <c r="F630" s="4"/>
      <c r="G630" s="4"/>
      <c r="H630" s="4"/>
      <c r="I630" s="4"/>
    </row>
    <row r="631" spans="1:9" x14ac:dyDescent="0.25">
      <c r="A631" s="4"/>
      <c r="B631" s="4"/>
      <c r="C631" s="4"/>
      <c r="D631" s="4"/>
      <c r="E631" s="4"/>
      <c r="F631" s="4"/>
      <c r="G631" s="4"/>
      <c r="H631" s="4"/>
      <c r="I631" s="4"/>
    </row>
    <row r="632" spans="1:9" x14ac:dyDescent="0.25">
      <c r="A632" s="4"/>
      <c r="B632" s="4"/>
      <c r="C632" s="4"/>
      <c r="D632" s="4"/>
      <c r="E632" s="4"/>
      <c r="F632" s="4"/>
      <c r="G632" s="4"/>
      <c r="H632" s="4"/>
      <c r="I632" s="4"/>
    </row>
    <row r="633" spans="1:9" x14ac:dyDescent="0.25">
      <c r="A633" s="4"/>
      <c r="B633" s="4"/>
      <c r="C633" s="4"/>
      <c r="D633" s="4"/>
      <c r="E633" s="4"/>
      <c r="F633" s="4"/>
      <c r="G633" s="4"/>
      <c r="H633" s="4"/>
      <c r="I633" s="4"/>
    </row>
    <row r="634" spans="1:9" x14ac:dyDescent="0.25">
      <c r="A634" s="4"/>
      <c r="B634" s="4"/>
      <c r="C634" s="4"/>
      <c r="D634" s="4"/>
      <c r="E634" s="4"/>
      <c r="F634" s="4"/>
      <c r="G634" s="4"/>
      <c r="H634" s="4"/>
      <c r="I634" s="4"/>
    </row>
    <row r="635" spans="1:9" x14ac:dyDescent="0.25">
      <c r="A635" s="4"/>
      <c r="B635" s="4"/>
      <c r="C635" s="4"/>
      <c r="D635" s="4"/>
      <c r="E635" s="4"/>
      <c r="F635" s="4"/>
      <c r="G635" s="4"/>
      <c r="H635" s="4"/>
      <c r="I635" s="4"/>
    </row>
    <row r="636" spans="1:9" x14ac:dyDescent="0.25">
      <c r="A636" s="4"/>
      <c r="B636" s="4"/>
      <c r="C636" s="4"/>
      <c r="D636" s="4"/>
      <c r="E636" s="4"/>
      <c r="F636" s="4"/>
      <c r="G636" s="4"/>
      <c r="H636" s="4"/>
      <c r="I636" s="4"/>
    </row>
    <row r="637" spans="1:9" x14ac:dyDescent="0.25">
      <c r="A637" s="4"/>
      <c r="B637" s="4"/>
      <c r="C637" s="4"/>
      <c r="D637" s="4"/>
      <c r="E637" s="4"/>
      <c r="F637" s="4"/>
      <c r="G637" s="4"/>
      <c r="H637" s="4"/>
      <c r="I637" s="4"/>
    </row>
    <row r="638" spans="1:9" x14ac:dyDescent="0.25">
      <c r="A638" s="4"/>
      <c r="B638" s="4"/>
      <c r="C638" s="4"/>
      <c r="D638" s="4"/>
      <c r="E638" s="4"/>
      <c r="F638" s="4"/>
      <c r="G638" s="4"/>
      <c r="H638" s="4"/>
      <c r="I638" s="4"/>
    </row>
    <row r="639" spans="1:9" x14ac:dyDescent="0.25">
      <c r="A639" s="4"/>
      <c r="B639" s="4"/>
      <c r="C639" s="4"/>
      <c r="D639" s="4"/>
      <c r="E639" s="4"/>
      <c r="F639" s="4"/>
      <c r="G639" s="4"/>
      <c r="H639" s="4"/>
      <c r="I639" s="4"/>
    </row>
    <row r="640" spans="1:9" x14ac:dyDescent="0.25">
      <c r="A640" s="4"/>
      <c r="B640" s="4"/>
      <c r="C640" s="4"/>
      <c r="D640" s="4"/>
      <c r="E640" s="4"/>
      <c r="F640" s="4"/>
      <c r="G640" s="4"/>
      <c r="H640" s="4"/>
      <c r="I640" s="4"/>
    </row>
    <row r="641" spans="1:9" x14ac:dyDescent="0.25">
      <c r="A641" s="4"/>
      <c r="B641" s="4"/>
      <c r="C641" s="4"/>
      <c r="D641" s="4"/>
      <c r="E641" s="4"/>
      <c r="F641" s="4"/>
      <c r="G641" s="4"/>
      <c r="H641" s="4"/>
      <c r="I641" s="4"/>
    </row>
    <row r="642" spans="1:9" x14ac:dyDescent="0.25">
      <c r="A642" s="4"/>
      <c r="B642" s="4"/>
      <c r="C642" s="4"/>
      <c r="D642" s="4"/>
      <c r="E642" s="4"/>
      <c r="F642" s="4"/>
      <c r="G642" s="4"/>
      <c r="H642" s="4"/>
      <c r="I642" s="4"/>
    </row>
    <row r="643" spans="1:9" x14ac:dyDescent="0.25">
      <c r="A643" s="4"/>
      <c r="B643" s="4"/>
      <c r="C643" s="4"/>
      <c r="D643" s="4"/>
      <c r="E643" s="4"/>
      <c r="F643" s="4"/>
      <c r="G643" s="4"/>
      <c r="H643" s="4"/>
      <c r="I643" s="4"/>
    </row>
    <row r="644" spans="1:9" x14ac:dyDescent="0.25">
      <c r="A644" s="4"/>
      <c r="B644" s="4"/>
      <c r="C644" s="4"/>
      <c r="D644" s="4"/>
      <c r="E644" s="4"/>
      <c r="F644" s="4"/>
      <c r="G644" s="4"/>
      <c r="H644" s="4"/>
      <c r="I644" s="4"/>
    </row>
    <row r="645" spans="1:9" x14ac:dyDescent="0.25">
      <c r="A645" s="4"/>
      <c r="B645" s="4"/>
      <c r="C645" s="4"/>
      <c r="D645" s="4"/>
      <c r="E645" s="4"/>
      <c r="F645" s="4"/>
      <c r="G645" s="4"/>
      <c r="H645" s="4"/>
      <c r="I645" s="4"/>
    </row>
    <row r="646" spans="1:9" x14ac:dyDescent="0.25">
      <c r="A646" s="4"/>
      <c r="B646" s="4"/>
      <c r="C646" s="4"/>
      <c r="D646" s="4"/>
      <c r="E646" s="4"/>
      <c r="F646" s="4"/>
      <c r="G646" s="4"/>
      <c r="H646" s="4"/>
      <c r="I646" s="4"/>
    </row>
    <row r="647" spans="1:9" x14ac:dyDescent="0.25">
      <c r="A647" s="4"/>
      <c r="B647" s="4"/>
      <c r="C647" s="4"/>
      <c r="D647" s="4"/>
      <c r="E647" s="4"/>
      <c r="F647" s="4"/>
      <c r="G647" s="4"/>
      <c r="H647" s="4"/>
      <c r="I647" s="4"/>
    </row>
    <row r="648" spans="1:9" x14ac:dyDescent="0.25">
      <c r="A648" s="4"/>
      <c r="B648" s="4"/>
      <c r="C648" s="4"/>
      <c r="D648" s="4"/>
      <c r="E648" s="4"/>
      <c r="F648" s="4"/>
      <c r="G648" s="4"/>
      <c r="H648" s="4"/>
      <c r="I648" s="4"/>
    </row>
    <row r="649" spans="1:9" x14ac:dyDescent="0.25">
      <c r="A649" s="4"/>
      <c r="B649" s="4"/>
      <c r="C649" s="4"/>
      <c r="D649" s="4"/>
      <c r="E649" s="4"/>
      <c r="F649" s="4"/>
      <c r="G649" s="4"/>
      <c r="H649" s="4"/>
      <c r="I649" s="4"/>
    </row>
    <row r="650" spans="1:9" x14ac:dyDescent="0.25">
      <c r="A650" s="4"/>
      <c r="B650" s="4"/>
      <c r="C650" s="4"/>
      <c r="D650" s="4"/>
      <c r="E650" s="4"/>
      <c r="F650" s="4"/>
      <c r="G650" s="4"/>
      <c r="H650" s="4"/>
      <c r="I650" s="4"/>
    </row>
    <row r="651" spans="1:9" x14ac:dyDescent="0.25">
      <c r="A651" s="4"/>
      <c r="B651" s="4"/>
      <c r="C651" s="4"/>
      <c r="D651" s="4"/>
      <c r="E651" s="4"/>
      <c r="F651" s="4"/>
      <c r="G651" s="4"/>
      <c r="H651" s="4"/>
      <c r="I651" s="4"/>
    </row>
    <row r="652" spans="1:9" x14ac:dyDescent="0.25">
      <c r="A652" s="4"/>
      <c r="B652" s="4"/>
      <c r="C652" s="4"/>
      <c r="D652" s="4"/>
      <c r="E652" s="4"/>
      <c r="F652" s="4"/>
      <c r="G652" s="4"/>
      <c r="H652" s="4"/>
      <c r="I652" s="4"/>
    </row>
    <row r="653" spans="1:9" x14ac:dyDescent="0.25">
      <c r="A653" s="4"/>
      <c r="B653" s="4"/>
      <c r="C653" s="4"/>
      <c r="D653" s="4"/>
      <c r="E653" s="4"/>
      <c r="F653" s="4"/>
      <c r="G653" s="4"/>
      <c r="H653" s="4"/>
      <c r="I653" s="4"/>
    </row>
    <row r="654" spans="1:9" x14ac:dyDescent="0.25">
      <c r="A654" s="4"/>
      <c r="B654" s="4"/>
      <c r="C654" s="4"/>
      <c r="D654" s="4"/>
      <c r="E654" s="4"/>
      <c r="F654" s="4"/>
      <c r="G654" s="4"/>
      <c r="H654" s="4"/>
      <c r="I654" s="4"/>
    </row>
    <row r="655" spans="1:9" x14ac:dyDescent="0.25">
      <c r="A655" s="4"/>
      <c r="B655" s="4"/>
      <c r="C655" s="4"/>
      <c r="D655" s="4"/>
      <c r="E655" s="4"/>
      <c r="F655" s="4"/>
      <c r="G655" s="4"/>
      <c r="H655" s="4"/>
      <c r="I655" s="4"/>
    </row>
    <row r="656" spans="1:9" x14ac:dyDescent="0.25">
      <c r="A656" s="4"/>
      <c r="B656" s="4"/>
      <c r="C656" s="4"/>
      <c r="D656" s="4"/>
      <c r="E656" s="4"/>
      <c r="F656" s="4"/>
      <c r="G656" s="4"/>
      <c r="H656" s="4"/>
      <c r="I656" s="4"/>
    </row>
    <row r="657" spans="1:9" x14ac:dyDescent="0.25">
      <c r="A657" s="4"/>
      <c r="B657" s="4"/>
      <c r="C657" s="4"/>
      <c r="D657" s="4"/>
      <c r="E657" s="4"/>
      <c r="F657" s="4"/>
      <c r="G657" s="4"/>
      <c r="H657" s="4"/>
      <c r="I657" s="4"/>
    </row>
    <row r="658" spans="1:9" x14ac:dyDescent="0.25">
      <c r="A658" s="4"/>
      <c r="B658" s="4"/>
      <c r="C658" s="4"/>
      <c r="D658" s="4"/>
      <c r="E658" s="4"/>
      <c r="F658" s="4"/>
      <c r="G658" s="4"/>
      <c r="H658" s="4"/>
      <c r="I658" s="4"/>
    </row>
    <row r="659" spans="1:9" x14ac:dyDescent="0.25">
      <c r="A659" s="4"/>
      <c r="B659" s="4"/>
      <c r="C659" s="4"/>
      <c r="D659" s="4"/>
      <c r="E659" s="4"/>
      <c r="F659" s="4"/>
      <c r="G659" s="4"/>
      <c r="H659" s="4"/>
      <c r="I659" s="4"/>
    </row>
    <row r="660" spans="1:9" x14ac:dyDescent="0.25">
      <c r="A660" s="4"/>
      <c r="B660" s="4"/>
      <c r="C660" s="4"/>
      <c r="D660" s="4"/>
      <c r="E660" s="4"/>
      <c r="F660" s="4"/>
      <c r="G660" s="4"/>
      <c r="H660" s="4"/>
      <c r="I660" s="4"/>
    </row>
    <row r="661" spans="1:9" x14ac:dyDescent="0.25">
      <c r="A661" s="4"/>
      <c r="B661" s="4"/>
      <c r="C661" s="4"/>
      <c r="D661" s="4"/>
      <c r="E661" s="4"/>
      <c r="F661" s="4"/>
      <c r="G661" s="4"/>
      <c r="H661" s="4"/>
      <c r="I661" s="4"/>
    </row>
    <row r="662" spans="1:9" x14ac:dyDescent="0.25">
      <c r="A662" s="4"/>
      <c r="B662" s="4"/>
      <c r="C662" s="4"/>
      <c r="D662" s="4"/>
      <c r="E662" s="4"/>
      <c r="F662" s="4"/>
      <c r="G662" s="4"/>
      <c r="H662" s="4"/>
      <c r="I662" s="4"/>
    </row>
    <row r="663" spans="1:9" x14ac:dyDescent="0.25">
      <c r="A663" s="4"/>
      <c r="B663" s="4"/>
      <c r="C663" s="4"/>
      <c r="D663" s="4"/>
      <c r="E663" s="4"/>
      <c r="F663" s="4"/>
      <c r="G663" s="4"/>
      <c r="H663" s="4"/>
      <c r="I663" s="4"/>
    </row>
  </sheetData>
  <sheetProtection selectLockedCells="1" selectUnlockedCells="1"/>
  <mergeCells count="1">
    <mergeCell ref="A1:I1"/>
  </mergeCells>
  <phoneticPr fontId="1" type="noConversion"/>
  <printOptions horizontalCentered="1"/>
  <pageMargins left="0.25" right="0.25" top="0.25" bottom="0.25" header="0.5" footer="0.5"/>
  <pageSetup scale="95" orientation="portrait" r:id="rId1"/>
  <headerFooter alignWithMargins="0"/>
  <rowBreaks count="2" manualBreakCount="2">
    <brk id="52" max="9" man="1"/>
    <brk id="108" max="9" man="1"/>
  </rowBreaks>
  <drawing r:id="rId2"/>
  <legacyDrawing r:id="rId3"/>
  <oleObjects>
    <mc:AlternateContent xmlns:mc="http://schemas.openxmlformats.org/markup-compatibility/2006">
      <mc:Choice Requires="x14">
        <oleObject progId="Word.Document.12" shapeId="4106" r:id="rId4">
          <objectPr defaultSize="0" r:id="rId5">
            <anchor moveWithCells="1">
              <from>
                <xdr:col>0</xdr:col>
                <xdr:colOff>0</xdr:colOff>
                <xdr:row>2</xdr:row>
                <xdr:rowOff>0</xdr:rowOff>
              </from>
              <to>
                <xdr:col>9</xdr:col>
                <xdr:colOff>317500</xdr:colOff>
                <xdr:row>13</xdr:row>
                <xdr:rowOff>38100</xdr:rowOff>
              </to>
            </anchor>
          </objectPr>
        </oleObject>
      </mc:Choice>
      <mc:Fallback>
        <oleObject progId="Word.Document.12" shapeId="4106" r:id="rId4"/>
      </mc:Fallback>
    </mc:AlternateContent>
    <mc:AlternateContent xmlns:mc="http://schemas.openxmlformats.org/markup-compatibility/2006">
      <mc:Choice Requires="x14">
        <oleObject progId="Word.Document.12" shapeId="4107" r:id="rId6">
          <objectPr defaultSize="0" r:id="rId7">
            <anchor moveWithCells="1">
              <from>
                <xdr:col>0</xdr:col>
                <xdr:colOff>0</xdr:colOff>
                <xdr:row>13</xdr:row>
                <xdr:rowOff>0</xdr:rowOff>
              </from>
              <to>
                <xdr:col>9</xdr:col>
                <xdr:colOff>317500</xdr:colOff>
                <xdr:row>52</xdr:row>
                <xdr:rowOff>57150</xdr:rowOff>
              </to>
            </anchor>
          </objectPr>
        </oleObject>
      </mc:Choice>
      <mc:Fallback>
        <oleObject progId="Word.Document.12" shapeId="4107" r:id="rId6"/>
      </mc:Fallback>
    </mc:AlternateContent>
    <mc:AlternateContent xmlns:mc="http://schemas.openxmlformats.org/markup-compatibility/2006">
      <mc:Choice Requires="x14">
        <oleObject progId="Word.Document.12" shapeId="4108" r:id="rId8">
          <objectPr defaultSize="0" r:id="rId9">
            <anchor moveWithCells="1">
              <from>
                <xdr:col>0</xdr:col>
                <xdr:colOff>0</xdr:colOff>
                <xdr:row>73</xdr:row>
                <xdr:rowOff>19050</xdr:rowOff>
              </from>
              <to>
                <xdr:col>9</xdr:col>
                <xdr:colOff>317500</xdr:colOff>
                <xdr:row>108</xdr:row>
                <xdr:rowOff>19050</xdr:rowOff>
              </to>
            </anchor>
          </objectPr>
        </oleObject>
      </mc:Choice>
      <mc:Fallback>
        <oleObject progId="Word.Document.12" shapeId="4108" r:id="rId8"/>
      </mc:Fallback>
    </mc:AlternateContent>
    <mc:AlternateContent xmlns:mc="http://schemas.openxmlformats.org/markup-compatibility/2006">
      <mc:Choice Requires="x14">
        <oleObject progId="Word.Document.12" shapeId="4109" r:id="rId10">
          <objectPr defaultSize="0" r:id="rId11">
            <anchor moveWithCells="1">
              <from>
                <xdr:col>0</xdr:col>
                <xdr:colOff>0</xdr:colOff>
                <xdr:row>52</xdr:row>
                <xdr:rowOff>31750</xdr:rowOff>
              </from>
              <to>
                <xdr:col>9</xdr:col>
                <xdr:colOff>317500</xdr:colOff>
                <xdr:row>64</xdr:row>
                <xdr:rowOff>95250</xdr:rowOff>
              </to>
            </anchor>
          </objectPr>
        </oleObject>
      </mc:Choice>
      <mc:Fallback>
        <oleObject progId="Word.Document.12" shapeId="4109" r:id="rId10"/>
      </mc:Fallback>
    </mc:AlternateContent>
    <mc:AlternateContent xmlns:mc="http://schemas.openxmlformats.org/markup-compatibility/2006">
      <mc:Choice Requires="x14">
        <oleObject progId="Word.Document.12" shapeId="4110" r:id="rId12">
          <objectPr defaultSize="0" r:id="rId13">
            <anchor moveWithCells="1">
              <from>
                <xdr:col>0</xdr:col>
                <xdr:colOff>0</xdr:colOff>
                <xdr:row>63</xdr:row>
                <xdr:rowOff>146050</xdr:rowOff>
              </from>
              <to>
                <xdr:col>9</xdr:col>
                <xdr:colOff>317500</xdr:colOff>
                <xdr:row>74</xdr:row>
                <xdr:rowOff>19050</xdr:rowOff>
              </to>
            </anchor>
          </objectPr>
        </oleObject>
      </mc:Choice>
      <mc:Fallback>
        <oleObject progId="Word.Document.12" shapeId="4110" r:id="rId12"/>
      </mc:Fallback>
    </mc:AlternateContent>
    <mc:AlternateContent xmlns:mc="http://schemas.openxmlformats.org/markup-compatibility/2006">
      <mc:Choice Requires="x14">
        <oleObject progId="Word.Document.12" shapeId="4111" r:id="rId14">
          <objectPr defaultSize="0" r:id="rId15">
            <anchor moveWithCells="1">
              <from>
                <xdr:col>0</xdr:col>
                <xdr:colOff>0</xdr:colOff>
                <xdr:row>108</xdr:row>
                <xdr:rowOff>50800</xdr:rowOff>
              </from>
              <to>
                <xdr:col>9</xdr:col>
                <xdr:colOff>317500</xdr:colOff>
                <xdr:row>116</xdr:row>
                <xdr:rowOff>88900</xdr:rowOff>
              </to>
            </anchor>
          </objectPr>
        </oleObject>
      </mc:Choice>
      <mc:Fallback>
        <oleObject progId="Word.Document.12" shapeId="4111" r:id="rId14"/>
      </mc:Fallback>
    </mc:AlternateContent>
    <mc:AlternateContent xmlns:mc="http://schemas.openxmlformats.org/markup-compatibility/2006">
      <mc:Choice Requires="x14">
        <oleObject progId="Word.Document.12" shapeId="4112" r:id="rId16">
          <objectPr defaultSize="0" r:id="rId17">
            <anchor moveWithCells="1">
              <from>
                <xdr:col>0</xdr:col>
                <xdr:colOff>0</xdr:colOff>
                <xdr:row>116</xdr:row>
                <xdr:rowOff>95250</xdr:rowOff>
              </from>
              <to>
                <xdr:col>9</xdr:col>
                <xdr:colOff>317500</xdr:colOff>
                <xdr:row>136</xdr:row>
                <xdr:rowOff>152400</xdr:rowOff>
              </to>
            </anchor>
          </objectPr>
        </oleObject>
      </mc:Choice>
      <mc:Fallback>
        <oleObject progId="Word.Document.12" shapeId="4112" r:id="rId16"/>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theme="9" tint="0.59999389629810485"/>
  </sheetPr>
  <dimension ref="A1:E82"/>
  <sheetViews>
    <sheetView tabSelected="1" workbookViewId="0">
      <selection activeCell="C18" sqref="C18"/>
    </sheetView>
  </sheetViews>
  <sheetFormatPr defaultRowHeight="12.5" x14ac:dyDescent="0.25"/>
  <cols>
    <col min="2" max="2" width="24.26953125" customWidth="1"/>
  </cols>
  <sheetData>
    <row r="1" spans="1:5" s="168" customFormat="1" ht="32.25" customHeight="1" x14ac:dyDescent="0.45">
      <c r="A1" s="169"/>
      <c r="B1" s="333" t="e">
        <f>'2. WQAR Template'!D2:F2</f>
        <v>#VALUE!</v>
      </c>
      <c r="C1" s="333"/>
      <c r="D1" s="333"/>
    </row>
    <row r="7" spans="1:5" ht="13" x14ac:dyDescent="0.3">
      <c r="A7" s="168"/>
      <c r="B7" s="183" t="s">
        <v>243</v>
      </c>
      <c r="C7" s="168"/>
      <c r="D7" s="168"/>
      <c r="E7" s="168"/>
    </row>
    <row r="8" spans="1:5" x14ac:dyDescent="0.25">
      <c r="B8" t="s">
        <v>241</v>
      </c>
      <c r="C8" t="str">
        <f>'3. Atlas of Tribal Waters'!C4</f>
        <v>(Type number here)</v>
      </c>
    </row>
    <row r="9" spans="1:5" x14ac:dyDescent="0.25">
      <c r="B9" s="2" t="s">
        <v>247</v>
      </c>
      <c r="C9" t="str">
        <f>'3. Atlas of Tribal Waters'!B4</f>
        <v>(Type number here)</v>
      </c>
    </row>
    <row r="10" spans="1:5" x14ac:dyDescent="0.25">
      <c r="B10" s="2" t="s">
        <v>365</v>
      </c>
      <c r="C10" t="e">
        <f>C8/C9</f>
        <v>#VALUE!</v>
      </c>
    </row>
    <row r="12" spans="1:5" ht="13" x14ac:dyDescent="0.3">
      <c r="A12" s="168"/>
      <c r="B12" s="183" t="s">
        <v>242</v>
      </c>
      <c r="C12" s="168"/>
      <c r="D12" s="168"/>
      <c r="E12" s="168"/>
    </row>
    <row r="13" spans="1:5" x14ac:dyDescent="0.25">
      <c r="B13" s="2" t="s">
        <v>248</v>
      </c>
      <c r="C13" t="e">
        <f>'3. Atlas of Tribal Waters'!$C5+'3. Atlas of Tribal Waters'!C6+('3. Atlas of Tribal Waters'!C7)*640</f>
        <v>#VALUE!</v>
      </c>
    </row>
    <row r="14" spans="1:5" x14ac:dyDescent="0.25">
      <c r="B14" s="2" t="s">
        <v>249</v>
      </c>
      <c r="C14" t="e">
        <f>'3. Atlas of Tribal Waters'!C5:C6+('3. Atlas of Tribal Waters'!B7*640)</f>
        <v>#VALUE!</v>
      </c>
    </row>
    <row r="15" spans="1:5" x14ac:dyDescent="0.25">
      <c r="B15" s="2" t="s">
        <v>366</v>
      </c>
      <c r="C15" t="e">
        <f>(C13)/(C14)</f>
        <v>#VALUE!</v>
      </c>
    </row>
    <row r="17" spans="1:5" ht="13" x14ac:dyDescent="0.3">
      <c r="A17" s="168"/>
      <c r="B17" s="183" t="s">
        <v>244</v>
      </c>
      <c r="C17" s="168"/>
      <c r="D17" s="168"/>
      <c r="E17" s="168"/>
    </row>
    <row r="18" spans="1:5" x14ac:dyDescent="0.25">
      <c r="B18" t="str">
        <f>'----'!A2</f>
        <v>River/Stream</v>
      </c>
      <c r="C18">
        <f ca="1">COUNTIF('8. Table (Flat)'!$D$6:$D$33,B18)</f>
        <v>0</v>
      </c>
    </row>
    <row r="19" spans="1:5" x14ac:dyDescent="0.25">
      <c r="B19" t="str">
        <f>'----'!A3</f>
        <v>Lake</v>
      </c>
      <c r="C19">
        <f ca="1">COUNTIF('8. Table (Flat)'!$D$6:$D$33,B19)</f>
        <v>0</v>
      </c>
    </row>
    <row r="20" spans="1:5" x14ac:dyDescent="0.25">
      <c r="B20" t="str">
        <f>'----'!A4</f>
        <v>Spring</v>
      </c>
      <c r="C20">
        <f ca="1">COUNTIF('8. Table (Flat)'!$D$6:$D$33,B20)</f>
        <v>0</v>
      </c>
    </row>
    <row r="21" spans="1:5" x14ac:dyDescent="0.25">
      <c r="B21" t="str">
        <f>'----'!A5</f>
        <v>Estuary</v>
      </c>
      <c r="C21">
        <f ca="1">COUNTIF('8. Table (Flat)'!$D$6:$D$33,B21)</f>
        <v>0</v>
      </c>
    </row>
    <row r="22" spans="1:5" x14ac:dyDescent="0.25">
      <c r="B22" t="str">
        <f>'----'!A6</f>
        <v>Reservoir</v>
      </c>
      <c r="C22">
        <f ca="1">COUNTIF('8. Table (Flat)'!$D$6:$D$33,B22)</f>
        <v>0</v>
      </c>
    </row>
    <row r="23" spans="1:5" x14ac:dyDescent="0.25">
      <c r="B23" t="str">
        <f>'----'!A7</f>
        <v>River/Stream Intermittent</v>
      </c>
      <c r="C23">
        <f ca="1">COUNTIF('8. Table (Flat)'!$D$6:$D$33,B23)</f>
        <v>0</v>
      </c>
    </row>
    <row r="24" spans="1:5" x14ac:dyDescent="0.25">
      <c r="B24" t="str">
        <f>'----'!A8</f>
        <v>River/Stream Perennial</v>
      </c>
      <c r="C24">
        <f ca="1">COUNTIF('8. Table (Flat)'!$D$6:$D$33,B24)</f>
        <v>1</v>
      </c>
    </row>
    <row r="25" spans="1:5" x14ac:dyDescent="0.25">
      <c r="B25" t="str">
        <f>'----'!A9</f>
        <v>Well</v>
      </c>
      <c r="C25">
        <f ca="1">COUNTIF('8. Table (Flat)'!$D$6:$D$33,B25)</f>
        <v>0</v>
      </c>
    </row>
    <row r="26" spans="1:5" x14ac:dyDescent="0.25">
      <c r="B26" t="str">
        <f>'----'!A10</f>
        <v>Wetland</v>
      </c>
      <c r="C26">
        <f ca="1">COUNTIF('8. Table (Flat)'!$D$6:$D$33,B26)</f>
        <v>1</v>
      </c>
    </row>
    <row r="27" spans="1:5" x14ac:dyDescent="0.25">
      <c r="B27" t="str">
        <f>'----'!A11</f>
        <v>Hot Spring</v>
      </c>
      <c r="C27">
        <f ca="1">COUNTIF('8. Table (Flat)'!$D$6:$D$33,B27)</f>
        <v>0</v>
      </c>
    </row>
    <row r="28" spans="1:5" x14ac:dyDescent="0.25">
      <c r="B28" t="str">
        <f>'----'!A12</f>
        <v>Slough</v>
      </c>
      <c r="C28">
        <f ca="1">COUNTIF('8. Table (Flat)'!$D$6:$D$33,B28)</f>
        <v>0</v>
      </c>
    </row>
    <row r="29" spans="1:5" x14ac:dyDescent="0.25">
      <c r="B29" t="str">
        <f>'----'!A13</f>
        <v>Ocean</v>
      </c>
      <c r="C29">
        <f ca="1">COUNTIF('8. Table (Flat)'!$D$6:$D$33,B29)</f>
        <v>0</v>
      </c>
    </row>
    <row r="30" spans="1:5" x14ac:dyDescent="0.25">
      <c r="B30" t="str">
        <f>'----'!A14</f>
        <v>Other-Ground Water</v>
      </c>
      <c r="C30">
        <f ca="1">COUNTIF('8. Table (Flat)'!$D$6:$D$33,B30)</f>
        <v>0</v>
      </c>
    </row>
    <row r="31" spans="1:5" x14ac:dyDescent="0.25">
      <c r="B31" t="str">
        <f>'----'!A15</f>
        <v>Other-Surface Water</v>
      </c>
      <c r="C31">
        <f ca="1">COUNTIF('8. Table (Flat)'!$D$6:$D$33,B31)</f>
        <v>0</v>
      </c>
    </row>
    <row r="33" spans="1:5" ht="13" x14ac:dyDescent="0.3">
      <c r="A33" s="168"/>
      <c r="B33" s="183" t="s">
        <v>175</v>
      </c>
      <c r="C33" s="168"/>
      <c r="D33" s="168"/>
      <c r="E33" s="168"/>
    </row>
    <row r="34" spans="1:5" x14ac:dyDescent="0.25">
      <c r="B34" s="2" t="s">
        <v>251</v>
      </c>
      <c r="C34">
        <f ca="1">COUNTIF('8. Table (Flat)'!$I$6:$I$33,"Daily")</f>
        <v>0</v>
      </c>
    </row>
    <row r="35" spans="1:5" x14ac:dyDescent="0.25">
      <c r="B35" s="189" t="s">
        <v>252</v>
      </c>
      <c r="C35">
        <f ca="1">COUNTIF('8. Table (Flat)'!$I$6:$I$33,"2 times per week")</f>
        <v>0</v>
      </c>
    </row>
    <row r="36" spans="1:5" x14ac:dyDescent="0.25">
      <c r="B36" s="189" t="s">
        <v>253</v>
      </c>
      <c r="C36">
        <f ca="1">COUNTIF('8. Table (Flat)'!$I$6:$I$33,"1 time per week")</f>
        <v>1</v>
      </c>
    </row>
    <row r="37" spans="1:5" x14ac:dyDescent="0.25">
      <c r="B37" s="189" t="s">
        <v>254</v>
      </c>
      <c r="C37">
        <f ca="1">COUNTIF('8. Table (Flat)'!$I$6:$I$33,"Every other week")</f>
        <v>0</v>
      </c>
    </row>
    <row r="38" spans="1:5" x14ac:dyDescent="0.25">
      <c r="B38" s="189" t="s">
        <v>255</v>
      </c>
      <c r="C38">
        <f ca="1">COUNTIF('8. Table (Flat)'!$I$6:$I$33,"Monthly")</f>
        <v>0</v>
      </c>
    </row>
    <row r="39" spans="1:5" x14ac:dyDescent="0.25">
      <c r="B39" s="189" t="s">
        <v>256</v>
      </c>
      <c r="C39">
        <f ca="1">COUNTIF('8. Table (Flat)'!$I$6:$I$33,"Every other month")</f>
        <v>1</v>
      </c>
    </row>
    <row r="40" spans="1:5" x14ac:dyDescent="0.25">
      <c r="B40" s="189" t="s">
        <v>257</v>
      </c>
      <c r="C40">
        <f ca="1">COUNTIF('8. Table (Flat)'!$I$6:$I$33,"Four times per year")</f>
        <v>0</v>
      </c>
    </row>
    <row r="41" spans="1:5" x14ac:dyDescent="0.25">
      <c r="B41" s="189" t="s">
        <v>246</v>
      </c>
      <c r="C41">
        <f ca="1">COUNTIF('8. Table (Flat)'!$I$6:$I$33,"Three times per year")</f>
        <v>0</v>
      </c>
    </row>
    <row r="42" spans="1:5" x14ac:dyDescent="0.25">
      <c r="B42" s="189" t="s">
        <v>258</v>
      </c>
      <c r="C42">
        <f ca="1">COUNTIF('8. Table (Flat)'!$I$6:$I$33,"Twice per year")</f>
        <v>0</v>
      </c>
    </row>
    <row r="43" spans="1:5" x14ac:dyDescent="0.25">
      <c r="B43" s="189" t="s">
        <v>259</v>
      </c>
      <c r="C43">
        <f ca="1">COUNTIF('8. Table (Flat)'!$I$6:$I$33,"Once per year")</f>
        <v>0</v>
      </c>
    </row>
    <row r="44" spans="1:5" x14ac:dyDescent="0.25">
      <c r="B44" s="189" t="s">
        <v>260</v>
      </c>
      <c r="C44">
        <f ca="1">COUNTIF('8. Table (Flat)'!$I$6:$I$33,"Once each season")</f>
        <v>0</v>
      </c>
    </row>
    <row r="45" spans="1:5" x14ac:dyDescent="0.25">
      <c r="B45" s="189" t="s">
        <v>261</v>
      </c>
      <c r="C45">
        <f ca="1">COUNTIF('8. Table (Flat)'!$I$6:$I$33,"Ephemerally (when water is present)")</f>
        <v>0</v>
      </c>
    </row>
    <row r="46" spans="1:5" x14ac:dyDescent="0.25">
      <c r="B46" s="189" t="s">
        <v>262</v>
      </c>
      <c r="C46">
        <f ca="1">COUNTIF('8. Table (Flat)'!$I$6:$I$33,"Less than Once a Year")</f>
        <v>0</v>
      </c>
    </row>
    <row r="47" spans="1:5" x14ac:dyDescent="0.25">
      <c r="B47" s="189" t="s">
        <v>93</v>
      </c>
      <c r="C47">
        <f ca="1">COUNTIF('8. Table (Flat)'!$I$6:$I$33,"N/A")</f>
        <v>0</v>
      </c>
    </row>
    <row r="48" spans="1:5" x14ac:dyDescent="0.25">
      <c r="B48" s="189" t="s">
        <v>263</v>
      </c>
      <c r="C48">
        <f ca="1">COUNTIF('8. Table (Flat)'!$I$6:$I$33,"Not this Year")</f>
        <v>0</v>
      </c>
    </row>
    <row r="51" spans="1:5" ht="13" x14ac:dyDescent="0.3">
      <c r="A51" s="168"/>
      <c r="B51" s="183" t="s">
        <v>367</v>
      </c>
      <c r="C51" s="168"/>
      <c r="D51" s="168"/>
      <c r="E51" s="168"/>
    </row>
    <row r="52" spans="1:5" x14ac:dyDescent="0.25">
      <c r="B52" t="str">
        <f>'2. WQAR Template'!I6</f>
        <v>pH</v>
      </c>
      <c r="C52">
        <f ca="1">COUNTIF('8. Table (Flat)'!$AF$6:$AF$100, "Yes")</f>
        <v>0</v>
      </c>
    </row>
    <row r="53" spans="1:5" x14ac:dyDescent="0.25">
      <c r="B53" t="str">
        <f>'2. WQAR Template'!I7</f>
        <v>Temperature</v>
      </c>
      <c r="C53">
        <f ca="1">COUNTIF('8. Table (Flat)'!$AG$6:$AG$100, "Yes")</f>
        <v>0</v>
      </c>
    </row>
    <row r="54" spans="1:5" x14ac:dyDescent="0.25">
      <c r="B54" t="str">
        <f>'2. WQAR Template'!I8</f>
        <v>Dissolved Oxygen</v>
      </c>
      <c r="C54">
        <f ca="1">COUNTIF('8. Table (Flat)'!$AH$6:$AH$100, "Yes")</f>
        <v>0</v>
      </c>
    </row>
    <row r="55" spans="1:5" x14ac:dyDescent="0.25">
      <c r="B55" t="str">
        <f>'2. WQAR Template'!I9</f>
        <v>Turbidity</v>
      </c>
      <c r="C55">
        <f ca="1">COUNTIF('8. Table (Flat)'!$AI$6:$AI$100, "Yes")</f>
        <v>2</v>
      </c>
    </row>
    <row r="56" spans="1:5" x14ac:dyDescent="0.25">
      <c r="B56" t="str">
        <f>'2. WQAR Template'!I10</f>
        <v>Total Phosphorus</v>
      </c>
      <c r="C56">
        <f ca="1">COUNTIF('8. Table (Flat)'!$AJ$6:$AJ$100, "Yes")</f>
        <v>0</v>
      </c>
    </row>
    <row r="57" spans="1:5" x14ac:dyDescent="0.25">
      <c r="B57" t="str">
        <f>'2. WQAR Template'!I11</f>
        <v>Total Nitrogen</v>
      </c>
      <c r="C57">
        <f ca="1">COUNTIF('8. Table (Flat)'!$AK$6:$AK$100, "Yes")</f>
        <v>0</v>
      </c>
    </row>
    <row r="58" spans="1:5" x14ac:dyDescent="0.25">
      <c r="B58" t="str">
        <f>'2. WQAR Template'!I12</f>
        <v>E. coli</v>
      </c>
      <c r="C58">
        <f ca="1">COUNTIF('8. Table (Flat)'!$AL$6:$AL$100, "Yes")</f>
        <v>0</v>
      </c>
    </row>
    <row r="59" spans="1:5" x14ac:dyDescent="0.25">
      <c r="B59" t="str">
        <f>'2. WQAR Template'!I13</f>
        <v>Enterococci</v>
      </c>
      <c r="C59">
        <f ca="1">COUNTIF('8. Table (Flat)'!$AM$6:$AM$100, "Yes")</f>
        <v>0</v>
      </c>
    </row>
    <row r="60" spans="1:5" x14ac:dyDescent="0.25">
      <c r="B60" t="str">
        <f>'2. WQAR Template'!I14</f>
        <v>Macroinvertebrates</v>
      </c>
      <c r="C60">
        <f ca="1">COUNTIF('8. Table (Flat)'!$AN$6:$AN$100, "Yes")</f>
        <v>0</v>
      </c>
    </row>
    <row r="61" spans="1:5" x14ac:dyDescent="0.25">
      <c r="B61" t="str">
        <f>'2. WQAR Template'!I15</f>
        <v>Basic Habitat</v>
      </c>
      <c r="C61">
        <f ca="1">COUNTIF('8. Table (Flat)'!$AO$6:$AO$100, "Yes")</f>
        <v>0</v>
      </c>
    </row>
    <row r="72" spans="1:5" ht="13" x14ac:dyDescent="0.3">
      <c r="A72" s="168"/>
      <c r="B72" s="183" t="s">
        <v>368</v>
      </c>
      <c r="C72" s="168"/>
      <c r="D72" s="168"/>
      <c r="E72" s="168"/>
    </row>
    <row r="73" spans="1:5" x14ac:dyDescent="0.25">
      <c r="B73" t="s">
        <v>24</v>
      </c>
      <c r="C73">
        <f ca="1">COUNTIF('8. Table (Flat)'!$AP$6:$AP$100, "Yes")</f>
        <v>0</v>
      </c>
    </row>
    <row r="74" spans="1:5" x14ac:dyDescent="0.25">
      <c r="B74" t="s">
        <v>145</v>
      </c>
      <c r="C74">
        <f ca="1">COUNTIF('8. Table (Flat)'!$AQ$6:$AQ$100, "Yes")</f>
        <v>0</v>
      </c>
    </row>
    <row r="75" spans="1:5" x14ac:dyDescent="0.25">
      <c r="B75" t="s">
        <v>146</v>
      </c>
      <c r="C75">
        <f ca="1">COUNTIF('8. Table (Flat)'!$AR$6:$AR$100, "Yes")</f>
        <v>0</v>
      </c>
    </row>
    <row r="76" spans="1:5" x14ac:dyDescent="0.25">
      <c r="B76" t="s">
        <v>33</v>
      </c>
      <c r="C76">
        <f ca="1">COUNTIF('8. Table (Flat)'!$AS$6:$AS$100, "Yes")</f>
        <v>2</v>
      </c>
    </row>
    <row r="77" spans="1:5" x14ac:dyDescent="0.25">
      <c r="B77" t="s">
        <v>34</v>
      </c>
      <c r="C77">
        <f ca="1">COUNTIF('8. Table (Flat)'!$AT$6:$AT$100, "Yes")</f>
        <v>0</v>
      </c>
    </row>
    <row r="78" spans="1:5" x14ac:dyDescent="0.25">
      <c r="B78" t="s">
        <v>53</v>
      </c>
      <c r="C78">
        <f ca="1">COUNTIF('8. Table (Flat)'!$AU$6:$AU$100, "Yes")</f>
        <v>0</v>
      </c>
    </row>
    <row r="79" spans="1:5" x14ac:dyDescent="0.25">
      <c r="B79" t="s">
        <v>36</v>
      </c>
      <c r="C79">
        <f ca="1">COUNTIF('8. Table (Flat)'!$AV$6:$AV$100, "Yes")</f>
        <v>2</v>
      </c>
    </row>
    <row r="80" spans="1:5" x14ac:dyDescent="0.25">
      <c r="B80" t="s">
        <v>52</v>
      </c>
      <c r="C80">
        <f ca="1">COUNTIF('8. Table (Flat)'!$AW$6:$AW$100, "Yes")</f>
        <v>0</v>
      </c>
    </row>
    <row r="81" spans="2:3" x14ac:dyDescent="0.25">
      <c r="B81" t="s">
        <v>35</v>
      </c>
      <c r="C81">
        <f ca="1">COUNTIF('8. Table (Flat)'!$AX$6:$AX$100, "Yes")</f>
        <v>0</v>
      </c>
    </row>
    <row r="82" spans="2:3" x14ac:dyDescent="0.25">
      <c r="B82" t="s">
        <v>54</v>
      </c>
      <c r="C82">
        <f ca="1">COUNTIF('8. Table (Flat)'!$AY$6:$AY$100, "Yes")</f>
        <v>0</v>
      </c>
    </row>
  </sheetData>
  <mergeCells count="1">
    <mergeCell ref="B1:D1"/>
  </mergeCells>
  <dataValidations count="1">
    <dataValidation allowBlank="1" showInputMessage="1" showErrorMessage="1" promptTitle="Tribal Goal/Use for Waterbody" prompt="Choose &quot;Yes&quot; or No&quot; for each goal/use listed, depending on whether or not it applies to this waterbody.  You may add up to 5 additional designated uses of your choice.    See definitions, Tab 6." sqref="B73:B82" xr:uid="{00000000-0002-0000-0600-000000000000}"/>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4" tint="0.39997558519241921"/>
  </sheetPr>
  <dimension ref="A1:BT55"/>
  <sheetViews>
    <sheetView topLeftCell="AB1" zoomScale="80" zoomScaleNormal="80" workbookViewId="0">
      <selection activeCell="B7" sqref="B7"/>
    </sheetView>
  </sheetViews>
  <sheetFormatPr defaultRowHeight="12.5" x14ac:dyDescent="0.25"/>
  <cols>
    <col min="3" max="3" width="11" customWidth="1"/>
    <col min="4" max="4" width="10.7265625" customWidth="1"/>
    <col min="5" max="6" width="11.1796875" customWidth="1"/>
    <col min="7" max="7" width="9.81640625" customWidth="1"/>
    <col min="9" max="9" width="10.54296875" customWidth="1"/>
  </cols>
  <sheetData>
    <row r="1" spans="1:72" s="62" customFormat="1" ht="40.5" thickBot="1" x14ac:dyDescent="0.85">
      <c r="C1" s="170"/>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c r="AM1" s="171"/>
      <c r="AN1" s="171"/>
      <c r="AO1" s="171"/>
      <c r="AP1" s="171"/>
      <c r="AQ1" s="171"/>
      <c r="AR1" s="171"/>
      <c r="AS1" s="171"/>
      <c r="AT1" s="171"/>
      <c r="AU1" s="171"/>
      <c r="AV1" s="171"/>
      <c r="AW1" s="171"/>
      <c r="AX1" s="171"/>
      <c r="AY1" s="171"/>
      <c r="AZ1" s="171"/>
      <c r="BA1" s="171"/>
      <c r="BB1" s="171"/>
      <c r="BC1" s="171"/>
      <c r="BD1" s="171"/>
      <c r="BE1" s="171"/>
      <c r="BF1" s="171"/>
      <c r="BG1" s="171"/>
      <c r="BH1" s="171"/>
      <c r="BI1" s="171"/>
      <c r="BJ1" s="171"/>
      <c r="BK1" s="171"/>
      <c r="BL1" s="171"/>
      <c r="BM1" s="171"/>
      <c r="BN1" s="171"/>
      <c r="BO1" s="171"/>
      <c r="BP1" s="171"/>
      <c r="BQ1" s="171"/>
      <c r="BR1" s="171"/>
      <c r="BS1" s="172"/>
    </row>
    <row r="2" spans="1:72" s="42" customFormat="1" ht="58.5" customHeight="1" thickBot="1" x14ac:dyDescent="0.4">
      <c r="C2" s="47"/>
      <c r="D2" s="46" t="s">
        <v>84</v>
      </c>
      <c r="E2" s="173" t="s">
        <v>178</v>
      </c>
      <c r="F2" s="173"/>
      <c r="G2" s="173"/>
      <c r="H2" s="174" t="s">
        <v>154</v>
      </c>
      <c r="I2" s="174"/>
      <c r="J2" s="175" t="s">
        <v>155</v>
      </c>
      <c r="K2" s="175"/>
      <c r="L2" s="142"/>
      <c r="M2" s="142"/>
      <c r="N2" s="142"/>
      <c r="O2" s="142"/>
      <c r="P2" s="142"/>
      <c r="Q2" s="142"/>
      <c r="R2" s="142"/>
      <c r="S2" s="142"/>
      <c r="T2" s="142"/>
      <c r="U2" s="142"/>
      <c r="V2" s="142"/>
      <c r="W2" s="142"/>
      <c r="X2" s="142"/>
      <c r="Y2" s="142"/>
      <c r="Z2" s="142"/>
      <c r="AA2" s="142"/>
      <c r="AB2" s="142"/>
      <c r="AC2" s="142"/>
      <c r="AD2" s="110"/>
      <c r="AE2" s="110"/>
      <c r="AF2" s="176" t="s">
        <v>176</v>
      </c>
      <c r="AG2" s="177"/>
      <c r="AH2" s="177"/>
      <c r="AI2" s="177"/>
      <c r="AJ2" s="177"/>
      <c r="AK2" s="177"/>
      <c r="AL2" s="177"/>
      <c r="AM2" s="177"/>
      <c r="AN2" s="177"/>
      <c r="AO2" s="177"/>
      <c r="AP2" s="177"/>
      <c r="AQ2" s="177"/>
      <c r="AR2" s="177"/>
      <c r="AS2" s="177"/>
      <c r="AT2" s="177"/>
      <c r="AU2" s="177"/>
      <c r="AV2" s="177"/>
      <c r="AW2" s="177"/>
      <c r="AX2" s="177"/>
      <c r="AY2" s="177"/>
      <c r="AZ2" s="177"/>
      <c r="BA2" s="178"/>
      <c r="BB2" s="40"/>
      <c r="BC2" s="40"/>
      <c r="BD2" s="40"/>
      <c r="BE2" s="41"/>
    </row>
    <row r="3" spans="1:72" s="42" customFormat="1" ht="13.5" customHeight="1" thickBot="1" x14ac:dyDescent="0.4">
      <c r="C3" s="48"/>
      <c r="D3" s="35"/>
      <c r="E3" s="35"/>
      <c r="F3" s="157"/>
      <c r="G3" s="157"/>
      <c r="H3" s="157"/>
      <c r="I3" s="158"/>
      <c r="J3" s="157"/>
      <c r="K3" s="157"/>
      <c r="L3" s="157"/>
      <c r="M3" s="157"/>
      <c r="N3" s="157"/>
      <c r="O3" s="157"/>
      <c r="P3" s="157"/>
      <c r="Q3" s="157"/>
      <c r="R3" s="157"/>
      <c r="S3" s="157"/>
      <c r="T3" s="179" t="s">
        <v>230</v>
      </c>
      <c r="U3" s="179"/>
      <c r="V3" s="179"/>
      <c r="W3" s="179"/>
      <c r="X3" s="179"/>
      <c r="Y3" s="157"/>
      <c r="Z3" s="157"/>
      <c r="AA3" s="157"/>
      <c r="AB3" s="157"/>
      <c r="AC3" s="157"/>
      <c r="AD3" s="158"/>
      <c r="AE3" s="158"/>
      <c r="AF3" s="180" t="s">
        <v>117</v>
      </c>
      <c r="AG3" s="180"/>
      <c r="AH3" s="180"/>
      <c r="AI3" s="180"/>
      <c r="AJ3" s="180"/>
      <c r="AK3" s="180"/>
      <c r="AL3" s="180"/>
      <c r="AM3" s="180"/>
      <c r="AN3" s="180"/>
      <c r="AO3" s="180"/>
      <c r="AP3" s="38" t="s">
        <v>161</v>
      </c>
      <c r="AQ3" s="38"/>
      <c r="AR3" s="38"/>
      <c r="AS3" s="38"/>
      <c r="AT3" s="38"/>
      <c r="AU3" s="38"/>
      <c r="AV3" s="38"/>
      <c r="AW3" s="38"/>
      <c r="AX3" s="38"/>
      <c r="AY3" s="38"/>
      <c r="AZ3" s="38"/>
      <c r="BA3" s="38"/>
      <c r="BB3" s="41"/>
      <c r="BL3" s="144"/>
      <c r="BM3" s="144"/>
      <c r="BN3" s="144"/>
      <c r="BO3" s="144"/>
      <c r="BP3" s="40"/>
      <c r="BQ3" s="40"/>
      <c r="BR3" s="40"/>
      <c r="BS3" s="40"/>
      <c r="BT3" s="41"/>
    </row>
    <row r="4" spans="1:72" s="42" customFormat="1" ht="17.25" customHeight="1" thickBot="1" x14ac:dyDescent="0.35">
      <c r="C4" s="52">
        <v>1</v>
      </c>
      <c r="D4" s="52">
        <v>2</v>
      </c>
      <c r="E4" s="53">
        <v>3</v>
      </c>
      <c r="F4" s="52">
        <v>4</v>
      </c>
      <c r="G4" s="51">
        <v>5</v>
      </c>
      <c r="H4" s="52">
        <v>6</v>
      </c>
      <c r="I4" s="52">
        <v>7</v>
      </c>
      <c r="J4" s="148" t="s">
        <v>208</v>
      </c>
      <c r="K4" s="148" t="s">
        <v>209</v>
      </c>
      <c r="L4" s="148" t="s">
        <v>210</v>
      </c>
      <c r="M4" s="148" t="s">
        <v>211</v>
      </c>
      <c r="N4" s="148" t="s">
        <v>212</v>
      </c>
      <c r="O4" s="148" t="s">
        <v>213</v>
      </c>
      <c r="P4" s="148" t="s">
        <v>214</v>
      </c>
      <c r="Q4" s="148" t="s">
        <v>215</v>
      </c>
      <c r="R4" s="148" t="s">
        <v>216</v>
      </c>
      <c r="S4" s="148" t="s">
        <v>217</v>
      </c>
      <c r="T4" s="149" t="s">
        <v>218</v>
      </c>
      <c r="U4" s="150" t="s">
        <v>219</v>
      </c>
      <c r="V4" s="141" t="s">
        <v>220</v>
      </c>
      <c r="W4" s="141" t="s">
        <v>221</v>
      </c>
      <c r="X4" s="141" t="s">
        <v>222</v>
      </c>
      <c r="Y4" s="141" t="s">
        <v>235</v>
      </c>
      <c r="Z4" s="141" t="s">
        <v>236</v>
      </c>
      <c r="AA4" s="141" t="s">
        <v>237</v>
      </c>
      <c r="AB4" s="141" t="s">
        <v>238</v>
      </c>
      <c r="AC4" s="141" t="s">
        <v>239</v>
      </c>
      <c r="AD4" s="52">
        <v>10</v>
      </c>
      <c r="AE4" s="51">
        <v>11</v>
      </c>
      <c r="AF4" s="145" t="s">
        <v>198</v>
      </c>
      <c r="AG4" s="145" t="s">
        <v>199</v>
      </c>
      <c r="AH4" s="145" t="s">
        <v>200</v>
      </c>
      <c r="AI4" s="145" t="s">
        <v>201</v>
      </c>
      <c r="AJ4" s="145" t="s">
        <v>202</v>
      </c>
      <c r="AK4" s="145" t="s">
        <v>203</v>
      </c>
      <c r="AL4" s="145" t="s">
        <v>204</v>
      </c>
      <c r="AM4" s="145" t="s">
        <v>205</v>
      </c>
      <c r="AN4" s="145" t="s">
        <v>206</v>
      </c>
      <c r="AO4" s="145" t="s">
        <v>207</v>
      </c>
      <c r="AP4" s="145" t="s">
        <v>192</v>
      </c>
      <c r="AQ4" s="146" t="s">
        <v>193</v>
      </c>
      <c r="AR4" s="145" t="s">
        <v>194</v>
      </c>
      <c r="AS4" s="146" t="s">
        <v>195</v>
      </c>
      <c r="AT4" s="145" t="s">
        <v>196</v>
      </c>
      <c r="AU4" s="146" t="s">
        <v>197</v>
      </c>
      <c r="AV4" s="145" t="s">
        <v>231</v>
      </c>
      <c r="AW4" s="146" t="s">
        <v>232</v>
      </c>
      <c r="AX4" s="145" t="s">
        <v>233</v>
      </c>
      <c r="AY4" s="146" t="s">
        <v>234</v>
      </c>
      <c r="AZ4"/>
      <c r="BA4"/>
      <c r="BB4" s="63"/>
      <c r="BC4" s="63"/>
      <c r="BD4" s="63"/>
      <c r="BE4" s="63"/>
      <c r="BF4" s="63"/>
      <c r="BG4" s="64"/>
      <c r="BH4" s="64"/>
      <c r="BI4" s="64"/>
      <c r="BJ4" s="64"/>
      <c r="BK4" s="64"/>
    </row>
    <row r="5" spans="1:72" s="64" customFormat="1" ht="136.5" customHeight="1" thickBot="1" x14ac:dyDescent="0.3">
      <c r="A5" s="64" t="s">
        <v>245</v>
      </c>
      <c r="B5" s="64" t="s">
        <v>250</v>
      </c>
      <c r="C5" s="55" t="s">
        <v>48</v>
      </c>
      <c r="D5" s="96" t="s">
        <v>7</v>
      </c>
      <c r="E5" s="54" t="s">
        <v>156</v>
      </c>
      <c r="F5" s="55" t="s">
        <v>157</v>
      </c>
      <c r="G5" s="92" t="s">
        <v>92</v>
      </c>
      <c r="H5" s="55" t="s">
        <v>127</v>
      </c>
      <c r="I5" s="55" t="s">
        <v>175</v>
      </c>
      <c r="J5" s="151" t="s">
        <v>26</v>
      </c>
      <c r="K5" s="152" t="s">
        <v>49</v>
      </c>
      <c r="L5" s="152" t="s">
        <v>50</v>
      </c>
      <c r="M5" s="153" t="s">
        <v>27</v>
      </c>
      <c r="N5" s="154" t="s">
        <v>51</v>
      </c>
      <c r="O5" s="154" t="s">
        <v>28</v>
      </c>
      <c r="P5" s="155" t="s">
        <v>30</v>
      </c>
      <c r="Q5" s="155" t="s">
        <v>31</v>
      </c>
      <c r="R5" s="155" t="s">
        <v>29</v>
      </c>
      <c r="S5" s="156" t="s">
        <v>32</v>
      </c>
      <c r="T5" s="159" t="s">
        <v>24</v>
      </c>
      <c r="U5" s="160" t="s">
        <v>145</v>
      </c>
      <c r="V5" s="160" t="s">
        <v>146</v>
      </c>
      <c r="W5" s="161" t="s">
        <v>33</v>
      </c>
      <c r="X5" s="160" t="s">
        <v>34</v>
      </c>
      <c r="Y5" s="162" t="s">
        <v>53</v>
      </c>
      <c r="Z5" s="160" t="s">
        <v>36</v>
      </c>
      <c r="AA5" s="160" t="s">
        <v>52</v>
      </c>
      <c r="AB5" s="160" t="s">
        <v>35</v>
      </c>
      <c r="AC5" s="160" t="s">
        <v>54</v>
      </c>
      <c r="AD5" s="56" t="s">
        <v>153</v>
      </c>
      <c r="AE5" s="92" t="s">
        <v>13</v>
      </c>
      <c r="AF5" s="147" t="s">
        <v>223</v>
      </c>
      <c r="AG5" s="147" t="s">
        <v>224</v>
      </c>
      <c r="AH5" s="147" t="s">
        <v>225</v>
      </c>
      <c r="AI5" s="147" t="s">
        <v>226</v>
      </c>
      <c r="AJ5" s="147" t="s">
        <v>227</v>
      </c>
      <c r="AK5" s="147" t="s">
        <v>228</v>
      </c>
      <c r="AL5" s="147" t="s">
        <v>229</v>
      </c>
      <c r="AM5" s="147" t="s">
        <v>189</v>
      </c>
      <c r="AN5" s="147" t="s">
        <v>190</v>
      </c>
      <c r="AO5" s="147" t="s">
        <v>191</v>
      </c>
      <c r="AP5" s="163" t="s">
        <v>24</v>
      </c>
      <c r="AQ5" s="164" t="s">
        <v>145</v>
      </c>
      <c r="AR5" s="164" t="s">
        <v>146</v>
      </c>
      <c r="AS5" s="165" t="s">
        <v>33</v>
      </c>
      <c r="AT5" s="164" t="s">
        <v>34</v>
      </c>
      <c r="AU5" s="166" t="s">
        <v>53</v>
      </c>
      <c r="AV5" s="164" t="s">
        <v>36</v>
      </c>
      <c r="AW5" s="164" t="s">
        <v>52</v>
      </c>
      <c r="AX5" s="164" t="s">
        <v>35</v>
      </c>
      <c r="AY5" s="164" t="s">
        <v>54</v>
      </c>
      <c r="AZ5"/>
      <c r="BA5"/>
      <c r="BB5" s="167" t="s">
        <v>240</v>
      </c>
      <c r="BC5" s="44"/>
      <c r="BD5" s="44"/>
      <c r="BE5" s="44"/>
      <c r="BF5" s="44"/>
      <c r="BG5" s="44"/>
      <c r="BH5" s="44"/>
      <c r="BI5" s="44"/>
      <c r="BJ5" s="44"/>
      <c r="BK5" s="44"/>
    </row>
    <row r="6" spans="1:72" s="44" customFormat="1" ht="45.75" customHeight="1" thickBot="1" x14ac:dyDescent="0.3">
      <c r="A6" s="44">
        <v>130001</v>
      </c>
      <c r="C6" s="143" t="str">
        <f ca="1">OFFSET('2. WQAR Template'!$B$6,(ROW()-6)*20,0)</f>
        <v>Wendell Wash</v>
      </c>
      <c r="D6" s="143" t="str">
        <f ca="1">OFFSET('2. WQAR Template'!$C$6,(ROW()-6)*20,0)</f>
        <v>River/Stream Perennial</v>
      </c>
      <c r="E6" s="143" t="str">
        <f ca="1">OFFSET('2. WQAR Template'!$D$6,(ROW()-6)*20,0)</f>
        <v>Yes</v>
      </c>
      <c r="F6" s="143" t="str">
        <f ca="1">OFFSET('2. WQAR Template'!$E$6,(ROW()-6)*20,0)</f>
        <v>Wendell001</v>
      </c>
      <c r="G6" s="143">
        <f ca="1">OFFSET('2. WQAR Template'!$F$6,(ROW()-6)*20,0)</f>
        <v>3.2</v>
      </c>
      <c r="H6" s="143" t="str">
        <f ca="1">OFFSET('2. WQAR Template'!$G$6,(ROW()-6)*20,0)</f>
        <v>miles (mi)</v>
      </c>
      <c r="I6" s="143" t="str">
        <f ca="1">OFFSET('2. WQAR Template'!$H$6,(ROW()-6)*20,0)</f>
        <v>1 time per week</v>
      </c>
      <c r="J6" s="143" t="str">
        <f ca="1">OFFSET('2. WQAR Template'!$J$6,(ROW()-6)*20,0)</f>
        <v>Yes</v>
      </c>
      <c r="K6" s="143" t="str">
        <f ca="1">OFFSET('2. WQAR Template'!$J$7,(ROW()-6)*20,0)</f>
        <v>Yes</v>
      </c>
      <c r="L6" s="143" t="str">
        <f ca="1">OFFSET('2. WQAR Template'!$J$8,(ROW()-6)*20,0)</f>
        <v>Yes</v>
      </c>
      <c r="M6" s="143" t="str">
        <f ca="1">OFFSET('2. WQAR Template'!$J$9,(ROW()-6)*20,0)</f>
        <v>Yes</v>
      </c>
      <c r="N6" s="143" t="str">
        <f ca="1">OFFSET('2. WQAR Template'!$J$10,(ROW()-6)*20,0)</f>
        <v>No</v>
      </c>
      <c r="O6" s="143" t="str">
        <f ca="1">OFFSET('2. WQAR Template'!$J$11,(ROW()-6)*20,0)</f>
        <v>No</v>
      </c>
      <c r="P6" s="143" t="str">
        <f ca="1">OFFSET('2. WQAR Template'!$J$12,(ROW()-6)*20,0)</f>
        <v>Yes</v>
      </c>
      <c r="Q6" s="143" t="str">
        <f ca="1">OFFSET('2. WQAR Template'!$J$13,(ROW()-6)*20,0)</f>
        <v>No</v>
      </c>
      <c r="R6" s="143" t="str">
        <f ca="1">OFFSET('2. WQAR Template'!$J$14,(ROW()-6)*20,0)</f>
        <v>No</v>
      </c>
      <c r="S6" s="143" t="str">
        <f ca="1">OFFSET('2. WQAR Template'!$J$15,(ROW()-6)*20,0)</f>
        <v>No</v>
      </c>
      <c r="T6" s="143" t="str">
        <f ca="1">OFFSET('2. WQAR Template'!$L$6,(ROW()-6)*20,0)</f>
        <v>Choose…</v>
      </c>
      <c r="U6" s="143" t="str">
        <f ca="1">OFFSET('2. WQAR Template'!$L$7,(ROW()-6)*20,0)</f>
        <v>Yes</v>
      </c>
      <c r="V6" s="143" t="str">
        <f ca="1">OFFSET('2. WQAR Template'!$L$8,(ROW()-6)*20,0)</f>
        <v>No</v>
      </c>
      <c r="W6" s="143" t="str">
        <f ca="1">OFFSET('2. WQAR Template'!$L$9,(ROW()-6)*20,0)</f>
        <v>Yes</v>
      </c>
      <c r="X6" s="143" t="str">
        <f ca="1">OFFSET('2. WQAR Template'!$L$10,(ROW()-6)*20,0)</f>
        <v>Choose…</v>
      </c>
      <c r="Y6" s="143" t="str">
        <f ca="1">OFFSET('2. WQAR Template'!$L$11,(ROW()-6)*20,0)</f>
        <v>Choose…</v>
      </c>
      <c r="Z6" s="143" t="str">
        <f ca="1">OFFSET('2. WQAR Template'!$L$12,(ROW()-6)*20,0)</f>
        <v>Yes</v>
      </c>
      <c r="AA6" s="143" t="str">
        <f ca="1">OFFSET('2. WQAR Template'!$L$13,(ROW()-6)*20,0)</f>
        <v>Choose…</v>
      </c>
      <c r="AB6" s="143" t="str">
        <f ca="1">OFFSET('2. WQAR Template'!$L$14,(ROW()-6)*20,0)</f>
        <v>Yes</v>
      </c>
      <c r="AC6" s="143" t="str">
        <f ca="1">OFFSET('2. WQAR Template'!$L$15,(ROW()-6)*20,0)</f>
        <v>Choose…</v>
      </c>
      <c r="AD6" s="143" t="str">
        <f ca="1">OFFSET('2. WQAR Template'!$M$6,(ROW()-6)*20,0)</f>
        <v>Some improvement, some degradation</v>
      </c>
      <c r="AE6" s="143" t="str">
        <f ca="1">OFFSET('2. WQAR Template'!$N$6,(ROW()-6)*20,0)</f>
        <v>Impaired</v>
      </c>
      <c r="AF6" s="143" t="str">
        <f ca="1">OFFSET('2. WQAR Template'!$P$6,(ROW()-6)*20,0)</f>
        <v>No</v>
      </c>
      <c r="AG6" s="143" t="str">
        <f ca="1">OFFSET('2. WQAR Template'!$P$7,(ROW()-6)*20,0)</f>
        <v>No</v>
      </c>
      <c r="AH6" s="143" t="str">
        <f ca="1">OFFSET('2. WQAR Template'!$P$8,(ROW()-6)*20,0)</f>
        <v>No</v>
      </c>
      <c r="AI6" s="143" t="str">
        <f ca="1">OFFSET('2. WQAR Template'!$P$9,(ROW()-6)*20,0)</f>
        <v>Yes</v>
      </c>
      <c r="AJ6" s="143" t="str">
        <f ca="1">OFFSET('2. WQAR Template'!$P$10,(ROW()-6)*20,0)</f>
        <v>Choose…</v>
      </c>
      <c r="AK6" s="143" t="str">
        <f ca="1">OFFSET('2. WQAR Template'!$P$11,(ROW()-6)*20,0)</f>
        <v>Choose…</v>
      </c>
      <c r="AL6" s="143" t="str">
        <f ca="1">OFFSET('2. WQAR Template'!$P$12,(ROW()-6)*20,0)</f>
        <v>No</v>
      </c>
      <c r="AM6" s="143" t="str">
        <f ca="1">OFFSET('2. WQAR Template'!$P$13,(ROW()-6)*20,0)</f>
        <v>Choose…</v>
      </c>
      <c r="AN6" s="143" t="str">
        <f ca="1">OFFSET('2. WQAR Template'!$P$14,(ROW()-6)*20,0)</f>
        <v>Choose…</v>
      </c>
      <c r="AO6" s="143" t="str">
        <f ca="1">OFFSET('2. WQAR Template'!$P$15,(ROW()-6)*20,0)</f>
        <v>Choose…</v>
      </c>
      <c r="AP6" s="143" t="str">
        <f ca="1">OFFSET('2. WQAR Template'!$R$6,(ROW()-6)*20,0)</f>
        <v>Choose…</v>
      </c>
      <c r="AQ6" s="143" t="str">
        <f ca="1">OFFSET('2. WQAR Template'!$R$7,(ROW()-6)*20,0)</f>
        <v>No</v>
      </c>
      <c r="AR6" s="143" t="str">
        <f ca="1">OFFSET('2. WQAR Template'!$R$8,(ROW()-6)*20,0)</f>
        <v>Choose…</v>
      </c>
      <c r="AS6" s="143" t="str">
        <f ca="1">OFFSET('2. WQAR Template'!$R$9,(ROW()-6)*20,0)</f>
        <v>Yes</v>
      </c>
      <c r="AT6" s="143" t="str">
        <f ca="1">OFFSET('2. WQAR Template'!$R$10,(ROW()-6)*20,0)</f>
        <v>Choose…</v>
      </c>
      <c r="AU6" s="143" t="str">
        <f ca="1">OFFSET('2. WQAR Template'!$R$11,(ROW()-6)*20,0)</f>
        <v>Choose…</v>
      </c>
      <c r="AV6" s="143" t="str">
        <f ca="1">OFFSET('2. WQAR Template'!$R$12,(ROW()-6)*20,0)</f>
        <v>Yes</v>
      </c>
      <c r="AW6" s="143" t="str">
        <f ca="1">OFFSET('2. WQAR Template'!$R$13,(ROW()-6)*20,0)</f>
        <v>Choose…</v>
      </c>
      <c r="AX6" s="143" t="str">
        <f ca="1">OFFSET('2. WQAR Template'!$R$14,(ROW()-6)*20,0)</f>
        <v>No</v>
      </c>
      <c r="AY6" s="143" t="str">
        <f ca="1">OFFSET('2. WQAR Template'!$R$15,(ROW()-6)*20,0)</f>
        <v>Choose…</v>
      </c>
      <c r="AZ6"/>
      <c r="BA6"/>
      <c r="BB6"/>
      <c r="BC6"/>
      <c r="BD6"/>
      <c r="BE6"/>
      <c r="BF6"/>
      <c r="BG6"/>
      <c r="BH6"/>
      <c r="BI6"/>
      <c r="BJ6"/>
    </row>
    <row r="7" spans="1:72" ht="63" thickBot="1" x14ac:dyDescent="0.3">
      <c r="A7">
        <v>130002</v>
      </c>
      <c r="B7" s="44"/>
      <c r="C7" s="143" t="str">
        <f ca="1">OFFSET('2. WQAR Template'!$B$6,(ROW()-6)*20,0)</f>
        <v>Wendell Wash</v>
      </c>
      <c r="D7" s="143" t="str">
        <f ca="1">OFFSET('2. WQAR Template'!$C$6,(ROW()-6)*20,0)</f>
        <v>Wetland</v>
      </c>
      <c r="E7" s="143" t="str">
        <f ca="1">OFFSET('2. WQAR Template'!$D$6,(ROW()-6)*20,0)</f>
        <v>No</v>
      </c>
      <c r="F7" s="143" t="str">
        <f ca="1">OFFSET('2. WQAR Template'!$E$6,(ROW()-6)*20,0)</f>
        <v>Wendell002</v>
      </c>
      <c r="G7" s="143">
        <f ca="1">OFFSET('2. WQAR Template'!$F$6,(ROW()-6)*20,0)</f>
        <v>4.5</v>
      </c>
      <c r="H7" s="143" t="str">
        <f ca="1">OFFSET('2. WQAR Template'!$G$6,(ROW()-6)*20,0)</f>
        <v>miles (mi)</v>
      </c>
      <c r="I7" s="143" t="str">
        <f ca="1">OFFSET('2. WQAR Template'!$H$6,(ROW()-6)*20,0)</f>
        <v>Every other month</v>
      </c>
      <c r="J7" s="143" t="str">
        <f ca="1">OFFSET('2. WQAR Template'!$J$6,(ROW()-6)*20,0)</f>
        <v>Yes</v>
      </c>
      <c r="K7" s="143" t="str">
        <f ca="1">OFFSET('2. WQAR Template'!$J$7,(ROW()-6)*20,0)</f>
        <v>Yes</v>
      </c>
      <c r="L7" s="143" t="str">
        <f ca="1">OFFSET('2. WQAR Template'!$J$8,(ROW()-6)*20,0)</f>
        <v>Yes</v>
      </c>
      <c r="M7" s="143" t="str">
        <f ca="1">OFFSET('2. WQAR Template'!$J$9,(ROW()-6)*20,0)</f>
        <v>Yes</v>
      </c>
      <c r="N7" s="143" t="str">
        <f ca="1">OFFSET('2. WQAR Template'!$J$10,(ROW()-6)*20,0)</f>
        <v>Yes</v>
      </c>
      <c r="O7" s="143" t="str">
        <f ca="1">OFFSET('2. WQAR Template'!$J$11,(ROW()-6)*20,0)</f>
        <v>Yes</v>
      </c>
      <c r="P7" s="143" t="str">
        <f ca="1">OFFSET('2. WQAR Template'!$J$12,(ROW()-6)*20,0)</f>
        <v>No</v>
      </c>
      <c r="Q7" s="143" t="str">
        <f ca="1">OFFSET('2. WQAR Template'!$J$13,(ROW()-6)*20,0)</f>
        <v>No</v>
      </c>
      <c r="R7" s="143" t="str">
        <f ca="1">OFFSET('2. WQAR Template'!$J$14,(ROW()-6)*20,0)</f>
        <v>No</v>
      </c>
      <c r="S7" s="143" t="str">
        <f ca="1">OFFSET('2. WQAR Template'!$J$15,(ROW()-6)*20,0)</f>
        <v>No</v>
      </c>
      <c r="T7" s="143" t="str">
        <f ca="1">OFFSET('2. WQAR Template'!$L$6,(ROW()-6)*20,0)</f>
        <v>Choose…</v>
      </c>
      <c r="U7" s="143" t="str">
        <f ca="1">OFFSET('2. WQAR Template'!$L$7,(ROW()-6)*20,0)</f>
        <v>Yes</v>
      </c>
      <c r="V7" s="143" t="str">
        <f ca="1">OFFSET('2. WQAR Template'!$L$8,(ROW()-6)*20,0)</f>
        <v>No</v>
      </c>
      <c r="W7" s="143" t="str">
        <f ca="1">OFFSET('2. WQAR Template'!$L$9,(ROW()-6)*20,0)</f>
        <v>Yes</v>
      </c>
      <c r="X7" s="143" t="str">
        <f ca="1">OFFSET('2. WQAR Template'!$L$10,(ROW()-6)*20,0)</f>
        <v>No</v>
      </c>
      <c r="Y7" s="143" t="str">
        <f ca="1">OFFSET('2. WQAR Template'!$L$11,(ROW()-6)*20,0)</f>
        <v>Choose…</v>
      </c>
      <c r="Z7" s="143" t="str">
        <f ca="1">OFFSET('2. WQAR Template'!$L$12,(ROW()-6)*20,0)</f>
        <v>Yes</v>
      </c>
      <c r="AA7" s="143" t="str">
        <f ca="1">OFFSET('2. WQAR Template'!$L$13,(ROW()-6)*20,0)</f>
        <v>Yes</v>
      </c>
      <c r="AB7" s="143" t="str">
        <f ca="1">OFFSET('2. WQAR Template'!$L$14,(ROW()-6)*20,0)</f>
        <v>Yes</v>
      </c>
      <c r="AC7" s="143" t="str">
        <f ca="1">OFFSET('2. WQAR Template'!$L$15,(ROW()-6)*20,0)</f>
        <v>Choose…</v>
      </c>
      <c r="AD7" s="143" t="str">
        <f ca="1">OFFSET('2. WQAR Template'!$M$6,(ROW()-6)*20,0)</f>
        <v>Some improvement, some degradation</v>
      </c>
      <c r="AE7" s="143" t="str">
        <f ca="1">OFFSET('2. WQAR Template'!$N$6,(ROW()-6)*20,0)</f>
        <v>Impaired</v>
      </c>
      <c r="AF7" s="143" t="str">
        <f ca="1">OFFSET('2. WQAR Template'!$P$6,(ROW()-6)*20,0)</f>
        <v>No</v>
      </c>
      <c r="AG7" s="143" t="str">
        <f ca="1">OFFSET('2. WQAR Template'!$P$7,(ROW()-6)*20,0)</f>
        <v>No</v>
      </c>
      <c r="AH7" s="143" t="str">
        <f ca="1">OFFSET('2. WQAR Template'!$P$8,(ROW()-6)*20,0)</f>
        <v>No</v>
      </c>
      <c r="AI7" s="143" t="str">
        <f ca="1">OFFSET('2. WQAR Template'!$P$9,(ROW()-6)*20,0)</f>
        <v>Yes</v>
      </c>
      <c r="AJ7" s="143" t="str">
        <f ca="1">OFFSET('2. WQAR Template'!$P$10,(ROW()-6)*20,0)</f>
        <v>Choose…</v>
      </c>
      <c r="AK7" s="143" t="str">
        <f ca="1">OFFSET('2. WQAR Template'!$P$11,(ROW()-6)*20,0)</f>
        <v>Choose…</v>
      </c>
      <c r="AL7" s="143" t="str">
        <f ca="1">OFFSET('2. WQAR Template'!$P$12,(ROW()-6)*20,0)</f>
        <v>No</v>
      </c>
      <c r="AM7" s="143" t="str">
        <f ca="1">OFFSET('2. WQAR Template'!$P$13,(ROW()-6)*20,0)</f>
        <v>Choose…</v>
      </c>
      <c r="AN7" s="143" t="str">
        <f ca="1">OFFSET('2. WQAR Template'!$P$14,(ROW()-6)*20,0)</f>
        <v>Choose…</v>
      </c>
      <c r="AO7" s="143" t="str">
        <f ca="1">OFFSET('2. WQAR Template'!$P$15,(ROW()-6)*20,0)</f>
        <v>Choose…</v>
      </c>
      <c r="AP7" s="143" t="str">
        <f ca="1">OFFSET('2. WQAR Template'!$R$6,(ROW()-6)*20,0)</f>
        <v>Choose…</v>
      </c>
      <c r="AQ7" s="143" t="str">
        <f ca="1">OFFSET('2. WQAR Template'!$R$7,(ROW()-6)*20,0)</f>
        <v>No</v>
      </c>
      <c r="AR7" s="143" t="str">
        <f ca="1">OFFSET('2. WQAR Template'!$R$8,(ROW()-6)*20,0)</f>
        <v>Choose…</v>
      </c>
      <c r="AS7" s="143" t="str">
        <f ca="1">OFFSET('2. WQAR Template'!$R$9,(ROW()-6)*20,0)</f>
        <v>Yes</v>
      </c>
      <c r="AT7" s="143" t="str">
        <f ca="1">OFFSET('2. WQAR Template'!$R$10,(ROW()-6)*20,0)</f>
        <v>Choose…</v>
      </c>
      <c r="AU7" s="143" t="str">
        <f ca="1">OFFSET('2. WQAR Template'!$R$11,(ROW()-6)*20,0)</f>
        <v>Choose…</v>
      </c>
      <c r="AV7" s="143" t="str">
        <f ca="1">OFFSET('2. WQAR Template'!$R$12,(ROW()-6)*20,0)</f>
        <v>Yes</v>
      </c>
      <c r="AW7" s="143" t="str">
        <f ca="1">OFFSET('2. WQAR Template'!$R$13,(ROW()-6)*20,0)</f>
        <v>Choose…</v>
      </c>
      <c r="AX7" s="143" t="str">
        <f ca="1">OFFSET('2. WQAR Template'!$R$14,(ROW()-6)*20,0)</f>
        <v>No</v>
      </c>
      <c r="AY7" s="143" t="str">
        <f ca="1">OFFSET('2. WQAR Template'!$R$15,(ROW()-6)*20,0)</f>
        <v>Choose…</v>
      </c>
    </row>
    <row r="8" spans="1:72" ht="13" thickBot="1" x14ac:dyDescent="0.3">
      <c r="A8" s="44">
        <v>130003</v>
      </c>
      <c r="B8" s="44"/>
      <c r="C8" s="143">
        <f ca="1">OFFSET('2. WQAR Template'!$B$6,(ROW()-6)*20,0)</f>
        <v>0</v>
      </c>
      <c r="D8" s="143" t="str">
        <f ca="1">OFFSET('2. WQAR Template'!$C$6,(ROW()-6)*20,0)</f>
        <v>Choose…</v>
      </c>
      <c r="E8" s="143" t="str">
        <f ca="1">OFFSET('2. WQAR Template'!$D$6,(ROW()-6)*20,0)</f>
        <v>Choose…</v>
      </c>
      <c r="F8" s="143">
        <f ca="1">OFFSET('2. WQAR Template'!$E$6,(ROW()-6)*20,0)</f>
        <v>0</v>
      </c>
      <c r="G8" s="143">
        <f ca="1">OFFSET('2. WQAR Template'!$F$6,(ROW()-6)*20,0)</f>
        <v>0</v>
      </c>
      <c r="H8" s="143" t="str">
        <f ca="1">OFFSET('2. WQAR Template'!$G$6,(ROW()-6)*20,0)</f>
        <v>Choose…</v>
      </c>
      <c r="I8" s="143" t="str">
        <f ca="1">OFFSET('2. WQAR Template'!$H$6,(ROW()-6)*20,0)</f>
        <v>Choose…</v>
      </c>
      <c r="J8" s="143" t="str">
        <f ca="1">OFFSET('2. WQAR Template'!$J$6,(ROW()-6)*20,0)</f>
        <v>Choose…</v>
      </c>
      <c r="K8" s="143" t="str">
        <f ca="1">OFFSET('2. WQAR Template'!$J$7,(ROW()-6)*20,0)</f>
        <v>Choose…</v>
      </c>
      <c r="L8" s="143" t="str">
        <f ca="1">OFFSET('2. WQAR Template'!$J$8,(ROW()-6)*20,0)</f>
        <v>Choose…</v>
      </c>
      <c r="M8" s="143" t="str">
        <f ca="1">OFFSET('2. WQAR Template'!$J$9,(ROW()-6)*20,0)</f>
        <v>Choose…</v>
      </c>
      <c r="N8" s="143" t="str">
        <f ca="1">OFFSET('2. WQAR Template'!$J$10,(ROW()-6)*20,0)</f>
        <v>Choose…</v>
      </c>
      <c r="O8" s="143" t="str">
        <f ca="1">OFFSET('2. WQAR Template'!$J$11,(ROW()-6)*20,0)</f>
        <v>Choose…</v>
      </c>
      <c r="P8" s="143" t="str">
        <f ca="1">OFFSET('2. WQAR Template'!$J$12,(ROW()-6)*20,0)</f>
        <v>Choose…</v>
      </c>
      <c r="Q8" s="143" t="str">
        <f ca="1">OFFSET('2. WQAR Template'!$J$13,(ROW()-6)*20,0)</f>
        <v>Choose…</v>
      </c>
      <c r="R8" s="143" t="str">
        <f ca="1">OFFSET('2. WQAR Template'!$J$14,(ROW()-6)*20,0)</f>
        <v>Choose…</v>
      </c>
      <c r="S8" s="143" t="str">
        <f ca="1">OFFSET('2. WQAR Template'!$J$15,(ROW()-6)*20,0)</f>
        <v>Choose…</v>
      </c>
      <c r="T8" s="143" t="str">
        <f ca="1">OFFSET('2. WQAR Template'!$L$6,(ROW()-6)*20,0)</f>
        <v>Choose…</v>
      </c>
      <c r="U8" s="143" t="str">
        <f ca="1">OFFSET('2. WQAR Template'!$L$7,(ROW()-6)*20,0)</f>
        <v>Choose…</v>
      </c>
      <c r="V8" s="143" t="str">
        <f ca="1">OFFSET('2. WQAR Template'!$L$8,(ROW()-6)*20,0)</f>
        <v>Choose…</v>
      </c>
      <c r="W8" s="143" t="str">
        <f ca="1">OFFSET('2. WQAR Template'!$L$9,(ROW()-6)*20,0)</f>
        <v>Choose…</v>
      </c>
      <c r="X8" s="143" t="str">
        <f ca="1">OFFSET('2. WQAR Template'!$L$10,(ROW()-6)*20,0)</f>
        <v>Choose…</v>
      </c>
      <c r="Y8" s="143" t="str">
        <f ca="1">OFFSET('2. WQAR Template'!$L$11,(ROW()-6)*20,0)</f>
        <v>Choose…</v>
      </c>
      <c r="Z8" s="143" t="str">
        <f ca="1">OFFSET('2. WQAR Template'!$L$12,(ROW()-6)*20,0)</f>
        <v>Choose…</v>
      </c>
      <c r="AA8" s="143" t="str">
        <f ca="1">OFFSET('2. WQAR Template'!$L$13,(ROW()-6)*20,0)</f>
        <v>Choose…</v>
      </c>
      <c r="AB8" s="143" t="str">
        <f ca="1">OFFSET('2. WQAR Template'!$L$14,(ROW()-6)*20,0)</f>
        <v>Choose…</v>
      </c>
      <c r="AC8" s="143" t="str">
        <f ca="1">OFFSET('2. WQAR Template'!$L$15,(ROW()-6)*20,0)</f>
        <v>Choose…</v>
      </c>
      <c r="AD8" s="143" t="str">
        <f ca="1">OFFSET('2. WQAR Template'!$M$6,(ROW()-6)*20,0)</f>
        <v>Choose…</v>
      </c>
      <c r="AE8" s="143" t="str">
        <f ca="1">OFFSET('2. WQAR Template'!$N$6,(ROW()-6)*20,0)</f>
        <v>Choose…</v>
      </c>
      <c r="AF8" s="143" t="str">
        <f ca="1">OFFSET('2. WQAR Template'!$P$6,(ROW()-6)*20,0)</f>
        <v>Choose…</v>
      </c>
      <c r="AG8" s="143" t="str">
        <f ca="1">OFFSET('2. WQAR Template'!$P$7,(ROW()-6)*20,0)</f>
        <v>Choose…</v>
      </c>
      <c r="AH8" s="143" t="str">
        <f ca="1">OFFSET('2. WQAR Template'!$P$8,(ROW()-6)*20,0)</f>
        <v>Choose…</v>
      </c>
      <c r="AI8" s="143" t="str">
        <f ca="1">OFFSET('2. WQAR Template'!$P$9,(ROW()-6)*20,0)</f>
        <v>Choose…</v>
      </c>
      <c r="AJ8" s="143" t="str">
        <f ca="1">OFFSET('2. WQAR Template'!$P$10,(ROW()-6)*20,0)</f>
        <v>Choose…</v>
      </c>
      <c r="AK8" s="143" t="str">
        <f ca="1">OFFSET('2. WQAR Template'!$P$11,(ROW()-6)*20,0)</f>
        <v>Choose…</v>
      </c>
      <c r="AL8" s="143" t="str">
        <f ca="1">OFFSET('2. WQAR Template'!$P$12,(ROW()-6)*20,0)</f>
        <v>Choose…</v>
      </c>
      <c r="AM8" s="143" t="str">
        <f ca="1">OFFSET('2. WQAR Template'!$P$13,(ROW()-6)*20,0)</f>
        <v>Choose…</v>
      </c>
      <c r="AN8" s="143" t="str">
        <f ca="1">OFFSET('2. WQAR Template'!$P$14,(ROW()-6)*20,0)</f>
        <v>Choose…</v>
      </c>
      <c r="AO8" s="143" t="str">
        <f ca="1">OFFSET('2. WQAR Template'!$P$15,(ROW()-6)*20,0)</f>
        <v>Choose…</v>
      </c>
      <c r="AP8" s="143" t="str">
        <f ca="1">OFFSET('2. WQAR Template'!$R$6,(ROW()-6)*20,0)</f>
        <v>Choose…</v>
      </c>
      <c r="AQ8" s="143" t="str">
        <f ca="1">OFFSET('2. WQAR Template'!$R$7,(ROW()-6)*20,0)</f>
        <v>Choose…</v>
      </c>
      <c r="AR8" s="143" t="str">
        <f ca="1">OFFSET('2. WQAR Template'!$R$8,(ROW()-6)*20,0)</f>
        <v>Choose…</v>
      </c>
      <c r="AS8" s="143" t="str">
        <f ca="1">OFFSET('2. WQAR Template'!$R$9,(ROW()-6)*20,0)</f>
        <v>Choose…</v>
      </c>
      <c r="AT8" s="143" t="str">
        <f ca="1">OFFSET('2. WQAR Template'!$R$10,(ROW()-6)*20,0)</f>
        <v>Choose…</v>
      </c>
      <c r="AU8" s="143" t="str">
        <f ca="1">OFFSET('2. WQAR Template'!$R$11,(ROW()-6)*20,0)</f>
        <v>Choose…</v>
      </c>
      <c r="AV8" s="143" t="str">
        <f ca="1">OFFSET('2. WQAR Template'!$R$12,(ROW()-6)*20,0)</f>
        <v>Choose…</v>
      </c>
      <c r="AW8" s="143" t="str">
        <f ca="1">OFFSET('2. WQAR Template'!$R$13,(ROW()-6)*20,0)</f>
        <v>Choose…</v>
      </c>
      <c r="AX8" s="143" t="str">
        <f ca="1">OFFSET('2. WQAR Template'!$R$14,(ROW()-6)*20,0)</f>
        <v>Choose…</v>
      </c>
      <c r="AY8" s="143" t="str">
        <f ca="1">OFFSET('2. WQAR Template'!$R$15,(ROW()-6)*20,0)</f>
        <v>Choose…</v>
      </c>
    </row>
    <row r="9" spans="1:72" ht="13" thickBot="1" x14ac:dyDescent="0.3">
      <c r="A9" s="44">
        <v>130004</v>
      </c>
      <c r="B9" s="44"/>
      <c r="C9" s="143">
        <f ca="1">OFFSET('2. WQAR Template'!$B$6,(ROW()-6)*20,0)</f>
        <v>0</v>
      </c>
      <c r="D9" s="143" t="str">
        <f ca="1">OFFSET('2. WQAR Template'!$C$6,(ROW()-6)*20,0)</f>
        <v>Choose…</v>
      </c>
      <c r="E9" s="143" t="str">
        <f ca="1">OFFSET('2. WQAR Template'!$D$6,(ROW()-6)*20,0)</f>
        <v>Choose…</v>
      </c>
      <c r="F9" s="143">
        <f ca="1">OFFSET('2. WQAR Template'!$E$6,(ROW()-6)*20,0)</f>
        <v>0</v>
      </c>
      <c r="G9" s="143">
        <f ca="1">OFFSET('2. WQAR Template'!$F$6,(ROW()-6)*20,0)</f>
        <v>0</v>
      </c>
      <c r="H9" s="143" t="str">
        <f ca="1">OFFSET('2. WQAR Template'!$G$6,(ROW()-6)*20,0)</f>
        <v>Choose…</v>
      </c>
      <c r="I9" s="143" t="str">
        <f ca="1">OFFSET('2. WQAR Template'!$H$6,(ROW()-6)*20,0)</f>
        <v>Choose…</v>
      </c>
      <c r="J9" s="143" t="str">
        <f ca="1">OFFSET('2. WQAR Template'!$J$6,(ROW()-6)*20,0)</f>
        <v>Choose…</v>
      </c>
      <c r="K9" s="143" t="str">
        <f ca="1">OFFSET('2. WQAR Template'!$J$7,(ROW()-6)*20,0)</f>
        <v>Choose…</v>
      </c>
      <c r="L9" s="143" t="str">
        <f ca="1">OFFSET('2. WQAR Template'!$J$8,(ROW()-6)*20,0)</f>
        <v>Choose…</v>
      </c>
      <c r="M9" s="143" t="str">
        <f ca="1">OFFSET('2. WQAR Template'!$J$9,(ROW()-6)*20,0)</f>
        <v>Choose…</v>
      </c>
      <c r="N9" s="143" t="str">
        <f ca="1">OFFSET('2. WQAR Template'!$J$10,(ROW()-6)*20,0)</f>
        <v>Choose…</v>
      </c>
      <c r="O9" s="143" t="str">
        <f ca="1">OFFSET('2. WQAR Template'!$J$11,(ROW()-6)*20,0)</f>
        <v>Choose…</v>
      </c>
      <c r="P9" s="143" t="str">
        <f ca="1">OFFSET('2. WQAR Template'!$J$12,(ROW()-6)*20,0)</f>
        <v>Choose…</v>
      </c>
      <c r="Q9" s="143" t="str">
        <f ca="1">OFFSET('2. WQAR Template'!$J$13,(ROW()-6)*20,0)</f>
        <v>Choose…</v>
      </c>
      <c r="R9" s="143" t="str">
        <f ca="1">OFFSET('2. WQAR Template'!$J$14,(ROW()-6)*20,0)</f>
        <v>Choose…</v>
      </c>
      <c r="S9" s="143" t="str">
        <f ca="1">OFFSET('2. WQAR Template'!$J$15,(ROW()-6)*20,0)</f>
        <v>Choose…</v>
      </c>
      <c r="T9" s="143" t="str">
        <f ca="1">OFFSET('2. WQAR Template'!$L$6,(ROW()-6)*20,0)</f>
        <v>Choose…</v>
      </c>
      <c r="U9" s="143" t="str">
        <f ca="1">OFFSET('2. WQAR Template'!$L$7,(ROW()-6)*20,0)</f>
        <v>Choose…</v>
      </c>
      <c r="V9" s="143" t="str">
        <f ca="1">OFFSET('2. WQAR Template'!$L$8,(ROW()-6)*20,0)</f>
        <v>Choose…</v>
      </c>
      <c r="W9" s="143" t="str">
        <f ca="1">OFFSET('2. WQAR Template'!$L$9,(ROW()-6)*20,0)</f>
        <v>Choose…</v>
      </c>
      <c r="X9" s="143" t="str">
        <f ca="1">OFFSET('2. WQAR Template'!$L$10,(ROW()-6)*20,0)</f>
        <v>Choose…</v>
      </c>
      <c r="Y9" s="143" t="str">
        <f ca="1">OFFSET('2. WQAR Template'!$L$11,(ROW()-6)*20,0)</f>
        <v>Choose…</v>
      </c>
      <c r="Z9" s="143" t="str">
        <f ca="1">OFFSET('2. WQAR Template'!$L$12,(ROW()-6)*20,0)</f>
        <v>Choose…</v>
      </c>
      <c r="AA9" s="143" t="str">
        <f ca="1">OFFSET('2. WQAR Template'!$L$13,(ROW()-6)*20,0)</f>
        <v>Choose…</v>
      </c>
      <c r="AB9" s="143" t="str">
        <f ca="1">OFFSET('2. WQAR Template'!$L$14,(ROW()-6)*20,0)</f>
        <v>Choose…</v>
      </c>
      <c r="AC9" s="143" t="str">
        <f ca="1">OFFSET('2. WQAR Template'!$L$15,(ROW()-6)*20,0)</f>
        <v>Choose…</v>
      </c>
      <c r="AD9" s="143" t="str">
        <f ca="1">OFFSET('2. WQAR Template'!$M$6,(ROW()-6)*20,0)</f>
        <v>Choose…</v>
      </c>
      <c r="AE9" s="143" t="str">
        <f ca="1">OFFSET('2. WQAR Template'!$N$6,(ROW()-6)*20,0)</f>
        <v>Choose…</v>
      </c>
      <c r="AF9" s="143" t="str">
        <f ca="1">OFFSET('2. WQAR Template'!$P$6,(ROW()-6)*20,0)</f>
        <v>Choose…</v>
      </c>
      <c r="AG9" s="143" t="str">
        <f ca="1">OFFSET('2. WQAR Template'!$P$7,(ROW()-6)*20,0)</f>
        <v>Choose…</v>
      </c>
      <c r="AH9" s="143" t="str">
        <f ca="1">OFFSET('2. WQAR Template'!$P$8,(ROW()-6)*20,0)</f>
        <v>Choose…</v>
      </c>
      <c r="AI9" s="143" t="str">
        <f ca="1">OFFSET('2. WQAR Template'!$P$9,(ROW()-6)*20,0)</f>
        <v>Choose…</v>
      </c>
      <c r="AJ9" s="143" t="str">
        <f ca="1">OFFSET('2. WQAR Template'!$P$10,(ROW()-6)*20,0)</f>
        <v>Choose…</v>
      </c>
      <c r="AK9" s="143" t="str">
        <f ca="1">OFFSET('2. WQAR Template'!$P$11,(ROW()-6)*20,0)</f>
        <v>Choose…</v>
      </c>
      <c r="AL9" s="143" t="str">
        <f ca="1">OFFSET('2. WQAR Template'!$P$12,(ROW()-6)*20,0)</f>
        <v>Choose…</v>
      </c>
      <c r="AM9" s="143" t="str">
        <f ca="1">OFFSET('2. WQAR Template'!$P$13,(ROW()-6)*20,0)</f>
        <v>Choose…</v>
      </c>
      <c r="AN9" s="143" t="str">
        <f ca="1">OFFSET('2. WQAR Template'!$P$14,(ROW()-6)*20,0)</f>
        <v>Choose…</v>
      </c>
      <c r="AO9" s="143" t="str">
        <f ca="1">OFFSET('2. WQAR Template'!$P$15,(ROW()-6)*20,0)</f>
        <v>Choose…</v>
      </c>
      <c r="AP9" s="143" t="str">
        <f ca="1">OFFSET('2. WQAR Template'!$R$6,(ROW()-6)*20,0)</f>
        <v>Choose…</v>
      </c>
      <c r="AQ9" s="143" t="str">
        <f ca="1">OFFSET('2. WQAR Template'!$R$7,(ROW()-6)*20,0)</f>
        <v>Choose…</v>
      </c>
      <c r="AR9" s="143" t="str">
        <f ca="1">OFFSET('2. WQAR Template'!$R$8,(ROW()-6)*20,0)</f>
        <v>Choose…</v>
      </c>
      <c r="AS9" s="143" t="str">
        <f ca="1">OFFSET('2. WQAR Template'!$R$9,(ROW()-6)*20,0)</f>
        <v>Choose…</v>
      </c>
      <c r="AT9" s="143" t="str">
        <f ca="1">OFFSET('2. WQAR Template'!$R$10,(ROW()-6)*20,0)</f>
        <v>Choose…</v>
      </c>
      <c r="AU9" s="143" t="str">
        <f ca="1">OFFSET('2. WQAR Template'!$R$11,(ROW()-6)*20,0)</f>
        <v>Choose…</v>
      </c>
      <c r="AV9" s="143" t="str">
        <f ca="1">OFFSET('2. WQAR Template'!$R$12,(ROW()-6)*20,0)</f>
        <v>Choose…</v>
      </c>
      <c r="AW9" s="143" t="str">
        <f ca="1">OFFSET('2. WQAR Template'!$R$13,(ROW()-6)*20,0)</f>
        <v>Choose…</v>
      </c>
      <c r="AX9" s="143" t="str">
        <f ca="1">OFFSET('2. WQAR Template'!$R$14,(ROW()-6)*20,0)</f>
        <v>Choose…</v>
      </c>
      <c r="AY9" s="143" t="str">
        <f ca="1">OFFSET('2. WQAR Template'!$R$15,(ROW()-6)*20,0)</f>
        <v>Choose…</v>
      </c>
    </row>
    <row r="10" spans="1:72" ht="13" thickBot="1" x14ac:dyDescent="0.3">
      <c r="A10">
        <v>130005</v>
      </c>
      <c r="B10" s="44"/>
      <c r="C10" s="143">
        <f ca="1">OFFSET('2. WQAR Template'!$B$6,(ROW()-6)*20,0)</f>
        <v>0</v>
      </c>
      <c r="D10" s="143" t="str">
        <f ca="1">OFFSET('2. WQAR Template'!$C$6,(ROW()-6)*20,0)</f>
        <v>Choose…</v>
      </c>
      <c r="E10" s="143" t="str">
        <f ca="1">OFFSET('2. WQAR Template'!$D$6,(ROW()-6)*20,0)</f>
        <v>Choose…</v>
      </c>
      <c r="F10" s="143">
        <f ca="1">OFFSET('2. WQAR Template'!$E$6,(ROW()-6)*20,0)</f>
        <v>0</v>
      </c>
      <c r="G10" s="143">
        <f ca="1">OFFSET('2. WQAR Template'!$F$6,(ROW()-6)*20,0)</f>
        <v>0</v>
      </c>
      <c r="H10" s="143" t="str">
        <f ca="1">OFFSET('2. WQAR Template'!$G$6,(ROW()-6)*20,0)</f>
        <v>Choose…</v>
      </c>
      <c r="I10" s="143" t="str">
        <f ca="1">OFFSET('2. WQAR Template'!$H$6,(ROW()-6)*20,0)</f>
        <v>Choose…</v>
      </c>
      <c r="J10" s="143" t="str">
        <f ca="1">OFFSET('2. WQAR Template'!$J$6,(ROW()-6)*20,0)</f>
        <v>Choose…</v>
      </c>
      <c r="K10" s="143" t="str">
        <f ca="1">OFFSET('2. WQAR Template'!$J$7,(ROW()-6)*20,0)</f>
        <v>Choose…</v>
      </c>
      <c r="L10" s="143" t="str">
        <f ca="1">OFFSET('2. WQAR Template'!$J$8,(ROW()-6)*20,0)</f>
        <v>Choose…</v>
      </c>
      <c r="M10" s="143" t="str">
        <f ca="1">OFFSET('2. WQAR Template'!$J$9,(ROW()-6)*20,0)</f>
        <v>Choose…</v>
      </c>
      <c r="N10" s="143" t="str">
        <f ca="1">OFFSET('2. WQAR Template'!$J$10,(ROW()-6)*20,0)</f>
        <v>Choose…</v>
      </c>
      <c r="O10" s="143" t="str">
        <f ca="1">OFFSET('2. WQAR Template'!$J$11,(ROW()-6)*20,0)</f>
        <v>Choose…</v>
      </c>
      <c r="P10" s="143" t="str">
        <f ca="1">OFFSET('2. WQAR Template'!$J$12,(ROW()-6)*20,0)</f>
        <v>Choose…</v>
      </c>
      <c r="Q10" s="143" t="str">
        <f ca="1">OFFSET('2. WQAR Template'!$J$13,(ROW()-6)*20,0)</f>
        <v>Choose…</v>
      </c>
      <c r="R10" s="143" t="str">
        <f ca="1">OFFSET('2. WQAR Template'!$J$14,(ROW()-6)*20,0)</f>
        <v>Choose…</v>
      </c>
      <c r="S10" s="143" t="str">
        <f ca="1">OFFSET('2. WQAR Template'!$J$15,(ROW()-6)*20,0)</f>
        <v>Choose…</v>
      </c>
      <c r="T10" s="143" t="str">
        <f ca="1">OFFSET('2. WQAR Template'!$L$6,(ROW()-6)*20,0)</f>
        <v>Choose…</v>
      </c>
      <c r="U10" s="143" t="str">
        <f ca="1">OFFSET('2. WQAR Template'!$L$7,(ROW()-6)*20,0)</f>
        <v>Choose…</v>
      </c>
      <c r="V10" s="143" t="str">
        <f ca="1">OFFSET('2. WQAR Template'!$L$8,(ROW()-6)*20,0)</f>
        <v>Choose…</v>
      </c>
      <c r="W10" s="143" t="str">
        <f ca="1">OFFSET('2. WQAR Template'!$L$9,(ROW()-6)*20,0)</f>
        <v>Choose…</v>
      </c>
      <c r="X10" s="143" t="str">
        <f ca="1">OFFSET('2. WQAR Template'!$L$10,(ROW()-6)*20,0)</f>
        <v>Choose…</v>
      </c>
      <c r="Y10" s="143" t="str">
        <f ca="1">OFFSET('2. WQAR Template'!$L$11,(ROW()-6)*20,0)</f>
        <v>Choose…</v>
      </c>
      <c r="Z10" s="143" t="str">
        <f ca="1">OFFSET('2. WQAR Template'!$L$12,(ROW()-6)*20,0)</f>
        <v>Choose…</v>
      </c>
      <c r="AA10" s="143" t="str">
        <f ca="1">OFFSET('2. WQAR Template'!$L$13,(ROW()-6)*20,0)</f>
        <v>Choose…</v>
      </c>
      <c r="AB10" s="143" t="str">
        <f ca="1">OFFSET('2. WQAR Template'!$L$14,(ROW()-6)*20,0)</f>
        <v>Choose…</v>
      </c>
      <c r="AC10" s="143" t="str">
        <f ca="1">OFFSET('2. WQAR Template'!$L$15,(ROW()-6)*20,0)</f>
        <v>Choose…</v>
      </c>
      <c r="AD10" s="143" t="str">
        <f ca="1">OFFSET('2. WQAR Template'!$M$6,(ROW()-6)*20,0)</f>
        <v>Choose…</v>
      </c>
      <c r="AE10" s="143" t="str">
        <f ca="1">OFFSET('2. WQAR Template'!$N$6,(ROW()-6)*20,0)</f>
        <v>Choose…</v>
      </c>
      <c r="AF10" s="143" t="str">
        <f ca="1">OFFSET('2. WQAR Template'!$P$6,(ROW()-6)*20,0)</f>
        <v>Choose…</v>
      </c>
      <c r="AG10" s="143" t="str">
        <f ca="1">OFFSET('2. WQAR Template'!$P$7,(ROW()-6)*20,0)</f>
        <v>Choose…</v>
      </c>
      <c r="AH10" s="143" t="str">
        <f ca="1">OFFSET('2. WQAR Template'!$P$8,(ROW()-6)*20,0)</f>
        <v>Choose…</v>
      </c>
      <c r="AI10" s="143" t="str">
        <f ca="1">OFFSET('2. WQAR Template'!$P$9,(ROW()-6)*20,0)</f>
        <v>Choose…</v>
      </c>
      <c r="AJ10" s="143" t="str">
        <f ca="1">OFFSET('2. WQAR Template'!$P$10,(ROW()-6)*20,0)</f>
        <v>Choose…</v>
      </c>
      <c r="AK10" s="143" t="str">
        <f ca="1">OFFSET('2. WQAR Template'!$P$11,(ROW()-6)*20,0)</f>
        <v>Choose…</v>
      </c>
      <c r="AL10" s="143" t="str">
        <f ca="1">OFFSET('2. WQAR Template'!$P$12,(ROW()-6)*20,0)</f>
        <v>Choose…</v>
      </c>
      <c r="AM10" s="143" t="str">
        <f ca="1">OFFSET('2. WQAR Template'!$P$13,(ROW()-6)*20,0)</f>
        <v>Choose…</v>
      </c>
      <c r="AN10" s="143" t="str">
        <f ca="1">OFFSET('2. WQAR Template'!$P$14,(ROW()-6)*20,0)</f>
        <v>Choose…</v>
      </c>
      <c r="AO10" s="143" t="str">
        <f ca="1">OFFSET('2. WQAR Template'!$P$15,(ROW()-6)*20,0)</f>
        <v>Choose…</v>
      </c>
      <c r="AP10" s="143" t="str">
        <f ca="1">OFFSET('2. WQAR Template'!$R$6,(ROW()-6)*20,0)</f>
        <v>Choose…</v>
      </c>
      <c r="AQ10" s="143" t="str">
        <f ca="1">OFFSET('2. WQAR Template'!$R$7,(ROW()-6)*20,0)</f>
        <v>Choose…</v>
      </c>
      <c r="AR10" s="143" t="str">
        <f ca="1">OFFSET('2. WQAR Template'!$R$8,(ROW()-6)*20,0)</f>
        <v>Choose…</v>
      </c>
      <c r="AS10" s="143" t="str">
        <f ca="1">OFFSET('2. WQAR Template'!$R$9,(ROW()-6)*20,0)</f>
        <v>Choose…</v>
      </c>
      <c r="AT10" s="143" t="str">
        <f ca="1">OFFSET('2. WQAR Template'!$R$10,(ROW()-6)*20,0)</f>
        <v>Choose…</v>
      </c>
      <c r="AU10" s="143" t="str">
        <f ca="1">OFFSET('2. WQAR Template'!$R$11,(ROW()-6)*20,0)</f>
        <v>Choose…</v>
      </c>
      <c r="AV10" s="143" t="str">
        <f ca="1">OFFSET('2. WQAR Template'!$R$12,(ROW()-6)*20,0)</f>
        <v>Choose…</v>
      </c>
      <c r="AW10" s="143" t="str">
        <f ca="1">OFFSET('2. WQAR Template'!$R$13,(ROW()-6)*20,0)</f>
        <v>Choose…</v>
      </c>
      <c r="AX10" s="143" t="str">
        <f ca="1">OFFSET('2. WQAR Template'!$R$14,(ROW()-6)*20,0)</f>
        <v>Choose…</v>
      </c>
      <c r="AY10" s="143" t="str">
        <f ca="1">OFFSET('2. WQAR Template'!$R$15,(ROW()-6)*20,0)</f>
        <v>Choose…</v>
      </c>
    </row>
    <row r="11" spans="1:72" ht="13" thickBot="1" x14ac:dyDescent="0.3">
      <c r="A11" s="44">
        <v>130006</v>
      </c>
      <c r="B11" s="44"/>
      <c r="C11" s="143">
        <f ca="1">OFFSET('2. WQAR Template'!$B$6,(ROW()-6)*20,0)</f>
        <v>0</v>
      </c>
      <c r="D11" s="143" t="str">
        <f ca="1">OFFSET('2. WQAR Template'!$C$6,(ROW()-6)*20,0)</f>
        <v>Choose…</v>
      </c>
      <c r="E11" s="143" t="str">
        <f ca="1">OFFSET('2. WQAR Template'!$D$6,(ROW()-6)*20,0)</f>
        <v>Choose…</v>
      </c>
      <c r="F11" s="143">
        <f ca="1">OFFSET('2. WQAR Template'!$E$6,(ROW()-6)*20,0)</f>
        <v>0</v>
      </c>
      <c r="G11" s="143">
        <f ca="1">OFFSET('2. WQAR Template'!$F$6,(ROW()-6)*20,0)</f>
        <v>0</v>
      </c>
      <c r="H11" s="143" t="str">
        <f ca="1">OFFSET('2. WQAR Template'!$G$6,(ROW()-6)*20,0)</f>
        <v>Choose…</v>
      </c>
      <c r="I11" s="143" t="str">
        <f ca="1">OFFSET('2. WQAR Template'!$H$6,(ROW()-6)*20,0)</f>
        <v>Choose…</v>
      </c>
      <c r="J11" s="143" t="str">
        <f ca="1">OFFSET('2. WQAR Template'!$J$6,(ROW()-6)*20,0)</f>
        <v>Choose…</v>
      </c>
      <c r="K11" s="143" t="str">
        <f ca="1">OFFSET('2. WQAR Template'!$J$7,(ROW()-6)*20,0)</f>
        <v>Choose…</v>
      </c>
      <c r="L11" s="143" t="str">
        <f ca="1">OFFSET('2. WQAR Template'!$J$8,(ROW()-6)*20,0)</f>
        <v>Choose…</v>
      </c>
      <c r="M11" s="143" t="str">
        <f ca="1">OFFSET('2. WQAR Template'!$J$9,(ROW()-6)*20,0)</f>
        <v>Choose…</v>
      </c>
      <c r="N11" s="143" t="str">
        <f ca="1">OFFSET('2. WQAR Template'!$J$10,(ROW()-6)*20,0)</f>
        <v>Choose…</v>
      </c>
      <c r="O11" s="143" t="str">
        <f ca="1">OFFSET('2. WQAR Template'!$J$11,(ROW()-6)*20,0)</f>
        <v>Choose…</v>
      </c>
      <c r="P11" s="143" t="str">
        <f ca="1">OFFSET('2. WQAR Template'!$J$12,(ROW()-6)*20,0)</f>
        <v>Choose…</v>
      </c>
      <c r="Q11" s="143" t="str">
        <f ca="1">OFFSET('2. WQAR Template'!$J$13,(ROW()-6)*20,0)</f>
        <v>Choose…</v>
      </c>
      <c r="R11" s="143" t="str">
        <f ca="1">OFFSET('2. WQAR Template'!$J$14,(ROW()-6)*20,0)</f>
        <v>Choose…</v>
      </c>
      <c r="S11" s="143" t="str">
        <f ca="1">OFFSET('2. WQAR Template'!$J$15,(ROW()-6)*20,0)</f>
        <v>Choose…</v>
      </c>
      <c r="T11" s="143" t="str">
        <f ca="1">OFFSET('2. WQAR Template'!$L$6,(ROW()-6)*20,0)</f>
        <v>Choose…</v>
      </c>
      <c r="U11" s="143" t="str">
        <f ca="1">OFFSET('2. WQAR Template'!$L$7,(ROW()-6)*20,0)</f>
        <v>Choose…</v>
      </c>
      <c r="V11" s="143" t="str">
        <f ca="1">OFFSET('2. WQAR Template'!$L$8,(ROW()-6)*20,0)</f>
        <v>Choose…</v>
      </c>
      <c r="W11" s="143" t="str">
        <f ca="1">OFFSET('2. WQAR Template'!$L$9,(ROW()-6)*20,0)</f>
        <v>Choose…</v>
      </c>
      <c r="X11" s="143" t="str">
        <f ca="1">OFFSET('2. WQAR Template'!$L$10,(ROW()-6)*20,0)</f>
        <v>Choose…</v>
      </c>
      <c r="Y11" s="143" t="str">
        <f ca="1">OFFSET('2. WQAR Template'!$L$11,(ROW()-6)*20,0)</f>
        <v>Choose…</v>
      </c>
      <c r="Z11" s="143" t="str">
        <f ca="1">OFFSET('2. WQAR Template'!$L$12,(ROW()-6)*20,0)</f>
        <v>Choose…</v>
      </c>
      <c r="AA11" s="143" t="str">
        <f ca="1">OFFSET('2. WQAR Template'!$L$13,(ROW()-6)*20,0)</f>
        <v>Choose…</v>
      </c>
      <c r="AB11" s="143" t="str">
        <f ca="1">OFFSET('2. WQAR Template'!$L$14,(ROW()-6)*20,0)</f>
        <v>Choose…</v>
      </c>
      <c r="AC11" s="143" t="str">
        <f ca="1">OFFSET('2. WQAR Template'!$L$15,(ROW()-6)*20,0)</f>
        <v>Choose…</v>
      </c>
      <c r="AD11" s="143" t="str">
        <f ca="1">OFFSET('2. WQAR Template'!$M$6,(ROW()-6)*20,0)</f>
        <v>Choose…</v>
      </c>
      <c r="AE11" s="143" t="str">
        <f ca="1">OFFSET('2. WQAR Template'!$N$6,(ROW()-6)*20,0)</f>
        <v>Choose…</v>
      </c>
      <c r="AF11" s="143" t="str">
        <f ca="1">OFFSET('2. WQAR Template'!$P$6,(ROW()-6)*20,0)</f>
        <v>Choose…</v>
      </c>
      <c r="AG11" s="143" t="str">
        <f ca="1">OFFSET('2. WQAR Template'!$P$7,(ROW()-6)*20,0)</f>
        <v>Choose…</v>
      </c>
      <c r="AH11" s="143" t="str">
        <f ca="1">OFFSET('2. WQAR Template'!$P$8,(ROW()-6)*20,0)</f>
        <v>Choose…</v>
      </c>
      <c r="AI11" s="143" t="str">
        <f ca="1">OFFSET('2. WQAR Template'!$P$9,(ROW()-6)*20,0)</f>
        <v>Choose…</v>
      </c>
      <c r="AJ11" s="143" t="str">
        <f ca="1">OFFSET('2. WQAR Template'!$P$10,(ROW()-6)*20,0)</f>
        <v>Choose…</v>
      </c>
      <c r="AK11" s="143" t="str">
        <f ca="1">OFFSET('2. WQAR Template'!$P$11,(ROW()-6)*20,0)</f>
        <v>Choose…</v>
      </c>
      <c r="AL11" s="143" t="str">
        <f ca="1">OFFSET('2. WQAR Template'!$P$12,(ROW()-6)*20,0)</f>
        <v>Choose…</v>
      </c>
      <c r="AM11" s="143" t="str">
        <f ca="1">OFFSET('2. WQAR Template'!$P$13,(ROW()-6)*20,0)</f>
        <v>Choose…</v>
      </c>
      <c r="AN11" s="143" t="str">
        <f ca="1">OFFSET('2. WQAR Template'!$P$14,(ROW()-6)*20,0)</f>
        <v>Choose…</v>
      </c>
      <c r="AO11" s="143" t="str">
        <f ca="1">OFFSET('2. WQAR Template'!$P$15,(ROW()-6)*20,0)</f>
        <v>Choose…</v>
      </c>
      <c r="AP11" s="143" t="str">
        <f ca="1">OFFSET('2. WQAR Template'!$R$6,(ROW()-6)*20,0)</f>
        <v>Choose…</v>
      </c>
      <c r="AQ11" s="143" t="str">
        <f ca="1">OFFSET('2. WQAR Template'!$R$7,(ROW()-6)*20,0)</f>
        <v>Choose…</v>
      </c>
      <c r="AR11" s="143" t="str">
        <f ca="1">OFFSET('2. WQAR Template'!$R$8,(ROW()-6)*20,0)</f>
        <v>Choose…</v>
      </c>
      <c r="AS11" s="143" t="str">
        <f ca="1">OFFSET('2. WQAR Template'!$R$9,(ROW()-6)*20,0)</f>
        <v>Choose…</v>
      </c>
      <c r="AT11" s="143" t="str">
        <f ca="1">OFFSET('2. WQAR Template'!$R$10,(ROW()-6)*20,0)</f>
        <v>Choose…</v>
      </c>
      <c r="AU11" s="143" t="str">
        <f ca="1">OFFSET('2. WQAR Template'!$R$11,(ROW()-6)*20,0)</f>
        <v>Choose…</v>
      </c>
      <c r="AV11" s="143" t="str">
        <f ca="1">OFFSET('2. WQAR Template'!$R$12,(ROW()-6)*20,0)</f>
        <v>Choose…</v>
      </c>
      <c r="AW11" s="143" t="str">
        <f ca="1">OFFSET('2. WQAR Template'!$R$13,(ROW()-6)*20,0)</f>
        <v>Choose…</v>
      </c>
      <c r="AX11" s="143" t="str">
        <f ca="1">OFFSET('2. WQAR Template'!$R$14,(ROW()-6)*20,0)</f>
        <v>Choose…</v>
      </c>
      <c r="AY11" s="143" t="str">
        <f ca="1">OFFSET('2. WQAR Template'!$R$15,(ROW()-6)*20,0)</f>
        <v>Choose…</v>
      </c>
    </row>
    <row r="12" spans="1:72" ht="13" thickBot="1" x14ac:dyDescent="0.3">
      <c r="A12" s="44">
        <v>130007</v>
      </c>
      <c r="B12" s="44"/>
      <c r="C12" s="143">
        <f ca="1">OFFSET('2. WQAR Template'!$B$6,(ROW()-6)*20,0)</f>
        <v>0</v>
      </c>
      <c r="D12" s="143" t="str">
        <f ca="1">OFFSET('2. WQAR Template'!$C$6,(ROW()-6)*20,0)</f>
        <v>Choose…</v>
      </c>
      <c r="E12" s="143" t="str">
        <f ca="1">OFFSET('2. WQAR Template'!$D$6,(ROW()-6)*20,0)</f>
        <v>Choose…</v>
      </c>
      <c r="F12" s="143">
        <f ca="1">OFFSET('2. WQAR Template'!$E$6,(ROW()-6)*20,0)</f>
        <v>0</v>
      </c>
      <c r="G12" s="143">
        <f ca="1">OFFSET('2. WQAR Template'!$F$6,(ROW()-6)*20,0)</f>
        <v>0</v>
      </c>
      <c r="H12" s="143" t="str">
        <f ca="1">OFFSET('2. WQAR Template'!$G$6,(ROW()-6)*20,0)</f>
        <v>Choose…</v>
      </c>
      <c r="I12" s="143" t="str">
        <f ca="1">OFFSET('2. WQAR Template'!$H$6,(ROW()-6)*20,0)</f>
        <v>Choose…</v>
      </c>
      <c r="J12" s="143" t="str">
        <f ca="1">OFFSET('2. WQAR Template'!$J$6,(ROW()-6)*20,0)</f>
        <v>Choose…</v>
      </c>
      <c r="K12" s="143" t="str">
        <f ca="1">OFFSET('2. WQAR Template'!$J$7,(ROW()-6)*20,0)</f>
        <v>Choose…</v>
      </c>
      <c r="L12" s="143" t="str">
        <f ca="1">OFFSET('2. WQAR Template'!$J$8,(ROW()-6)*20,0)</f>
        <v>Choose…</v>
      </c>
      <c r="M12" s="143" t="str">
        <f ca="1">OFFSET('2. WQAR Template'!$J$9,(ROW()-6)*20,0)</f>
        <v>Choose…</v>
      </c>
      <c r="N12" s="143" t="str">
        <f ca="1">OFFSET('2. WQAR Template'!$J$10,(ROW()-6)*20,0)</f>
        <v>Choose…</v>
      </c>
      <c r="O12" s="143" t="str">
        <f ca="1">OFFSET('2. WQAR Template'!$J$11,(ROW()-6)*20,0)</f>
        <v>Choose…</v>
      </c>
      <c r="P12" s="143" t="str">
        <f ca="1">OFFSET('2. WQAR Template'!$J$12,(ROW()-6)*20,0)</f>
        <v>Choose…</v>
      </c>
      <c r="Q12" s="143" t="str">
        <f ca="1">OFFSET('2. WQAR Template'!$J$13,(ROW()-6)*20,0)</f>
        <v>Choose…</v>
      </c>
      <c r="R12" s="143" t="str">
        <f ca="1">OFFSET('2. WQAR Template'!$J$14,(ROW()-6)*20,0)</f>
        <v>Choose…</v>
      </c>
      <c r="S12" s="143" t="str">
        <f ca="1">OFFSET('2. WQAR Template'!$J$15,(ROW()-6)*20,0)</f>
        <v>Choose…</v>
      </c>
      <c r="T12" s="143" t="str">
        <f ca="1">OFFSET('2. WQAR Template'!$L$6,(ROW()-6)*20,0)</f>
        <v>Choose…</v>
      </c>
      <c r="U12" s="143" t="str">
        <f ca="1">OFFSET('2. WQAR Template'!$L$7,(ROW()-6)*20,0)</f>
        <v>Choose…</v>
      </c>
      <c r="V12" s="143" t="str">
        <f ca="1">OFFSET('2. WQAR Template'!$L$8,(ROW()-6)*20,0)</f>
        <v>Choose…</v>
      </c>
      <c r="W12" s="143" t="str">
        <f ca="1">OFFSET('2. WQAR Template'!$L$9,(ROW()-6)*20,0)</f>
        <v>Choose…</v>
      </c>
      <c r="X12" s="143" t="str">
        <f ca="1">OFFSET('2. WQAR Template'!$L$10,(ROW()-6)*20,0)</f>
        <v>Choose…</v>
      </c>
      <c r="Y12" s="143" t="str">
        <f ca="1">OFFSET('2. WQAR Template'!$L$11,(ROW()-6)*20,0)</f>
        <v>Choose…</v>
      </c>
      <c r="Z12" s="143" t="str">
        <f ca="1">OFFSET('2. WQAR Template'!$L$12,(ROW()-6)*20,0)</f>
        <v>Choose…</v>
      </c>
      <c r="AA12" s="143" t="str">
        <f ca="1">OFFSET('2. WQAR Template'!$L$13,(ROW()-6)*20,0)</f>
        <v>Choose…</v>
      </c>
      <c r="AB12" s="143" t="str">
        <f ca="1">OFFSET('2. WQAR Template'!$L$14,(ROW()-6)*20,0)</f>
        <v>Choose…</v>
      </c>
      <c r="AC12" s="143" t="str">
        <f ca="1">OFFSET('2. WQAR Template'!$L$15,(ROW()-6)*20,0)</f>
        <v>Choose…</v>
      </c>
      <c r="AD12" s="143" t="str">
        <f ca="1">OFFSET('2. WQAR Template'!$M$6,(ROW()-6)*20,0)</f>
        <v>Choose…</v>
      </c>
      <c r="AE12" s="143" t="str">
        <f ca="1">OFFSET('2. WQAR Template'!$N$6,(ROW()-6)*20,0)</f>
        <v>Choose…</v>
      </c>
      <c r="AF12" s="143" t="str">
        <f ca="1">OFFSET('2. WQAR Template'!$P$6,(ROW()-6)*20,0)</f>
        <v>Choose…</v>
      </c>
      <c r="AG12" s="143" t="str">
        <f ca="1">OFFSET('2. WQAR Template'!$P$7,(ROW()-6)*20,0)</f>
        <v>Choose…</v>
      </c>
      <c r="AH12" s="143" t="str">
        <f ca="1">OFFSET('2. WQAR Template'!$P$8,(ROW()-6)*20,0)</f>
        <v>Choose…</v>
      </c>
      <c r="AI12" s="143" t="str">
        <f ca="1">OFFSET('2. WQAR Template'!$P$9,(ROW()-6)*20,0)</f>
        <v>Choose…</v>
      </c>
      <c r="AJ12" s="143" t="str">
        <f ca="1">OFFSET('2. WQAR Template'!$P$10,(ROW()-6)*20,0)</f>
        <v>Choose…</v>
      </c>
      <c r="AK12" s="143" t="str">
        <f ca="1">OFFSET('2. WQAR Template'!$P$11,(ROW()-6)*20,0)</f>
        <v>Choose…</v>
      </c>
      <c r="AL12" s="143" t="str">
        <f ca="1">OFFSET('2. WQAR Template'!$P$12,(ROW()-6)*20,0)</f>
        <v>Choose…</v>
      </c>
      <c r="AM12" s="143" t="str">
        <f ca="1">OFFSET('2. WQAR Template'!$P$13,(ROW()-6)*20,0)</f>
        <v>Choose…</v>
      </c>
      <c r="AN12" s="143" t="str">
        <f ca="1">OFFSET('2. WQAR Template'!$P$14,(ROW()-6)*20,0)</f>
        <v>Choose…</v>
      </c>
      <c r="AO12" s="143" t="str">
        <f ca="1">OFFSET('2. WQAR Template'!$P$15,(ROW()-6)*20,0)</f>
        <v>Choose…</v>
      </c>
      <c r="AP12" s="143" t="str">
        <f ca="1">OFFSET('2. WQAR Template'!$R$6,(ROW()-6)*20,0)</f>
        <v>Choose…</v>
      </c>
      <c r="AQ12" s="143" t="str">
        <f ca="1">OFFSET('2. WQAR Template'!$R$7,(ROW()-6)*20,0)</f>
        <v>Choose…</v>
      </c>
      <c r="AR12" s="143" t="str">
        <f ca="1">OFFSET('2. WQAR Template'!$R$8,(ROW()-6)*20,0)</f>
        <v>Choose…</v>
      </c>
      <c r="AS12" s="143" t="str">
        <f ca="1">OFFSET('2. WQAR Template'!$R$9,(ROW()-6)*20,0)</f>
        <v>Choose…</v>
      </c>
      <c r="AT12" s="143" t="str">
        <f ca="1">OFFSET('2. WQAR Template'!$R$10,(ROW()-6)*20,0)</f>
        <v>Choose…</v>
      </c>
      <c r="AU12" s="143" t="str">
        <f ca="1">OFFSET('2. WQAR Template'!$R$11,(ROW()-6)*20,0)</f>
        <v>Choose…</v>
      </c>
      <c r="AV12" s="143" t="str">
        <f ca="1">OFFSET('2. WQAR Template'!$R$12,(ROW()-6)*20,0)</f>
        <v>Choose…</v>
      </c>
      <c r="AW12" s="143" t="str">
        <f ca="1">OFFSET('2. WQAR Template'!$R$13,(ROW()-6)*20,0)</f>
        <v>Choose…</v>
      </c>
      <c r="AX12" s="143" t="str">
        <f ca="1">OFFSET('2. WQAR Template'!$R$14,(ROW()-6)*20,0)</f>
        <v>Choose…</v>
      </c>
      <c r="AY12" s="143" t="str">
        <f ca="1">OFFSET('2. WQAR Template'!$R$15,(ROW()-6)*20,0)</f>
        <v>Choose…</v>
      </c>
    </row>
    <row r="13" spans="1:72" ht="13" thickBot="1" x14ac:dyDescent="0.3">
      <c r="A13">
        <v>130008</v>
      </c>
      <c r="B13" s="44"/>
      <c r="C13" s="143">
        <f ca="1">OFFSET('2. WQAR Template'!$B$6,(ROW()-6)*20,0)</f>
        <v>0</v>
      </c>
      <c r="D13" s="143" t="str">
        <f ca="1">OFFSET('2. WQAR Template'!$C$6,(ROW()-6)*20,0)</f>
        <v>Choose…</v>
      </c>
      <c r="E13" s="143" t="str">
        <f ca="1">OFFSET('2. WQAR Template'!$D$6,(ROW()-6)*20,0)</f>
        <v>Choose…</v>
      </c>
      <c r="F13" s="143">
        <f ca="1">OFFSET('2. WQAR Template'!$E$6,(ROW()-6)*20,0)</f>
        <v>0</v>
      </c>
      <c r="G13" s="143">
        <f ca="1">OFFSET('2. WQAR Template'!$F$6,(ROW()-6)*20,0)</f>
        <v>0</v>
      </c>
      <c r="H13" s="143" t="str">
        <f ca="1">OFFSET('2. WQAR Template'!$G$6,(ROW()-6)*20,0)</f>
        <v>Choose…</v>
      </c>
      <c r="I13" s="143" t="str">
        <f ca="1">OFFSET('2. WQAR Template'!$H$6,(ROW()-6)*20,0)</f>
        <v>Choose…</v>
      </c>
      <c r="J13" s="143" t="str">
        <f ca="1">OFFSET('2. WQAR Template'!$J$6,(ROW()-6)*20,0)</f>
        <v>Choose…</v>
      </c>
      <c r="K13" s="143" t="str">
        <f ca="1">OFFSET('2. WQAR Template'!$J$7,(ROW()-6)*20,0)</f>
        <v>Choose…</v>
      </c>
      <c r="L13" s="143" t="str">
        <f ca="1">OFFSET('2. WQAR Template'!$J$8,(ROW()-6)*20,0)</f>
        <v>Choose…</v>
      </c>
      <c r="M13" s="143" t="str">
        <f ca="1">OFFSET('2. WQAR Template'!$J$9,(ROW()-6)*20,0)</f>
        <v>Choose…</v>
      </c>
      <c r="N13" s="143" t="str">
        <f ca="1">OFFSET('2. WQAR Template'!$J$10,(ROW()-6)*20,0)</f>
        <v>Choose…</v>
      </c>
      <c r="O13" s="143" t="str">
        <f ca="1">OFFSET('2. WQAR Template'!$J$11,(ROW()-6)*20,0)</f>
        <v>Choose…</v>
      </c>
      <c r="P13" s="143" t="str">
        <f ca="1">OFFSET('2. WQAR Template'!$J$12,(ROW()-6)*20,0)</f>
        <v>Choose…</v>
      </c>
      <c r="Q13" s="143" t="str">
        <f ca="1">OFFSET('2. WQAR Template'!$J$13,(ROW()-6)*20,0)</f>
        <v>Choose…</v>
      </c>
      <c r="R13" s="143" t="str">
        <f ca="1">OFFSET('2. WQAR Template'!$J$14,(ROW()-6)*20,0)</f>
        <v>Choose…</v>
      </c>
      <c r="S13" s="143" t="str">
        <f ca="1">OFFSET('2. WQAR Template'!$J$15,(ROW()-6)*20,0)</f>
        <v>Choose…</v>
      </c>
      <c r="T13" s="143" t="str">
        <f ca="1">OFFSET('2. WQAR Template'!$L$6,(ROW()-6)*20,0)</f>
        <v>Choose…</v>
      </c>
      <c r="U13" s="143" t="str">
        <f ca="1">OFFSET('2. WQAR Template'!$L$7,(ROW()-6)*20,0)</f>
        <v>Choose…</v>
      </c>
      <c r="V13" s="143" t="str">
        <f ca="1">OFFSET('2. WQAR Template'!$L$8,(ROW()-6)*20,0)</f>
        <v>Choose…</v>
      </c>
      <c r="W13" s="143" t="str">
        <f ca="1">OFFSET('2. WQAR Template'!$L$9,(ROW()-6)*20,0)</f>
        <v>Choose…</v>
      </c>
      <c r="X13" s="143" t="str">
        <f ca="1">OFFSET('2. WQAR Template'!$L$10,(ROW()-6)*20,0)</f>
        <v>Choose…</v>
      </c>
      <c r="Y13" s="143" t="str">
        <f ca="1">OFFSET('2. WQAR Template'!$L$11,(ROW()-6)*20,0)</f>
        <v>Choose…</v>
      </c>
      <c r="Z13" s="143" t="str">
        <f ca="1">OFFSET('2. WQAR Template'!$L$12,(ROW()-6)*20,0)</f>
        <v>Choose…</v>
      </c>
      <c r="AA13" s="143" t="str">
        <f ca="1">OFFSET('2. WQAR Template'!$L$13,(ROW()-6)*20,0)</f>
        <v>Choose…</v>
      </c>
      <c r="AB13" s="143" t="str">
        <f ca="1">OFFSET('2. WQAR Template'!$L$14,(ROW()-6)*20,0)</f>
        <v>Choose…</v>
      </c>
      <c r="AC13" s="143" t="str">
        <f ca="1">OFFSET('2. WQAR Template'!$L$15,(ROW()-6)*20,0)</f>
        <v>Choose…</v>
      </c>
      <c r="AD13" s="143" t="str">
        <f ca="1">OFFSET('2. WQAR Template'!$M$6,(ROW()-6)*20,0)</f>
        <v>Choose…</v>
      </c>
      <c r="AE13" s="143" t="str">
        <f ca="1">OFFSET('2. WQAR Template'!$N$6,(ROW()-6)*20,0)</f>
        <v>Choose…</v>
      </c>
      <c r="AF13" s="143" t="str">
        <f ca="1">OFFSET('2. WQAR Template'!$P$6,(ROW()-6)*20,0)</f>
        <v>Choose…</v>
      </c>
      <c r="AG13" s="143" t="str">
        <f ca="1">OFFSET('2. WQAR Template'!$P$7,(ROW()-6)*20,0)</f>
        <v>Choose…</v>
      </c>
      <c r="AH13" s="143" t="str">
        <f ca="1">OFFSET('2. WQAR Template'!$P$8,(ROW()-6)*20,0)</f>
        <v>Choose…</v>
      </c>
      <c r="AI13" s="143" t="str">
        <f ca="1">OFFSET('2. WQAR Template'!$P$9,(ROW()-6)*20,0)</f>
        <v>Choose…</v>
      </c>
      <c r="AJ13" s="143" t="str">
        <f ca="1">OFFSET('2. WQAR Template'!$P$10,(ROW()-6)*20,0)</f>
        <v>Choose…</v>
      </c>
      <c r="AK13" s="143" t="str">
        <f ca="1">OFFSET('2. WQAR Template'!$P$11,(ROW()-6)*20,0)</f>
        <v>Choose…</v>
      </c>
      <c r="AL13" s="143" t="str">
        <f ca="1">OFFSET('2. WQAR Template'!$P$12,(ROW()-6)*20,0)</f>
        <v>Choose…</v>
      </c>
      <c r="AM13" s="143" t="str">
        <f ca="1">OFFSET('2. WQAR Template'!$P$13,(ROW()-6)*20,0)</f>
        <v>Choose…</v>
      </c>
      <c r="AN13" s="143" t="str">
        <f ca="1">OFFSET('2. WQAR Template'!$P$14,(ROW()-6)*20,0)</f>
        <v>Choose…</v>
      </c>
      <c r="AO13" s="143" t="str">
        <f ca="1">OFFSET('2. WQAR Template'!$P$15,(ROW()-6)*20,0)</f>
        <v>Choose…</v>
      </c>
      <c r="AP13" s="143" t="str">
        <f ca="1">OFFSET('2. WQAR Template'!$R$6,(ROW()-6)*20,0)</f>
        <v>Choose…</v>
      </c>
      <c r="AQ13" s="143" t="str">
        <f ca="1">OFFSET('2. WQAR Template'!$R$7,(ROW()-6)*20,0)</f>
        <v>Choose…</v>
      </c>
      <c r="AR13" s="143" t="str">
        <f ca="1">OFFSET('2. WQAR Template'!$R$8,(ROW()-6)*20,0)</f>
        <v>Choose…</v>
      </c>
      <c r="AS13" s="143" t="str">
        <f ca="1">OFFSET('2. WQAR Template'!$R$9,(ROW()-6)*20,0)</f>
        <v>Choose…</v>
      </c>
      <c r="AT13" s="143" t="str">
        <f ca="1">OFFSET('2. WQAR Template'!$R$10,(ROW()-6)*20,0)</f>
        <v>Choose…</v>
      </c>
      <c r="AU13" s="143" t="str">
        <f ca="1">OFFSET('2. WQAR Template'!$R$11,(ROW()-6)*20,0)</f>
        <v>Choose…</v>
      </c>
      <c r="AV13" s="143" t="str">
        <f ca="1">OFFSET('2. WQAR Template'!$R$12,(ROW()-6)*20,0)</f>
        <v>Choose…</v>
      </c>
      <c r="AW13" s="143" t="str">
        <f ca="1">OFFSET('2. WQAR Template'!$R$13,(ROW()-6)*20,0)</f>
        <v>Choose…</v>
      </c>
      <c r="AX13" s="143" t="str">
        <f ca="1">OFFSET('2. WQAR Template'!$R$14,(ROW()-6)*20,0)</f>
        <v>Choose…</v>
      </c>
      <c r="AY13" s="143" t="str">
        <f ca="1">OFFSET('2. WQAR Template'!$R$15,(ROW()-6)*20,0)</f>
        <v>Choose…</v>
      </c>
    </row>
    <row r="14" spans="1:72" ht="13" thickBot="1" x14ac:dyDescent="0.3">
      <c r="A14" s="44">
        <v>130009</v>
      </c>
      <c r="B14" s="44"/>
      <c r="C14" s="143">
        <f ca="1">OFFSET('2. WQAR Template'!$B$6,(ROW()-6)*20,0)</f>
        <v>0</v>
      </c>
      <c r="D14" s="143" t="str">
        <f ca="1">OFFSET('2. WQAR Template'!$C$6,(ROW()-6)*20,0)</f>
        <v>Choose…</v>
      </c>
      <c r="E14" s="143" t="str">
        <f ca="1">OFFSET('2. WQAR Template'!$D$6,(ROW()-6)*20,0)</f>
        <v>Choose…</v>
      </c>
      <c r="F14" s="143">
        <f ca="1">OFFSET('2. WQAR Template'!$E$6,(ROW()-6)*20,0)</f>
        <v>0</v>
      </c>
      <c r="G14" s="143">
        <f ca="1">OFFSET('2. WQAR Template'!$F$6,(ROW()-6)*20,0)</f>
        <v>0</v>
      </c>
      <c r="H14" s="143" t="str">
        <f ca="1">OFFSET('2. WQAR Template'!$G$6,(ROW()-6)*20,0)</f>
        <v>Choose…</v>
      </c>
      <c r="I14" s="143" t="str">
        <f ca="1">OFFSET('2. WQAR Template'!$H$6,(ROW()-6)*20,0)</f>
        <v>Choose…</v>
      </c>
      <c r="J14" s="143" t="str">
        <f ca="1">OFFSET('2. WQAR Template'!$J$6,(ROW()-6)*20,0)</f>
        <v>Choose…</v>
      </c>
      <c r="K14" s="143" t="str">
        <f ca="1">OFFSET('2. WQAR Template'!$J$7,(ROW()-6)*20,0)</f>
        <v>Choose…</v>
      </c>
      <c r="L14" s="143" t="str">
        <f ca="1">OFFSET('2. WQAR Template'!$J$8,(ROW()-6)*20,0)</f>
        <v>Choose…</v>
      </c>
      <c r="M14" s="143" t="str">
        <f ca="1">OFFSET('2. WQAR Template'!$J$9,(ROW()-6)*20,0)</f>
        <v>Choose…</v>
      </c>
      <c r="N14" s="143" t="str">
        <f ca="1">OFFSET('2. WQAR Template'!$J$10,(ROW()-6)*20,0)</f>
        <v>Choose…</v>
      </c>
      <c r="O14" s="143" t="str">
        <f ca="1">OFFSET('2. WQAR Template'!$J$11,(ROW()-6)*20,0)</f>
        <v>Choose…</v>
      </c>
      <c r="P14" s="143" t="str">
        <f ca="1">OFFSET('2. WQAR Template'!$J$12,(ROW()-6)*20,0)</f>
        <v>Choose…</v>
      </c>
      <c r="Q14" s="143" t="str">
        <f ca="1">OFFSET('2. WQAR Template'!$J$13,(ROW()-6)*20,0)</f>
        <v>Choose…</v>
      </c>
      <c r="R14" s="143" t="str">
        <f ca="1">OFFSET('2. WQAR Template'!$J$14,(ROW()-6)*20,0)</f>
        <v>Choose…</v>
      </c>
      <c r="S14" s="143" t="str">
        <f ca="1">OFFSET('2. WQAR Template'!$J$15,(ROW()-6)*20,0)</f>
        <v>Choose…</v>
      </c>
      <c r="T14" s="143" t="str">
        <f ca="1">OFFSET('2. WQAR Template'!$L$6,(ROW()-6)*20,0)</f>
        <v>Choose…</v>
      </c>
      <c r="U14" s="143" t="str">
        <f ca="1">OFFSET('2. WQAR Template'!$L$7,(ROW()-6)*20,0)</f>
        <v>Choose…</v>
      </c>
      <c r="V14" s="143" t="str">
        <f ca="1">OFFSET('2. WQAR Template'!$L$8,(ROW()-6)*20,0)</f>
        <v>Choose…</v>
      </c>
      <c r="W14" s="143" t="str">
        <f ca="1">OFFSET('2. WQAR Template'!$L$9,(ROW()-6)*20,0)</f>
        <v>Choose…</v>
      </c>
      <c r="X14" s="143" t="str">
        <f ca="1">OFFSET('2. WQAR Template'!$L$10,(ROW()-6)*20,0)</f>
        <v>Choose…</v>
      </c>
      <c r="Y14" s="143" t="str">
        <f ca="1">OFFSET('2. WQAR Template'!$L$11,(ROW()-6)*20,0)</f>
        <v>Choose…</v>
      </c>
      <c r="Z14" s="143" t="str">
        <f ca="1">OFFSET('2. WQAR Template'!$L$12,(ROW()-6)*20,0)</f>
        <v>Choose…</v>
      </c>
      <c r="AA14" s="143" t="str">
        <f ca="1">OFFSET('2. WQAR Template'!$L$13,(ROW()-6)*20,0)</f>
        <v>Choose…</v>
      </c>
      <c r="AB14" s="143" t="str">
        <f ca="1">OFFSET('2. WQAR Template'!$L$14,(ROW()-6)*20,0)</f>
        <v>Choose…</v>
      </c>
      <c r="AC14" s="143" t="str">
        <f ca="1">OFFSET('2. WQAR Template'!$L$15,(ROW()-6)*20,0)</f>
        <v>Choose…</v>
      </c>
      <c r="AD14" s="143" t="str">
        <f ca="1">OFFSET('2. WQAR Template'!$M$6,(ROW()-6)*20,0)</f>
        <v>Choose…</v>
      </c>
      <c r="AE14" s="143" t="str">
        <f ca="1">OFFSET('2. WQAR Template'!$N$6,(ROW()-6)*20,0)</f>
        <v>Choose…</v>
      </c>
      <c r="AF14" s="143" t="str">
        <f ca="1">OFFSET('2. WQAR Template'!$P$6,(ROW()-6)*20,0)</f>
        <v>Choose…</v>
      </c>
      <c r="AG14" s="143" t="str">
        <f ca="1">OFFSET('2. WQAR Template'!$P$7,(ROW()-6)*20,0)</f>
        <v>Choose…</v>
      </c>
      <c r="AH14" s="143" t="str">
        <f ca="1">OFFSET('2. WQAR Template'!$P$8,(ROW()-6)*20,0)</f>
        <v>Choose…</v>
      </c>
      <c r="AI14" s="143" t="str">
        <f ca="1">OFFSET('2. WQAR Template'!$P$9,(ROW()-6)*20,0)</f>
        <v>Choose…</v>
      </c>
      <c r="AJ14" s="143" t="str">
        <f ca="1">OFFSET('2. WQAR Template'!$P$10,(ROW()-6)*20,0)</f>
        <v>Choose…</v>
      </c>
      <c r="AK14" s="143" t="str">
        <f ca="1">OFFSET('2. WQAR Template'!$P$11,(ROW()-6)*20,0)</f>
        <v>Choose…</v>
      </c>
      <c r="AL14" s="143" t="str">
        <f ca="1">OFFSET('2. WQAR Template'!$P$12,(ROW()-6)*20,0)</f>
        <v>Choose…</v>
      </c>
      <c r="AM14" s="143" t="str">
        <f ca="1">OFFSET('2. WQAR Template'!$P$13,(ROW()-6)*20,0)</f>
        <v>Choose…</v>
      </c>
      <c r="AN14" s="143" t="str">
        <f ca="1">OFFSET('2. WQAR Template'!$P$14,(ROW()-6)*20,0)</f>
        <v>Choose…</v>
      </c>
      <c r="AO14" s="143" t="str">
        <f ca="1">OFFSET('2. WQAR Template'!$P$15,(ROW()-6)*20,0)</f>
        <v>Choose…</v>
      </c>
      <c r="AP14" s="143" t="str">
        <f ca="1">OFFSET('2. WQAR Template'!$R$6,(ROW()-6)*20,0)</f>
        <v>Choose…</v>
      </c>
      <c r="AQ14" s="143" t="str">
        <f ca="1">OFFSET('2. WQAR Template'!$R$7,(ROW()-6)*20,0)</f>
        <v>Choose…</v>
      </c>
      <c r="AR14" s="143" t="str">
        <f ca="1">OFFSET('2. WQAR Template'!$R$8,(ROW()-6)*20,0)</f>
        <v>Choose…</v>
      </c>
      <c r="AS14" s="143" t="str">
        <f ca="1">OFFSET('2. WQAR Template'!$R$9,(ROW()-6)*20,0)</f>
        <v>Choose…</v>
      </c>
      <c r="AT14" s="143" t="str">
        <f ca="1">OFFSET('2. WQAR Template'!$R$10,(ROW()-6)*20,0)</f>
        <v>Choose…</v>
      </c>
      <c r="AU14" s="143" t="str">
        <f ca="1">OFFSET('2. WQAR Template'!$R$11,(ROW()-6)*20,0)</f>
        <v>Choose…</v>
      </c>
      <c r="AV14" s="143" t="str">
        <f ca="1">OFFSET('2. WQAR Template'!$R$12,(ROW()-6)*20,0)</f>
        <v>Choose…</v>
      </c>
      <c r="AW14" s="143" t="str">
        <f ca="1">OFFSET('2. WQAR Template'!$R$13,(ROW()-6)*20,0)</f>
        <v>Choose…</v>
      </c>
      <c r="AX14" s="143" t="str">
        <f ca="1">OFFSET('2. WQAR Template'!$R$14,(ROW()-6)*20,0)</f>
        <v>Choose…</v>
      </c>
      <c r="AY14" s="143" t="str">
        <f ca="1">OFFSET('2. WQAR Template'!$R$15,(ROW()-6)*20,0)</f>
        <v>Choose…</v>
      </c>
    </row>
    <row r="15" spans="1:72" ht="13" thickBot="1" x14ac:dyDescent="0.3">
      <c r="A15" s="44">
        <v>130010</v>
      </c>
      <c r="B15" s="44"/>
      <c r="C15" s="143">
        <f ca="1">OFFSET('2. WQAR Template'!$B$6,(ROW()-6)*20,0)</f>
        <v>0</v>
      </c>
      <c r="D15" s="143" t="str">
        <f ca="1">OFFSET('2. WQAR Template'!$C$6,(ROW()-6)*20,0)</f>
        <v>Choose…</v>
      </c>
      <c r="E15" s="143" t="str">
        <f ca="1">OFFSET('2. WQAR Template'!$D$6,(ROW()-6)*20,0)</f>
        <v>Choose…</v>
      </c>
      <c r="F15" s="143">
        <f ca="1">OFFSET('2. WQAR Template'!$E$6,(ROW()-6)*20,0)</f>
        <v>0</v>
      </c>
      <c r="G15" s="143">
        <f ca="1">OFFSET('2. WQAR Template'!$F$6,(ROW()-6)*20,0)</f>
        <v>0</v>
      </c>
      <c r="H15" s="143" t="str">
        <f ca="1">OFFSET('2. WQAR Template'!$G$6,(ROW()-6)*20,0)</f>
        <v>Choose…</v>
      </c>
      <c r="I15" s="143" t="str">
        <f ca="1">OFFSET('2. WQAR Template'!$H$6,(ROW()-6)*20,0)</f>
        <v>Choose…</v>
      </c>
      <c r="J15" s="143" t="str">
        <f ca="1">OFFSET('2. WQAR Template'!$J$6,(ROW()-6)*20,0)</f>
        <v>Choose…</v>
      </c>
      <c r="K15" s="143" t="str">
        <f ca="1">OFFSET('2. WQAR Template'!$J$7,(ROW()-6)*20,0)</f>
        <v>Choose…</v>
      </c>
      <c r="L15" s="143" t="str">
        <f ca="1">OFFSET('2. WQAR Template'!$J$8,(ROW()-6)*20,0)</f>
        <v>Choose…</v>
      </c>
      <c r="M15" s="143" t="str">
        <f ca="1">OFFSET('2. WQAR Template'!$J$9,(ROW()-6)*20,0)</f>
        <v>Choose…</v>
      </c>
      <c r="N15" s="143" t="str">
        <f ca="1">OFFSET('2. WQAR Template'!$J$10,(ROW()-6)*20,0)</f>
        <v>Choose…</v>
      </c>
      <c r="O15" s="143" t="str">
        <f ca="1">OFFSET('2. WQAR Template'!$J$11,(ROW()-6)*20,0)</f>
        <v>Choose…</v>
      </c>
      <c r="P15" s="143" t="str">
        <f ca="1">OFFSET('2. WQAR Template'!$J$12,(ROW()-6)*20,0)</f>
        <v>Choose…</v>
      </c>
      <c r="Q15" s="143" t="str">
        <f ca="1">OFFSET('2. WQAR Template'!$J$13,(ROW()-6)*20,0)</f>
        <v>Choose…</v>
      </c>
      <c r="R15" s="143" t="str">
        <f ca="1">OFFSET('2. WQAR Template'!$J$14,(ROW()-6)*20,0)</f>
        <v>Choose…</v>
      </c>
      <c r="S15" s="143" t="str">
        <f ca="1">OFFSET('2. WQAR Template'!$J$15,(ROW()-6)*20,0)</f>
        <v>Choose…</v>
      </c>
      <c r="T15" s="143" t="str">
        <f ca="1">OFFSET('2. WQAR Template'!$L$6,(ROW()-6)*20,0)</f>
        <v>Choose…</v>
      </c>
      <c r="U15" s="143" t="str">
        <f ca="1">OFFSET('2. WQAR Template'!$L$7,(ROW()-6)*20,0)</f>
        <v>Choose…</v>
      </c>
      <c r="V15" s="143" t="str">
        <f ca="1">OFFSET('2. WQAR Template'!$L$8,(ROW()-6)*20,0)</f>
        <v>Choose…</v>
      </c>
      <c r="W15" s="143" t="str">
        <f ca="1">OFFSET('2. WQAR Template'!$L$9,(ROW()-6)*20,0)</f>
        <v>Choose…</v>
      </c>
      <c r="X15" s="143" t="str">
        <f ca="1">OFFSET('2. WQAR Template'!$L$10,(ROW()-6)*20,0)</f>
        <v>Choose…</v>
      </c>
      <c r="Y15" s="143" t="str">
        <f ca="1">OFFSET('2. WQAR Template'!$L$11,(ROW()-6)*20,0)</f>
        <v>Choose…</v>
      </c>
      <c r="Z15" s="143" t="str">
        <f ca="1">OFFSET('2. WQAR Template'!$L$12,(ROW()-6)*20,0)</f>
        <v>Choose…</v>
      </c>
      <c r="AA15" s="143" t="str">
        <f ca="1">OFFSET('2. WQAR Template'!$L$13,(ROW()-6)*20,0)</f>
        <v>Choose…</v>
      </c>
      <c r="AB15" s="143" t="str">
        <f ca="1">OFFSET('2. WQAR Template'!$L$14,(ROW()-6)*20,0)</f>
        <v>Choose…</v>
      </c>
      <c r="AC15" s="143" t="str">
        <f ca="1">OFFSET('2. WQAR Template'!$L$15,(ROW()-6)*20,0)</f>
        <v>Choose…</v>
      </c>
      <c r="AD15" s="143" t="str">
        <f ca="1">OFFSET('2. WQAR Template'!$M$6,(ROW()-6)*20,0)</f>
        <v>Choose…</v>
      </c>
      <c r="AE15" s="143" t="str">
        <f ca="1">OFFSET('2. WQAR Template'!$N$6,(ROW()-6)*20,0)</f>
        <v>Choose…</v>
      </c>
      <c r="AF15" s="143" t="str">
        <f ca="1">OFFSET('2. WQAR Template'!$P$6,(ROW()-6)*20,0)</f>
        <v>Choose…</v>
      </c>
      <c r="AG15" s="143" t="str">
        <f ca="1">OFFSET('2. WQAR Template'!$P$7,(ROW()-6)*20,0)</f>
        <v>Choose…</v>
      </c>
      <c r="AH15" s="143" t="str">
        <f ca="1">OFFSET('2. WQAR Template'!$P$8,(ROW()-6)*20,0)</f>
        <v>Choose…</v>
      </c>
      <c r="AI15" s="143" t="str">
        <f ca="1">OFFSET('2. WQAR Template'!$P$9,(ROW()-6)*20,0)</f>
        <v>Choose…</v>
      </c>
      <c r="AJ15" s="143" t="str">
        <f ca="1">OFFSET('2. WQAR Template'!$P$10,(ROW()-6)*20,0)</f>
        <v>Choose…</v>
      </c>
      <c r="AK15" s="143" t="str">
        <f ca="1">OFFSET('2. WQAR Template'!$P$11,(ROW()-6)*20,0)</f>
        <v>Choose…</v>
      </c>
      <c r="AL15" s="143" t="str">
        <f ca="1">OFFSET('2. WQAR Template'!$P$12,(ROW()-6)*20,0)</f>
        <v>Choose…</v>
      </c>
      <c r="AM15" s="143" t="str">
        <f ca="1">OFFSET('2. WQAR Template'!$P$13,(ROW()-6)*20,0)</f>
        <v>Choose…</v>
      </c>
      <c r="AN15" s="143" t="str">
        <f ca="1">OFFSET('2. WQAR Template'!$P$14,(ROW()-6)*20,0)</f>
        <v>Choose…</v>
      </c>
      <c r="AO15" s="143" t="str">
        <f ca="1">OFFSET('2. WQAR Template'!$P$15,(ROW()-6)*20,0)</f>
        <v>Choose…</v>
      </c>
      <c r="AP15" s="143" t="str">
        <f ca="1">OFFSET('2. WQAR Template'!$R$6,(ROW()-6)*20,0)</f>
        <v>Choose…</v>
      </c>
      <c r="AQ15" s="143" t="str">
        <f ca="1">OFFSET('2. WQAR Template'!$R$7,(ROW()-6)*20,0)</f>
        <v>Choose…</v>
      </c>
      <c r="AR15" s="143" t="str">
        <f ca="1">OFFSET('2. WQAR Template'!$R$8,(ROW()-6)*20,0)</f>
        <v>Choose…</v>
      </c>
      <c r="AS15" s="143" t="str">
        <f ca="1">OFFSET('2. WQAR Template'!$R$9,(ROW()-6)*20,0)</f>
        <v>Choose…</v>
      </c>
      <c r="AT15" s="143" t="str">
        <f ca="1">OFFSET('2. WQAR Template'!$R$10,(ROW()-6)*20,0)</f>
        <v>Choose…</v>
      </c>
      <c r="AU15" s="143" t="str">
        <f ca="1">OFFSET('2. WQAR Template'!$R$11,(ROW()-6)*20,0)</f>
        <v>Choose…</v>
      </c>
      <c r="AV15" s="143" t="str">
        <f ca="1">OFFSET('2. WQAR Template'!$R$12,(ROW()-6)*20,0)</f>
        <v>Choose…</v>
      </c>
      <c r="AW15" s="143" t="str">
        <f ca="1">OFFSET('2. WQAR Template'!$R$13,(ROW()-6)*20,0)</f>
        <v>Choose…</v>
      </c>
      <c r="AX15" s="143" t="str">
        <f ca="1">OFFSET('2. WQAR Template'!$R$14,(ROW()-6)*20,0)</f>
        <v>Choose…</v>
      </c>
      <c r="AY15" s="143" t="str">
        <f ca="1">OFFSET('2. WQAR Template'!$R$15,(ROW()-6)*20,0)</f>
        <v>Choose…</v>
      </c>
    </row>
    <row r="16" spans="1:72" ht="13" thickBot="1" x14ac:dyDescent="0.3">
      <c r="A16">
        <v>130011</v>
      </c>
      <c r="B16" s="44"/>
      <c r="C16" s="143">
        <f ca="1">OFFSET('2. WQAR Template'!$B$6,(ROW()-6)*20,0)</f>
        <v>0</v>
      </c>
      <c r="D16" s="143">
        <f ca="1">OFFSET('2. WQAR Template'!$C$6,(ROW()-6)*20,0)</f>
        <v>0</v>
      </c>
      <c r="E16" s="143">
        <f ca="1">OFFSET('2. WQAR Template'!$D$6,(ROW()-6)*20,0)</f>
        <v>0</v>
      </c>
      <c r="F16" s="143">
        <f ca="1">OFFSET('2. WQAR Template'!$E$6,(ROW()-6)*20,0)</f>
        <v>0</v>
      </c>
      <c r="G16" s="143">
        <f ca="1">OFFSET('2. WQAR Template'!$F$6,(ROW()-6)*20,0)</f>
        <v>0</v>
      </c>
      <c r="H16" s="143">
        <f ca="1">OFFSET('2. WQAR Template'!$G$6,(ROW()-6)*20,0)</f>
        <v>0</v>
      </c>
      <c r="I16" s="143">
        <f ca="1">OFFSET('2. WQAR Template'!$H$6,(ROW()-6)*20,0)</f>
        <v>0</v>
      </c>
      <c r="J16" s="143">
        <f ca="1">OFFSET('2. WQAR Template'!$J$6,(ROW()-6)*20,0)</f>
        <v>0</v>
      </c>
      <c r="K16" s="143">
        <f ca="1">OFFSET('2. WQAR Template'!$J$7,(ROW()-6)*20,0)</f>
        <v>0</v>
      </c>
      <c r="L16" s="143">
        <f ca="1">OFFSET('2. WQAR Template'!$J$8,(ROW()-6)*20,0)</f>
        <v>0</v>
      </c>
      <c r="M16" s="143">
        <f ca="1">OFFSET('2. WQAR Template'!$J$9,(ROW()-6)*20,0)</f>
        <v>0</v>
      </c>
      <c r="N16" s="143">
        <f ca="1">OFFSET('2. WQAR Template'!$J$10,(ROW()-6)*20,0)</f>
        <v>0</v>
      </c>
      <c r="O16" s="143">
        <f ca="1">OFFSET('2. WQAR Template'!$J$11,(ROW()-6)*20,0)</f>
        <v>0</v>
      </c>
      <c r="P16" s="143">
        <f ca="1">OFFSET('2. WQAR Template'!$J$12,(ROW()-6)*20,0)</f>
        <v>0</v>
      </c>
      <c r="Q16" s="143">
        <f ca="1">OFFSET('2. WQAR Template'!$J$13,(ROW()-6)*20,0)</f>
        <v>0</v>
      </c>
      <c r="R16" s="143">
        <f ca="1">OFFSET('2. WQAR Template'!$J$14,(ROW()-6)*20,0)</f>
        <v>0</v>
      </c>
      <c r="S16" s="143">
        <f ca="1">OFFSET('2. WQAR Template'!$J$15,(ROW()-6)*20,0)</f>
        <v>0</v>
      </c>
      <c r="T16" s="143">
        <f ca="1">OFFSET('2. WQAR Template'!$L$6,(ROW()-6)*20,0)</f>
        <v>0</v>
      </c>
      <c r="U16" s="143">
        <f ca="1">OFFSET('2. WQAR Template'!$L$7,(ROW()-6)*20,0)</f>
        <v>0</v>
      </c>
      <c r="V16" s="143">
        <f ca="1">OFFSET('2. WQAR Template'!$L$8,(ROW()-6)*20,0)</f>
        <v>0</v>
      </c>
      <c r="W16" s="143">
        <f ca="1">OFFSET('2. WQAR Template'!$L$9,(ROW()-6)*20,0)</f>
        <v>0</v>
      </c>
      <c r="X16" s="143">
        <f ca="1">OFFSET('2. WQAR Template'!$L$10,(ROW()-6)*20,0)</f>
        <v>0</v>
      </c>
      <c r="Y16" s="143">
        <f ca="1">OFFSET('2. WQAR Template'!$L$11,(ROW()-6)*20,0)</f>
        <v>0</v>
      </c>
      <c r="Z16" s="143">
        <f ca="1">OFFSET('2. WQAR Template'!$L$12,(ROW()-6)*20,0)</f>
        <v>0</v>
      </c>
      <c r="AA16" s="143">
        <f ca="1">OFFSET('2. WQAR Template'!$L$13,(ROW()-6)*20,0)</f>
        <v>0</v>
      </c>
      <c r="AB16" s="143">
        <f ca="1">OFFSET('2. WQAR Template'!$L$14,(ROW()-6)*20,0)</f>
        <v>0</v>
      </c>
      <c r="AC16" s="143">
        <f ca="1">OFFSET('2. WQAR Template'!$L$15,(ROW()-6)*20,0)</f>
        <v>0</v>
      </c>
      <c r="AD16" s="143">
        <f ca="1">OFFSET('2. WQAR Template'!$M$6,(ROW()-6)*20,0)</f>
        <v>0</v>
      </c>
      <c r="AE16" s="143">
        <f ca="1">OFFSET('2. WQAR Template'!$N$6,(ROW()-6)*20,0)</f>
        <v>0</v>
      </c>
      <c r="AF16" s="143">
        <f ca="1">OFFSET('2. WQAR Template'!$P$6,(ROW()-6)*20,0)</f>
        <v>0</v>
      </c>
      <c r="AG16" s="143">
        <f ca="1">OFFSET('2. WQAR Template'!$P$7,(ROW()-6)*20,0)</f>
        <v>0</v>
      </c>
      <c r="AH16" s="143">
        <f ca="1">OFFSET('2. WQAR Template'!$P$8,(ROW()-6)*20,0)</f>
        <v>0</v>
      </c>
      <c r="AI16" s="143">
        <f ca="1">OFFSET('2. WQAR Template'!$P$9,(ROW()-6)*20,0)</f>
        <v>0</v>
      </c>
      <c r="AJ16" s="143">
        <f ca="1">OFFSET('2. WQAR Template'!$P$10,(ROW()-6)*20,0)</f>
        <v>0</v>
      </c>
      <c r="AK16" s="143">
        <f ca="1">OFFSET('2. WQAR Template'!$P$11,(ROW()-6)*20,0)</f>
        <v>0</v>
      </c>
      <c r="AL16" s="143">
        <f ca="1">OFFSET('2. WQAR Template'!$P$12,(ROW()-6)*20,0)</f>
        <v>0</v>
      </c>
      <c r="AM16" s="143">
        <f ca="1">OFFSET('2. WQAR Template'!$P$13,(ROW()-6)*20,0)</f>
        <v>0</v>
      </c>
      <c r="AN16" s="143">
        <f ca="1">OFFSET('2. WQAR Template'!$P$14,(ROW()-6)*20,0)</f>
        <v>0</v>
      </c>
      <c r="AO16" s="143">
        <f ca="1">OFFSET('2. WQAR Template'!$P$15,(ROW()-6)*20,0)</f>
        <v>0</v>
      </c>
      <c r="AP16" s="143">
        <f ca="1">OFFSET('2. WQAR Template'!$R$6,(ROW()-6)*20,0)</f>
        <v>0</v>
      </c>
      <c r="AQ16" s="143">
        <f ca="1">OFFSET('2. WQAR Template'!$R$7,(ROW()-6)*20,0)</f>
        <v>0</v>
      </c>
      <c r="AR16" s="143">
        <f ca="1">OFFSET('2. WQAR Template'!$R$8,(ROW()-6)*20,0)</f>
        <v>0</v>
      </c>
      <c r="AS16" s="143">
        <f ca="1">OFFSET('2. WQAR Template'!$R$9,(ROW()-6)*20,0)</f>
        <v>0</v>
      </c>
      <c r="AT16" s="143">
        <f ca="1">OFFSET('2. WQAR Template'!$R$10,(ROW()-6)*20,0)</f>
        <v>0</v>
      </c>
      <c r="AU16" s="143">
        <f ca="1">OFFSET('2. WQAR Template'!$R$11,(ROW()-6)*20,0)</f>
        <v>0</v>
      </c>
      <c r="AV16" s="143">
        <f ca="1">OFFSET('2. WQAR Template'!$R$12,(ROW()-6)*20,0)</f>
        <v>0</v>
      </c>
      <c r="AW16" s="143">
        <f ca="1">OFFSET('2. WQAR Template'!$R$13,(ROW()-6)*20,0)</f>
        <v>0</v>
      </c>
      <c r="AX16" s="143">
        <f ca="1">OFFSET('2. WQAR Template'!$R$14,(ROW()-6)*20,0)</f>
        <v>0</v>
      </c>
      <c r="AY16" s="143">
        <f ca="1">OFFSET('2. WQAR Template'!$R$15,(ROW()-6)*20,0)</f>
        <v>0</v>
      </c>
    </row>
    <row r="17" spans="2:51" ht="13" thickBot="1" x14ac:dyDescent="0.3">
      <c r="B17" s="44"/>
      <c r="C17" s="143">
        <f ca="1">OFFSET('2. WQAR Template'!$B$6,(ROW()-6)*20,0)</f>
        <v>0</v>
      </c>
      <c r="D17" s="143">
        <f ca="1">OFFSET('2. WQAR Template'!$C$6,(ROW()-6)*20,0)</f>
        <v>0</v>
      </c>
      <c r="E17" s="143">
        <f ca="1">OFFSET('2. WQAR Template'!$D$6,(ROW()-6)*20,0)</f>
        <v>0</v>
      </c>
      <c r="F17" s="143">
        <f ca="1">OFFSET('2. WQAR Template'!$E$6,(ROW()-6)*20,0)</f>
        <v>0</v>
      </c>
      <c r="G17" s="143">
        <f ca="1">OFFSET('2. WQAR Template'!$F$6,(ROW()-6)*20,0)</f>
        <v>0</v>
      </c>
      <c r="H17" s="143">
        <f ca="1">OFFSET('2. WQAR Template'!$G$6,(ROW()-6)*20,0)</f>
        <v>0</v>
      </c>
      <c r="I17" s="143">
        <f ca="1">OFFSET('2. WQAR Template'!$H$6,(ROW()-6)*20,0)</f>
        <v>0</v>
      </c>
      <c r="J17" s="143">
        <f ca="1">OFFSET('2. WQAR Template'!$J$6,(ROW()-6)*20,0)</f>
        <v>0</v>
      </c>
      <c r="K17" s="143">
        <f ca="1">OFFSET('2. WQAR Template'!$J$7,(ROW()-6)*20,0)</f>
        <v>0</v>
      </c>
      <c r="L17" s="143">
        <f ca="1">OFFSET('2. WQAR Template'!$J$8,(ROW()-6)*20,0)</f>
        <v>0</v>
      </c>
      <c r="M17" s="143">
        <f ca="1">OFFSET('2. WQAR Template'!$J$9,(ROW()-6)*20,0)</f>
        <v>0</v>
      </c>
      <c r="N17" s="143">
        <f ca="1">OFFSET('2. WQAR Template'!$J$10,(ROW()-6)*20,0)</f>
        <v>0</v>
      </c>
      <c r="O17" s="143">
        <f ca="1">OFFSET('2. WQAR Template'!$J$11,(ROW()-6)*20,0)</f>
        <v>0</v>
      </c>
      <c r="P17" s="143">
        <f ca="1">OFFSET('2. WQAR Template'!$J$12,(ROW()-6)*20,0)</f>
        <v>0</v>
      </c>
      <c r="Q17" s="143">
        <f ca="1">OFFSET('2. WQAR Template'!$J$13,(ROW()-6)*20,0)</f>
        <v>0</v>
      </c>
      <c r="R17" s="143">
        <f ca="1">OFFSET('2. WQAR Template'!$J$14,(ROW()-6)*20,0)</f>
        <v>0</v>
      </c>
      <c r="S17" s="143">
        <f ca="1">OFFSET('2. WQAR Template'!$J$15,(ROW()-6)*20,0)</f>
        <v>0</v>
      </c>
      <c r="T17" s="143">
        <f ca="1">OFFSET('2. WQAR Template'!$L$6,(ROW()-6)*20,0)</f>
        <v>0</v>
      </c>
      <c r="U17" s="143">
        <f ca="1">OFFSET('2. WQAR Template'!$L$7,(ROW()-6)*20,0)</f>
        <v>0</v>
      </c>
      <c r="V17" s="143">
        <f ca="1">OFFSET('2. WQAR Template'!$L$8,(ROW()-6)*20,0)</f>
        <v>0</v>
      </c>
      <c r="W17" s="143">
        <f ca="1">OFFSET('2. WQAR Template'!$L$9,(ROW()-6)*20,0)</f>
        <v>0</v>
      </c>
      <c r="X17" s="143">
        <f ca="1">OFFSET('2. WQAR Template'!$L$10,(ROW()-6)*20,0)</f>
        <v>0</v>
      </c>
      <c r="Y17" s="143">
        <f ca="1">OFFSET('2. WQAR Template'!$L$11,(ROW()-6)*20,0)</f>
        <v>0</v>
      </c>
      <c r="Z17" s="143">
        <f ca="1">OFFSET('2. WQAR Template'!$L$12,(ROW()-6)*20,0)</f>
        <v>0</v>
      </c>
      <c r="AA17" s="143">
        <f ca="1">OFFSET('2. WQAR Template'!$L$13,(ROW()-6)*20,0)</f>
        <v>0</v>
      </c>
      <c r="AB17" s="143">
        <f ca="1">OFFSET('2. WQAR Template'!$L$14,(ROW()-6)*20,0)</f>
        <v>0</v>
      </c>
      <c r="AC17" s="143">
        <f ca="1">OFFSET('2. WQAR Template'!$L$15,(ROW()-6)*20,0)</f>
        <v>0</v>
      </c>
      <c r="AD17" s="143">
        <f ca="1">OFFSET('2. WQAR Template'!$M$6,(ROW()-6)*20,0)</f>
        <v>0</v>
      </c>
      <c r="AE17" s="143">
        <f ca="1">OFFSET('2. WQAR Template'!$N$6,(ROW()-6)*20,0)</f>
        <v>0</v>
      </c>
      <c r="AF17" s="143">
        <f ca="1">OFFSET('2. WQAR Template'!$P$6,(ROW()-6)*20,0)</f>
        <v>0</v>
      </c>
      <c r="AG17" s="143">
        <f ca="1">OFFSET('2. WQAR Template'!$P$7,(ROW()-6)*20,0)</f>
        <v>0</v>
      </c>
      <c r="AH17" s="143">
        <f ca="1">OFFSET('2. WQAR Template'!$P$8,(ROW()-6)*20,0)</f>
        <v>0</v>
      </c>
      <c r="AI17" s="143">
        <f ca="1">OFFSET('2. WQAR Template'!$P$9,(ROW()-6)*20,0)</f>
        <v>0</v>
      </c>
      <c r="AJ17" s="143">
        <f ca="1">OFFSET('2. WQAR Template'!$P$10,(ROW()-6)*20,0)</f>
        <v>0</v>
      </c>
      <c r="AK17" s="143">
        <f ca="1">OFFSET('2. WQAR Template'!$P$11,(ROW()-6)*20,0)</f>
        <v>0</v>
      </c>
      <c r="AL17" s="143">
        <f ca="1">OFFSET('2. WQAR Template'!$P$12,(ROW()-6)*20,0)</f>
        <v>0</v>
      </c>
      <c r="AM17" s="143">
        <f ca="1">OFFSET('2. WQAR Template'!$P$13,(ROW()-6)*20,0)</f>
        <v>0</v>
      </c>
      <c r="AN17" s="143">
        <f ca="1">OFFSET('2. WQAR Template'!$P$14,(ROW()-6)*20,0)</f>
        <v>0</v>
      </c>
      <c r="AO17" s="143">
        <f ca="1">OFFSET('2. WQAR Template'!$P$15,(ROW()-6)*20,0)</f>
        <v>0</v>
      </c>
      <c r="AP17" s="143">
        <f ca="1">OFFSET('2. WQAR Template'!$R$6,(ROW()-6)*20,0)</f>
        <v>0</v>
      </c>
      <c r="AQ17" s="143">
        <f ca="1">OFFSET('2. WQAR Template'!$R$7,(ROW()-6)*20,0)</f>
        <v>0</v>
      </c>
      <c r="AR17" s="143">
        <f ca="1">OFFSET('2. WQAR Template'!$R$8,(ROW()-6)*20,0)</f>
        <v>0</v>
      </c>
      <c r="AS17" s="143">
        <f ca="1">OFFSET('2. WQAR Template'!$R$9,(ROW()-6)*20,0)</f>
        <v>0</v>
      </c>
      <c r="AT17" s="143">
        <f ca="1">OFFSET('2. WQAR Template'!$R$10,(ROW()-6)*20,0)</f>
        <v>0</v>
      </c>
      <c r="AU17" s="143">
        <f ca="1">OFFSET('2. WQAR Template'!$R$11,(ROW()-6)*20,0)</f>
        <v>0</v>
      </c>
      <c r="AV17" s="143">
        <f ca="1">OFFSET('2. WQAR Template'!$R$12,(ROW()-6)*20,0)</f>
        <v>0</v>
      </c>
      <c r="AW17" s="143">
        <f ca="1">OFFSET('2. WQAR Template'!$R$13,(ROW()-6)*20,0)</f>
        <v>0</v>
      </c>
      <c r="AX17" s="143">
        <f ca="1">OFFSET('2. WQAR Template'!$R$14,(ROW()-6)*20,0)</f>
        <v>0</v>
      </c>
      <c r="AY17" s="143">
        <f ca="1">OFFSET('2. WQAR Template'!$R$15,(ROW()-6)*20,0)</f>
        <v>0</v>
      </c>
    </row>
    <row r="18" spans="2:51" ht="13" thickBot="1" x14ac:dyDescent="0.3">
      <c r="B18" s="44"/>
      <c r="C18" s="143">
        <f ca="1">OFFSET('2. WQAR Template'!$B$6,(ROW()-6)*20,0)</f>
        <v>0</v>
      </c>
      <c r="D18" s="143">
        <f ca="1">OFFSET('2. WQAR Template'!$C$6,(ROW()-6)*20,0)</f>
        <v>0</v>
      </c>
      <c r="E18" s="143">
        <f ca="1">OFFSET('2. WQAR Template'!$D$6,(ROW()-6)*20,0)</f>
        <v>0</v>
      </c>
      <c r="F18" s="143">
        <f ca="1">OFFSET('2. WQAR Template'!$E$6,(ROW()-6)*20,0)</f>
        <v>0</v>
      </c>
      <c r="G18" s="143">
        <f ca="1">OFFSET('2. WQAR Template'!$F$6,(ROW()-6)*20,0)</f>
        <v>0</v>
      </c>
      <c r="H18" s="143">
        <f ca="1">OFFSET('2. WQAR Template'!$G$6,(ROW()-6)*20,0)</f>
        <v>0</v>
      </c>
      <c r="I18" s="143">
        <f ca="1">OFFSET('2. WQAR Template'!$H$6,(ROW()-6)*20,0)</f>
        <v>0</v>
      </c>
      <c r="J18" s="143">
        <f ca="1">OFFSET('2. WQAR Template'!$J$6,(ROW()-6)*20,0)</f>
        <v>0</v>
      </c>
      <c r="K18" s="143">
        <f ca="1">OFFSET('2. WQAR Template'!$J$7,(ROW()-6)*20,0)</f>
        <v>0</v>
      </c>
      <c r="L18" s="143">
        <f ca="1">OFFSET('2. WQAR Template'!$J$8,(ROW()-6)*20,0)</f>
        <v>0</v>
      </c>
      <c r="M18" s="143">
        <f ca="1">OFFSET('2. WQAR Template'!$J$9,(ROW()-6)*20,0)</f>
        <v>0</v>
      </c>
      <c r="N18" s="143">
        <f ca="1">OFFSET('2. WQAR Template'!$J$10,(ROW()-6)*20,0)</f>
        <v>0</v>
      </c>
      <c r="O18" s="143">
        <f ca="1">OFFSET('2. WQAR Template'!$J$11,(ROW()-6)*20,0)</f>
        <v>0</v>
      </c>
      <c r="P18" s="143">
        <f ca="1">OFFSET('2. WQAR Template'!$J$12,(ROW()-6)*20,0)</f>
        <v>0</v>
      </c>
      <c r="Q18" s="143">
        <f ca="1">OFFSET('2. WQAR Template'!$J$13,(ROW()-6)*20,0)</f>
        <v>0</v>
      </c>
      <c r="R18" s="143">
        <f ca="1">OFFSET('2. WQAR Template'!$J$14,(ROW()-6)*20,0)</f>
        <v>0</v>
      </c>
      <c r="S18" s="143">
        <f ca="1">OFFSET('2. WQAR Template'!$J$15,(ROW()-6)*20,0)</f>
        <v>0</v>
      </c>
      <c r="T18" s="143">
        <f ca="1">OFFSET('2. WQAR Template'!$L$6,(ROW()-6)*20,0)</f>
        <v>0</v>
      </c>
      <c r="U18" s="143">
        <f ca="1">OFFSET('2. WQAR Template'!$L$7,(ROW()-6)*20,0)</f>
        <v>0</v>
      </c>
      <c r="V18" s="143">
        <f ca="1">OFFSET('2. WQAR Template'!$L$8,(ROW()-6)*20,0)</f>
        <v>0</v>
      </c>
      <c r="W18" s="143">
        <f ca="1">OFFSET('2. WQAR Template'!$L$9,(ROW()-6)*20,0)</f>
        <v>0</v>
      </c>
      <c r="X18" s="143">
        <f ca="1">OFFSET('2. WQAR Template'!$L$10,(ROW()-6)*20,0)</f>
        <v>0</v>
      </c>
      <c r="Y18" s="143">
        <f ca="1">OFFSET('2. WQAR Template'!$L$11,(ROW()-6)*20,0)</f>
        <v>0</v>
      </c>
      <c r="Z18" s="143">
        <f ca="1">OFFSET('2. WQAR Template'!$L$12,(ROW()-6)*20,0)</f>
        <v>0</v>
      </c>
      <c r="AA18" s="143">
        <f ca="1">OFFSET('2. WQAR Template'!$L$13,(ROW()-6)*20,0)</f>
        <v>0</v>
      </c>
      <c r="AB18" s="143">
        <f ca="1">OFFSET('2. WQAR Template'!$L$14,(ROW()-6)*20,0)</f>
        <v>0</v>
      </c>
      <c r="AC18" s="143">
        <f ca="1">OFFSET('2. WQAR Template'!$L$15,(ROW()-6)*20,0)</f>
        <v>0</v>
      </c>
      <c r="AD18" s="143">
        <f ca="1">OFFSET('2. WQAR Template'!$M$6,(ROW()-6)*20,0)</f>
        <v>0</v>
      </c>
      <c r="AE18" s="143">
        <f ca="1">OFFSET('2. WQAR Template'!$N$6,(ROW()-6)*20,0)</f>
        <v>0</v>
      </c>
      <c r="AF18" s="143">
        <f ca="1">OFFSET('2. WQAR Template'!$P$6,(ROW()-6)*20,0)</f>
        <v>0</v>
      </c>
      <c r="AG18" s="143">
        <f ca="1">OFFSET('2. WQAR Template'!$P$7,(ROW()-6)*20,0)</f>
        <v>0</v>
      </c>
      <c r="AH18" s="143">
        <f ca="1">OFFSET('2. WQAR Template'!$P$8,(ROW()-6)*20,0)</f>
        <v>0</v>
      </c>
      <c r="AI18" s="143">
        <f ca="1">OFFSET('2. WQAR Template'!$P$9,(ROW()-6)*20,0)</f>
        <v>0</v>
      </c>
      <c r="AJ18" s="143">
        <f ca="1">OFFSET('2. WQAR Template'!$P$10,(ROW()-6)*20,0)</f>
        <v>0</v>
      </c>
      <c r="AK18" s="143">
        <f ca="1">OFFSET('2. WQAR Template'!$P$11,(ROW()-6)*20,0)</f>
        <v>0</v>
      </c>
      <c r="AL18" s="143">
        <f ca="1">OFFSET('2. WQAR Template'!$P$12,(ROW()-6)*20,0)</f>
        <v>0</v>
      </c>
      <c r="AM18" s="143">
        <f ca="1">OFFSET('2. WQAR Template'!$P$13,(ROW()-6)*20,0)</f>
        <v>0</v>
      </c>
      <c r="AN18" s="143">
        <f ca="1">OFFSET('2. WQAR Template'!$P$14,(ROW()-6)*20,0)</f>
        <v>0</v>
      </c>
      <c r="AO18" s="143">
        <f ca="1">OFFSET('2. WQAR Template'!$P$15,(ROW()-6)*20,0)</f>
        <v>0</v>
      </c>
      <c r="AP18" s="143">
        <f ca="1">OFFSET('2. WQAR Template'!$R$6,(ROW()-6)*20,0)</f>
        <v>0</v>
      </c>
      <c r="AQ18" s="143">
        <f ca="1">OFFSET('2. WQAR Template'!$R$7,(ROW()-6)*20,0)</f>
        <v>0</v>
      </c>
      <c r="AR18" s="143">
        <f ca="1">OFFSET('2. WQAR Template'!$R$8,(ROW()-6)*20,0)</f>
        <v>0</v>
      </c>
      <c r="AS18" s="143">
        <f ca="1">OFFSET('2. WQAR Template'!$R$9,(ROW()-6)*20,0)</f>
        <v>0</v>
      </c>
      <c r="AT18" s="143">
        <f ca="1">OFFSET('2. WQAR Template'!$R$10,(ROW()-6)*20,0)</f>
        <v>0</v>
      </c>
      <c r="AU18" s="143">
        <f ca="1">OFFSET('2. WQAR Template'!$R$11,(ROW()-6)*20,0)</f>
        <v>0</v>
      </c>
      <c r="AV18" s="143">
        <f ca="1">OFFSET('2. WQAR Template'!$R$12,(ROW()-6)*20,0)</f>
        <v>0</v>
      </c>
      <c r="AW18" s="143">
        <f ca="1">OFFSET('2. WQAR Template'!$R$13,(ROW()-6)*20,0)</f>
        <v>0</v>
      </c>
      <c r="AX18" s="143">
        <f ca="1">OFFSET('2. WQAR Template'!$R$14,(ROW()-6)*20,0)</f>
        <v>0</v>
      </c>
      <c r="AY18" s="143">
        <f ca="1">OFFSET('2. WQAR Template'!$R$15,(ROW()-6)*20,0)</f>
        <v>0</v>
      </c>
    </row>
    <row r="19" spans="2:51" ht="13" thickBot="1" x14ac:dyDescent="0.3">
      <c r="B19" s="44"/>
      <c r="C19" s="143">
        <f ca="1">OFFSET('2. WQAR Template'!$B$6,(ROW()-6)*20,0)</f>
        <v>0</v>
      </c>
      <c r="D19" s="143">
        <f ca="1">OFFSET('2. WQAR Template'!$C$6,(ROW()-6)*20,0)</f>
        <v>0</v>
      </c>
      <c r="E19" s="143">
        <f ca="1">OFFSET('2. WQAR Template'!$D$6,(ROW()-6)*20,0)</f>
        <v>0</v>
      </c>
      <c r="F19" s="143">
        <f ca="1">OFFSET('2. WQAR Template'!$E$6,(ROW()-6)*20,0)</f>
        <v>0</v>
      </c>
      <c r="G19" s="143">
        <f ca="1">OFFSET('2. WQAR Template'!$F$6,(ROW()-6)*20,0)</f>
        <v>0</v>
      </c>
      <c r="H19" s="143">
        <f ca="1">OFFSET('2. WQAR Template'!$G$6,(ROW()-6)*20,0)</f>
        <v>0</v>
      </c>
      <c r="I19" s="143">
        <f ca="1">OFFSET('2. WQAR Template'!$H$6,(ROW()-6)*20,0)</f>
        <v>0</v>
      </c>
      <c r="J19" s="143">
        <f ca="1">OFFSET('2. WQAR Template'!$J$6,(ROW()-6)*20,0)</f>
        <v>0</v>
      </c>
      <c r="K19" s="143">
        <f ca="1">OFFSET('2. WQAR Template'!$J$7,(ROW()-6)*20,0)</f>
        <v>0</v>
      </c>
      <c r="L19" s="143">
        <f ca="1">OFFSET('2. WQAR Template'!$J$8,(ROW()-6)*20,0)</f>
        <v>0</v>
      </c>
      <c r="M19" s="143">
        <f ca="1">OFFSET('2. WQAR Template'!$J$9,(ROW()-6)*20,0)</f>
        <v>0</v>
      </c>
      <c r="N19" s="143">
        <f ca="1">OFFSET('2. WQAR Template'!$J$10,(ROW()-6)*20,0)</f>
        <v>0</v>
      </c>
      <c r="O19" s="143">
        <f ca="1">OFFSET('2. WQAR Template'!$J$11,(ROW()-6)*20,0)</f>
        <v>0</v>
      </c>
      <c r="P19" s="143">
        <f ca="1">OFFSET('2. WQAR Template'!$J$12,(ROW()-6)*20,0)</f>
        <v>0</v>
      </c>
      <c r="Q19" s="143">
        <f ca="1">OFFSET('2. WQAR Template'!$J$13,(ROW()-6)*20,0)</f>
        <v>0</v>
      </c>
      <c r="R19" s="143">
        <f ca="1">OFFSET('2. WQAR Template'!$J$14,(ROW()-6)*20,0)</f>
        <v>0</v>
      </c>
      <c r="S19" s="143">
        <f ca="1">OFFSET('2. WQAR Template'!$J$15,(ROW()-6)*20,0)</f>
        <v>0</v>
      </c>
      <c r="T19" s="143">
        <f ca="1">OFFSET('2. WQAR Template'!$L$6,(ROW()-6)*20,0)</f>
        <v>0</v>
      </c>
      <c r="U19" s="143">
        <f ca="1">OFFSET('2. WQAR Template'!$L$7,(ROW()-6)*20,0)</f>
        <v>0</v>
      </c>
      <c r="V19" s="143">
        <f ca="1">OFFSET('2. WQAR Template'!$L$8,(ROW()-6)*20,0)</f>
        <v>0</v>
      </c>
      <c r="W19" s="143">
        <f ca="1">OFFSET('2. WQAR Template'!$L$9,(ROW()-6)*20,0)</f>
        <v>0</v>
      </c>
      <c r="X19" s="143">
        <f ca="1">OFFSET('2. WQAR Template'!$L$10,(ROW()-6)*20,0)</f>
        <v>0</v>
      </c>
      <c r="Y19" s="143">
        <f ca="1">OFFSET('2. WQAR Template'!$L$11,(ROW()-6)*20,0)</f>
        <v>0</v>
      </c>
      <c r="Z19" s="143">
        <f ca="1">OFFSET('2. WQAR Template'!$L$12,(ROW()-6)*20,0)</f>
        <v>0</v>
      </c>
      <c r="AA19" s="143">
        <f ca="1">OFFSET('2. WQAR Template'!$L$13,(ROW()-6)*20,0)</f>
        <v>0</v>
      </c>
      <c r="AB19" s="143">
        <f ca="1">OFFSET('2. WQAR Template'!$L$14,(ROW()-6)*20,0)</f>
        <v>0</v>
      </c>
      <c r="AC19" s="143">
        <f ca="1">OFFSET('2. WQAR Template'!$L$15,(ROW()-6)*20,0)</f>
        <v>0</v>
      </c>
      <c r="AD19" s="143">
        <f ca="1">OFFSET('2. WQAR Template'!$M$6,(ROW()-6)*20,0)</f>
        <v>0</v>
      </c>
      <c r="AE19" s="143">
        <f ca="1">OFFSET('2. WQAR Template'!$N$6,(ROW()-6)*20,0)</f>
        <v>0</v>
      </c>
      <c r="AF19" s="143">
        <f ca="1">OFFSET('2. WQAR Template'!$P$6,(ROW()-6)*20,0)</f>
        <v>0</v>
      </c>
      <c r="AG19" s="143">
        <f ca="1">OFFSET('2. WQAR Template'!$P$7,(ROW()-6)*20,0)</f>
        <v>0</v>
      </c>
      <c r="AH19" s="143">
        <f ca="1">OFFSET('2. WQAR Template'!$P$8,(ROW()-6)*20,0)</f>
        <v>0</v>
      </c>
      <c r="AI19" s="143">
        <f ca="1">OFFSET('2. WQAR Template'!$P$9,(ROW()-6)*20,0)</f>
        <v>0</v>
      </c>
      <c r="AJ19" s="143">
        <f ca="1">OFFSET('2. WQAR Template'!$P$10,(ROW()-6)*20,0)</f>
        <v>0</v>
      </c>
      <c r="AK19" s="143">
        <f ca="1">OFFSET('2. WQAR Template'!$P$11,(ROW()-6)*20,0)</f>
        <v>0</v>
      </c>
      <c r="AL19" s="143">
        <f ca="1">OFFSET('2. WQAR Template'!$P$12,(ROW()-6)*20,0)</f>
        <v>0</v>
      </c>
      <c r="AM19" s="143">
        <f ca="1">OFFSET('2. WQAR Template'!$P$13,(ROW()-6)*20,0)</f>
        <v>0</v>
      </c>
      <c r="AN19" s="143">
        <f ca="1">OFFSET('2. WQAR Template'!$P$14,(ROW()-6)*20,0)</f>
        <v>0</v>
      </c>
      <c r="AO19" s="143">
        <f ca="1">OFFSET('2. WQAR Template'!$P$15,(ROW()-6)*20,0)</f>
        <v>0</v>
      </c>
      <c r="AP19" s="143">
        <f ca="1">OFFSET('2. WQAR Template'!$R$6,(ROW()-6)*20,0)</f>
        <v>0</v>
      </c>
      <c r="AQ19" s="143">
        <f ca="1">OFFSET('2. WQAR Template'!$R$7,(ROW()-6)*20,0)</f>
        <v>0</v>
      </c>
      <c r="AR19" s="143">
        <f ca="1">OFFSET('2. WQAR Template'!$R$8,(ROW()-6)*20,0)</f>
        <v>0</v>
      </c>
      <c r="AS19" s="143">
        <f ca="1">OFFSET('2. WQAR Template'!$R$9,(ROW()-6)*20,0)</f>
        <v>0</v>
      </c>
      <c r="AT19" s="143">
        <f ca="1">OFFSET('2. WQAR Template'!$R$10,(ROW()-6)*20,0)</f>
        <v>0</v>
      </c>
      <c r="AU19" s="143">
        <f ca="1">OFFSET('2. WQAR Template'!$R$11,(ROW()-6)*20,0)</f>
        <v>0</v>
      </c>
      <c r="AV19" s="143">
        <f ca="1">OFFSET('2. WQAR Template'!$R$12,(ROW()-6)*20,0)</f>
        <v>0</v>
      </c>
      <c r="AW19" s="143">
        <f ca="1">OFFSET('2. WQAR Template'!$R$13,(ROW()-6)*20,0)</f>
        <v>0</v>
      </c>
      <c r="AX19" s="143">
        <f ca="1">OFFSET('2. WQAR Template'!$R$14,(ROW()-6)*20,0)</f>
        <v>0</v>
      </c>
      <c r="AY19" s="143">
        <f ca="1">OFFSET('2. WQAR Template'!$R$15,(ROW()-6)*20,0)</f>
        <v>0</v>
      </c>
    </row>
    <row r="20" spans="2:51" ht="13" thickBot="1" x14ac:dyDescent="0.3">
      <c r="B20" s="44"/>
      <c r="C20" s="143">
        <f ca="1">OFFSET('2. WQAR Template'!$B$6,(ROW()-6)*20,0)</f>
        <v>0</v>
      </c>
      <c r="D20" s="143">
        <f ca="1">OFFSET('2. WQAR Template'!$C$6,(ROW()-6)*20,0)</f>
        <v>0</v>
      </c>
      <c r="E20" s="143">
        <f ca="1">OFFSET('2. WQAR Template'!$D$6,(ROW()-6)*20,0)</f>
        <v>0</v>
      </c>
      <c r="F20" s="143">
        <f ca="1">OFFSET('2. WQAR Template'!$E$6,(ROW()-6)*20,0)</f>
        <v>0</v>
      </c>
      <c r="G20" s="143">
        <f ca="1">OFFSET('2. WQAR Template'!$F$6,(ROW()-6)*20,0)</f>
        <v>0</v>
      </c>
      <c r="H20" s="143">
        <f ca="1">OFFSET('2. WQAR Template'!$G$6,(ROW()-6)*20,0)</f>
        <v>0</v>
      </c>
      <c r="I20" s="143">
        <f ca="1">OFFSET('2. WQAR Template'!$H$6,(ROW()-6)*20,0)</f>
        <v>0</v>
      </c>
      <c r="J20" s="143">
        <f ca="1">OFFSET('2. WQAR Template'!$J$6,(ROW()-6)*20,0)</f>
        <v>0</v>
      </c>
      <c r="K20" s="143">
        <f ca="1">OFFSET('2. WQAR Template'!$J$7,(ROW()-6)*20,0)</f>
        <v>0</v>
      </c>
      <c r="L20" s="143">
        <f ca="1">OFFSET('2. WQAR Template'!$J$8,(ROW()-6)*20,0)</f>
        <v>0</v>
      </c>
      <c r="M20" s="143">
        <f ca="1">OFFSET('2. WQAR Template'!$J$9,(ROW()-6)*20,0)</f>
        <v>0</v>
      </c>
      <c r="N20" s="143">
        <f ca="1">OFFSET('2. WQAR Template'!$J$10,(ROW()-6)*20,0)</f>
        <v>0</v>
      </c>
      <c r="O20" s="143">
        <f ca="1">OFFSET('2. WQAR Template'!$J$11,(ROW()-6)*20,0)</f>
        <v>0</v>
      </c>
      <c r="P20" s="143">
        <f ca="1">OFFSET('2. WQAR Template'!$J$12,(ROW()-6)*20,0)</f>
        <v>0</v>
      </c>
      <c r="Q20" s="143">
        <f ca="1">OFFSET('2. WQAR Template'!$J$13,(ROW()-6)*20,0)</f>
        <v>0</v>
      </c>
      <c r="R20" s="143">
        <f ca="1">OFFSET('2. WQAR Template'!$J$14,(ROW()-6)*20,0)</f>
        <v>0</v>
      </c>
      <c r="S20" s="143">
        <f ca="1">OFFSET('2. WQAR Template'!$J$15,(ROW()-6)*20,0)</f>
        <v>0</v>
      </c>
      <c r="T20" s="143">
        <f ca="1">OFFSET('2. WQAR Template'!$L$6,(ROW()-6)*20,0)</f>
        <v>0</v>
      </c>
      <c r="U20" s="143">
        <f ca="1">OFFSET('2. WQAR Template'!$L$7,(ROW()-6)*20,0)</f>
        <v>0</v>
      </c>
      <c r="V20" s="143">
        <f ca="1">OFFSET('2. WQAR Template'!$L$8,(ROW()-6)*20,0)</f>
        <v>0</v>
      </c>
      <c r="W20" s="143">
        <f ca="1">OFFSET('2. WQAR Template'!$L$9,(ROW()-6)*20,0)</f>
        <v>0</v>
      </c>
      <c r="X20" s="143">
        <f ca="1">OFFSET('2. WQAR Template'!$L$10,(ROW()-6)*20,0)</f>
        <v>0</v>
      </c>
      <c r="Y20" s="143">
        <f ca="1">OFFSET('2. WQAR Template'!$L$11,(ROW()-6)*20,0)</f>
        <v>0</v>
      </c>
      <c r="Z20" s="143">
        <f ca="1">OFFSET('2. WQAR Template'!$L$12,(ROW()-6)*20,0)</f>
        <v>0</v>
      </c>
      <c r="AA20" s="143">
        <f ca="1">OFFSET('2. WQAR Template'!$L$13,(ROW()-6)*20,0)</f>
        <v>0</v>
      </c>
      <c r="AB20" s="143">
        <f ca="1">OFFSET('2. WQAR Template'!$L$14,(ROW()-6)*20,0)</f>
        <v>0</v>
      </c>
      <c r="AC20" s="143">
        <f ca="1">OFFSET('2. WQAR Template'!$L$15,(ROW()-6)*20,0)</f>
        <v>0</v>
      </c>
      <c r="AD20" s="143">
        <f ca="1">OFFSET('2. WQAR Template'!$M$6,(ROW()-6)*20,0)</f>
        <v>0</v>
      </c>
      <c r="AE20" s="143">
        <f ca="1">OFFSET('2. WQAR Template'!$N$6,(ROW()-6)*20,0)</f>
        <v>0</v>
      </c>
      <c r="AF20" s="143">
        <f ca="1">OFFSET('2. WQAR Template'!$P$6,(ROW()-6)*20,0)</f>
        <v>0</v>
      </c>
      <c r="AG20" s="143">
        <f ca="1">OFFSET('2. WQAR Template'!$P$7,(ROW()-6)*20,0)</f>
        <v>0</v>
      </c>
      <c r="AH20" s="143">
        <f ca="1">OFFSET('2. WQAR Template'!$P$8,(ROW()-6)*20,0)</f>
        <v>0</v>
      </c>
      <c r="AI20" s="143">
        <f ca="1">OFFSET('2. WQAR Template'!$P$9,(ROW()-6)*20,0)</f>
        <v>0</v>
      </c>
      <c r="AJ20" s="143">
        <f ca="1">OFFSET('2. WQAR Template'!$P$10,(ROW()-6)*20,0)</f>
        <v>0</v>
      </c>
      <c r="AK20" s="143">
        <f ca="1">OFFSET('2. WQAR Template'!$P$11,(ROW()-6)*20,0)</f>
        <v>0</v>
      </c>
      <c r="AL20" s="143">
        <f ca="1">OFFSET('2. WQAR Template'!$P$12,(ROW()-6)*20,0)</f>
        <v>0</v>
      </c>
      <c r="AM20" s="143">
        <f ca="1">OFFSET('2. WQAR Template'!$P$13,(ROW()-6)*20,0)</f>
        <v>0</v>
      </c>
      <c r="AN20" s="143">
        <f ca="1">OFFSET('2. WQAR Template'!$P$14,(ROW()-6)*20,0)</f>
        <v>0</v>
      </c>
      <c r="AO20" s="143">
        <f ca="1">OFFSET('2. WQAR Template'!$P$15,(ROW()-6)*20,0)</f>
        <v>0</v>
      </c>
      <c r="AP20" s="143">
        <f ca="1">OFFSET('2. WQAR Template'!$R$6,(ROW()-6)*20,0)</f>
        <v>0</v>
      </c>
      <c r="AQ20" s="143">
        <f ca="1">OFFSET('2. WQAR Template'!$R$7,(ROW()-6)*20,0)</f>
        <v>0</v>
      </c>
      <c r="AR20" s="143">
        <f ca="1">OFFSET('2. WQAR Template'!$R$8,(ROW()-6)*20,0)</f>
        <v>0</v>
      </c>
      <c r="AS20" s="143">
        <f ca="1">OFFSET('2. WQAR Template'!$R$9,(ROW()-6)*20,0)</f>
        <v>0</v>
      </c>
      <c r="AT20" s="143">
        <f ca="1">OFFSET('2. WQAR Template'!$R$10,(ROW()-6)*20,0)</f>
        <v>0</v>
      </c>
      <c r="AU20" s="143">
        <f ca="1">OFFSET('2. WQAR Template'!$R$11,(ROW()-6)*20,0)</f>
        <v>0</v>
      </c>
      <c r="AV20" s="143">
        <f ca="1">OFFSET('2. WQAR Template'!$R$12,(ROW()-6)*20,0)</f>
        <v>0</v>
      </c>
      <c r="AW20" s="143">
        <f ca="1">OFFSET('2. WQAR Template'!$R$13,(ROW()-6)*20,0)</f>
        <v>0</v>
      </c>
      <c r="AX20" s="143">
        <f ca="1">OFFSET('2. WQAR Template'!$R$14,(ROW()-6)*20,0)</f>
        <v>0</v>
      </c>
      <c r="AY20" s="143">
        <f ca="1">OFFSET('2. WQAR Template'!$R$15,(ROW()-6)*20,0)</f>
        <v>0</v>
      </c>
    </row>
    <row r="21" spans="2:51" ht="13" thickBot="1" x14ac:dyDescent="0.3">
      <c r="B21" s="44"/>
      <c r="C21" s="143">
        <f ca="1">OFFSET('2. WQAR Template'!$B$6,(ROW()-6)*20,0)</f>
        <v>0</v>
      </c>
      <c r="D21" s="143">
        <f ca="1">OFFSET('2. WQAR Template'!$C$6,(ROW()-6)*20,0)</f>
        <v>0</v>
      </c>
      <c r="E21" s="143">
        <f ca="1">OFFSET('2. WQAR Template'!$D$6,(ROW()-6)*20,0)</f>
        <v>0</v>
      </c>
      <c r="F21" s="143">
        <f ca="1">OFFSET('2. WQAR Template'!$E$6,(ROW()-6)*20,0)</f>
        <v>0</v>
      </c>
      <c r="G21" s="143">
        <f ca="1">OFFSET('2. WQAR Template'!$F$6,(ROW()-6)*20,0)</f>
        <v>0</v>
      </c>
      <c r="H21" s="143">
        <f ca="1">OFFSET('2. WQAR Template'!$G$6,(ROW()-6)*20,0)</f>
        <v>0</v>
      </c>
      <c r="I21" s="143">
        <f ca="1">OFFSET('2. WQAR Template'!$H$6,(ROW()-6)*20,0)</f>
        <v>0</v>
      </c>
      <c r="J21" s="143">
        <f ca="1">OFFSET('2. WQAR Template'!$J$6,(ROW()-6)*20,0)</f>
        <v>0</v>
      </c>
      <c r="K21" s="143">
        <f ca="1">OFFSET('2. WQAR Template'!$J$7,(ROW()-6)*20,0)</f>
        <v>0</v>
      </c>
      <c r="L21" s="143">
        <f ca="1">OFFSET('2. WQAR Template'!$J$8,(ROW()-6)*20,0)</f>
        <v>0</v>
      </c>
      <c r="M21" s="143">
        <f ca="1">OFFSET('2. WQAR Template'!$J$9,(ROW()-6)*20,0)</f>
        <v>0</v>
      </c>
      <c r="N21" s="143">
        <f ca="1">OFFSET('2. WQAR Template'!$J$10,(ROW()-6)*20,0)</f>
        <v>0</v>
      </c>
      <c r="O21" s="143">
        <f ca="1">OFFSET('2. WQAR Template'!$J$11,(ROW()-6)*20,0)</f>
        <v>0</v>
      </c>
      <c r="P21" s="143">
        <f ca="1">OFFSET('2. WQAR Template'!$J$12,(ROW()-6)*20,0)</f>
        <v>0</v>
      </c>
      <c r="Q21" s="143">
        <f ca="1">OFFSET('2. WQAR Template'!$J$13,(ROW()-6)*20,0)</f>
        <v>0</v>
      </c>
      <c r="R21" s="143">
        <f ca="1">OFFSET('2. WQAR Template'!$J$14,(ROW()-6)*20,0)</f>
        <v>0</v>
      </c>
      <c r="S21" s="143">
        <f ca="1">OFFSET('2. WQAR Template'!$J$15,(ROW()-6)*20,0)</f>
        <v>0</v>
      </c>
      <c r="T21" s="143">
        <f ca="1">OFFSET('2. WQAR Template'!$L$6,(ROW()-6)*20,0)</f>
        <v>0</v>
      </c>
      <c r="U21" s="143">
        <f ca="1">OFFSET('2. WQAR Template'!$L$7,(ROW()-6)*20,0)</f>
        <v>0</v>
      </c>
      <c r="V21" s="143">
        <f ca="1">OFFSET('2. WQAR Template'!$L$8,(ROW()-6)*20,0)</f>
        <v>0</v>
      </c>
      <c r="W21" s="143">
        <f ca="1">OFFSET('2. WQAR Template'!$L$9,(ROW()-6)*20,0)</f>
        <v>0</v>
      </c>
      <c r="X21" s="143">
        <f ca="1">OFFSET('2. WQAR Template'!$L$10,(ROW()-6)*20,0)</f>
        <v>0</v>
      </c>
      <c r="Y21" s="143">
        <f ca="1">OFFSET('2. WQAR Template'!$L$11,(ROW()-6)*20,0)</f>
        <v>0</v>
      </c>
      <c r="Z21" s="143">
        <f ca="1">OFFSET('2. WQAR Template'!$L$12,(ROW()-6)*20,0)</f>
        <v>0</v>
      </c>
      <c r="AA21" s="143">
        <f ca="1">OFFSET('2. WQAR Template'!$L$13,(ROW()-6)*20,0)</f>
        <v>0</v>
      </c>
      <c r="AB21" s="143">
        <f ca="1">OFFSET('2. WQAR Template'!$L$14,(ROW()-6)*20,0)</f>
        <v>0</v>
      </c>
      <c r="AC21" s="143">
        <f ca="1">OFFSET('2. WQAR Template'!$L$15,(ROW()-6)*20,0)</f>
        <v>0</v>
      </c>
      <c r="AD21" s="143">
        <f ca="1">OFFSET('2. WQAR Template'!$M$6,(ROW()-6)*20,0)</f>
        <v>0</v>
      </c>
      <c r="AE21" s="143">
        <f ca="1">OFFSET('2. WQAR Template'!$N$6,(ROW()-6)*20,0)</f>
        <v>0</v>
      </c>
      <c r="AF21" s="143">
        <f ca="1">OFFSET('2. WQAR Template'!$P$6,(ROW()-6)*20,0)</f>
        <v>0</v>
      </c>
      <c r="AG21" s="143">
        <f ca="1">OFFSET('2. WQAR Template'!$P$7,(ROW()-6)*20,0)</f>
        <v>0</v>
      </c>
      <c r="AH21" s="143">
        <f ca="1">OFFSET('2. WQAR Template'!$P$8,(ROW()-6)*20,0)</f>
        <v>0</v>
      </c>
      <c r="AI21" s="143">
        <f ca="1">OFFSET('2. WQAR Template'!$P$9,(ROW()-6)*20,0)</f>
        <v>0</v>
      </c>
      <c r="AJ21" s="143">
        <f ca="1">OFFSET('2. WQAR Template'!$P$10,(ROW()-6)*20,0)</f>
        <v>0</v>
      </c>
      <c r="AK21" s="143">
        <f ca="1">OFFSET('2. WQAR Template'!$P$11,(ROW()-6)*20,0)</f>
        <v>0</v>
      </c>
      <c r="AL21" s="143">
        <f ca="1">OFFSET('2. WQAR Template'!$P$12,(ROW()-6)*20,0)</f>
        <v>0</v>
      </c>
      <c r="AM21" s="143">
        <f ca="1">OFFSET('2. WQAR Template'!$P$13,(ROW()-6)*20,0)</f>
        <v>0</v>
      </c>
      <c r="AN21" s="143">
        <f ca="1">OFFSET('2. WQAR Template'!$P$14,(ROW()-6)*20,0)</f>
        <v>0</v>
      </c>
      <c r="AO21" s="143">
        <f ca="1">OFFSET('2. WQAR Template'!$P$15,(ROW()-6)*20,0)</f>
        <v>0</v>
      </c>
      <c r="AP21" s="143">
        <f ca="1">OFFSET('2. WQAR Template'!$R$6,(ROW()-6)*20,0)</f>
        <v>0</v>
      </c>
      <c r="AQ21" s="143">
        <f ca="1">OFFSET('2. WQAR Template'!$R$7,(ROW()-6)*20,0)</f>
        <v>0</v>
      </c>
      <c r="AR21" s="143">
        <f ca="1">OFFSET('2. WQAR Template'!$R$8,(ROW()-6)*20,0)</f>
        <v>0</v>
      </c>
      <c r="AS21" s="143">
        <f ca="1">OFFSET('2. WQAR Template'!$R$9,(ROW()-6)*20,0)</f>
        <v>0</v>
      </c>
      <c r="AT21" s="143">
        <f ca="1">OFFSET('2. WQAR Template'!$R$10,(ROW()-6)*20,0)</f>
        <v>0</v>
      </c>
      <c r="AU21" s="143">
        <f ca="1">OFFSET('2. WQAR Template'!$R$11,(ROW()-6)*20,0)</f>
        <v>0</v>
      </c>
      <c r="AV21" s="143">
        <f ca="1">OFFSET('2. WQAR Template'!$R$12,(ROW()-6)*20,0)</f>
        <v>0</v>
      </c>
      <c r="AW21" s="143">
        <f ca="1">OFFSET('2. WQAR Template'!$R$13,(ROW()-6)*20,0)</f>
        <v>0</v>
      </c>
      <c r="AX21" s="143">
        <f ca="1">OFFSET('2. WQAR Template'!$R$14,(ROW()-6)*20,0)</f>
        <v>0</v>
      </c>
      <c r="AY21" s="143">
        <f ca="1">OFFSET('2. WQAR Template'!$R$15,(ROW()-6)*20,0)</f>
        <v>0</v>
      </c>
    </row>
    <row r="22" spans="2:51" ht="13" thickBot="1" x14ac:dyDescent="0.3">
      <c r="B22" s="44"/>
      <c r="C22" s="143">
        <f ca="1">OFFSET('2. WQAR Template'!$B$6,(ROW()-6)*20,0)</f>
        <v>0</v>
      </c>
      <c r="D22" s="143">
        <f ca="1">OFFSET('2. WQAR Template'!$C$6,(ROW()-6)*20,0)</f>
        <v>0</v>
      </c>
      <c r="E22" s="143">
        <f ca="1">OFFSET('2. WQAR Template'!$D$6,(ROW()-6)*20,0)</f>
        <v>0</v>
      </c>
      <c r="F22" s="143">
        <f ca="1">OFFSET('2. WQAR Template'!$E$6,(ROW()-6)*20,0)</f>
        <v>0</v>
      </c>
      <c r="G22" s="143">
        <f ca="1">OFFSET('2. WQAR Template'!$F$6,(ROW()-6)*20,0)</f>
        <v>0</v>
      </c>
      <c r="H22" s="143">
        <f ca="1">OFFSET('2. WQAR Template'!$G$6,(ROW()-6)*20,0)</f>
        <v>0</v>
      </c>
      <c r="I22" s="143">
        <f ca="1">OFFSET('2. WQAR Template'!$H$6,(ROW()-6)*20,0)</f>
        <v>0</v>
      </c>
      <c r="J22" s="143">
        <f ca="1">OFFSET('2. WQAR Template'!$J$6,(ROW()-6)*20,0)</f>
        <v>0</v>
      </c>
      <c r="K22" s="143">
        <f ca="1">OFFSET('2. WQAR Template'!$J$7,(ROW()-6)*20,0)</f>
        <v>0</v>
      </c>
      <c r="L22" s="143">
        <f ca="1">OFFSET('2. WQAR Template'!$J$8,(ROW()-6)*20,0)</f>
        <v>0</v>
      </c>
      <c r="M22" s="143">
        <f ca="1">OFFSET('2. WQAR Template'!$J$9,(ROW()-6)*20,0)</f>
        <v>0</v>
      </c>
      <c r="N22" s="143">
        <f ca="1">OFFSET('2. WQAR Template'!$J$10,(ROW()-6)*20,0)</f>
        <v>0</v>
      </c>
      <c r="O22" s="143">
        <f ca="1">OFFSET('2. WQAR Template'!$J$11,(ROW()-6)*20,0)</f>
        <v>0</v>
      </c>
      <c r="P22" s="143">
        <f ca="1">OFFSET('2. WQAR Template'!$J$12,(ROW()-6)*20,0)</f>
        <v>0</v>
      </c>
      <c r="Q22" s="143">
        <f ca="1">OFFSET('2. WQAR Template'!$J$13,(ROW()-6)*20,0)</f>
        <v>0</v>
      </c>
      <c r="R22" s="143">
        <f ca="1">OFFSET('2. WQAR Template'!$J$14,(ROW()-6)*20,0)</f>
        <v>0</v>
      </c>
      <c r="S22" s="143">
        <f ca="1">OFFSET('2. WQAR Template'!$J$15,(ROW()-6)*20,0)</f>
        <v>0</v>
      </c>
      <c r="T22" s="143">
        <f ca="1">OFFSET('2. WQAR Template'!$L$6,(ROW()-6)*20,0)</f>
        <v>0</v>
      </c>
      <c r="U22" s="143">
        <f ca="1">OFFSET('2. WQAR Template'!$L$7,(ROW()-6)*20,0)</f>
        <v>0</v>
      </c>
      <c r="V22" s="143">
        <f ca="1">OFFSET('2. WQAR Template'!$L$8,(ROW()-6)*20,0)</f>
        <v>0</v>
      </c>
      <c r="W22" s="143">
        <f ca="1">OFFSET('2. WQAR Template'!$L$9,(ROW()-6)*20,0)</f>
        <v>0</v>
      </c>
      <c r="X22" s="143">
        <f ca="1">OFFSET('2. WQAR Template'!$L$10,(ROW()-6)*20,0)</f>
        <v>0</v>
      </c>
      <c r="Y22" s="143">
        <f ca="1">OFFSET('2. WQAR Template'!$L$11,(ROW()-6)*20,0)</f>
        <v>0</v>
      </c>
      <c r="Z22" s="143">
        <f ca="1">OFFSET('2. WQAR Template'!$L$12,(ROW()-6)*20,0)</f>
        <v>0</v>
      </c>
      <c r="AA22" s="143">
        <f ca="1">OFFSET('2. WQAR Template'!$L$13,(ROW()-6)*20,0)</f>
        <v>0</v>
      </c>
      <c r="AB22" s="143">
        <f ca="1">OFFSET('2. WQAR Template'!$L$14,(ROW()-6)*20,0)</f>
        <v>0</v>
      </c>
      <c r="AC22" s="143">
        <f ca="1">OFFSET('2. WQAR Template'!$L$15,(ROW()-6)*20,0)</f>
        <v>0</v>
      </c>
      <c r="AD22" s="143">
        <f ca="1">OFFSET('2. WQAR Template'!$M$6,(ROW()-6)*20,0)</f>
        <v>0</v>
      </c>
      <c r="AE22" s="143">
        <f ca="1">OFFSET('2. WQAR Template'!$N$6,(ROW()-6)*20,0)</f>
        <v>0</v>
      </c>
      <c r="AF22" s="143">
        <f ca="1">OFFSET('2. WQAR Template'!$P$6,(ROW()-6)*20,0)</f>
        <v>0</v>
      </c>
      <c r="AG22" s="143">
        <f ca="1">OFFSET('2. WQAR Template'!$P$7,(ROW()-6)*20,0)</f>
        <v>0</v>
      </c>
      <c r="AH22" s="143">
        <f ca="1">OFFSET('2. WQAR Template'!$P$8,(ROW()-6)*20,0)</f>
        <v>0</v>
      </c>
      <c r="AI22" s="143">
        <f ca="1">OFFSET('2. WQAR Template'!$P$9,(ROW()-6)*20,0)</f>
        <v>0</v>
      </c>
      <c r="AJ22" s="143">
        <f ca="1">OFFSET('2. WQAR Template'!$P$10,(ROW()-6)*20,0)</f>
        <v>0</v>
      </c>
      <c r="AK22" s="143">
        <f ca="1">OFFSET('2. WQAR Template'!$P$11,(ROW()-6)*20,0)</f>
        <v>0</v>
      </c>
      <c r="AL22" s="143">
        <f ca="1">OFFSET('2. WQAR Template'!$P$12,(ROW()-6)*20,0)</f>
        <v>0</v>
      </c>
      <c r="AM22" s="143">
        <f ca="1">OFFSET('2. WQAR Template'!$P$13,(ROW()-6)*20,0)</f>
        <v>0</v>
      </c>
      <c r="AN22" s="143">
        <f ca="1">OFFSET('2. WQAR Template'!$P$14,(ROW()-6)*20,0)</f>
        <v>0</v>
      </c>
      <c r="AO22" s="143">
        <f ca="1">OFFSET('2. WQAR Template'!$P$15,(ROW()-6)*20,0)</f>
        <v>0</v>
      </c>
      <c r="AP22" s="143">
        <f ca="1">OFFSET('2. WQAR Template'!$R$6,(ROW()-6)*20,0)</f>
        <v>0</v>
      </c>
      <c r="AQ22" s="143">
        <f ca="1">OFFSET('2. WQAR Template'!$R$7,(ROW()-6)*20,0)</f>
        <v>0</v>
      </c>
      <c r="AR22" s="143">
        <f ca="1">OFFSET('2. WQAR Template'!$R$8,(ROW()-6)*20,0)</f>
        <v>0</v>
      </c>
      <c r="AS22" s="143">
        <f ca="1">OFFSET('2. WQAR Template'!$R$9,(ROW()-6)*20,0)</f>
        <v>0</v>
      </c>
      <c r="AT22" s="143">
        <f ca="1">OFFSET('2. WQAR Template'!$R$10,(ROW()-6)*20,0)</f>
        <v>0</v>
      </c>
      <c r="AU22" s="143">
        <f ca="1">OFFSET('2. WQAR Template'!$R$11,(ROW()-6)*20,0)</f>
        <v>0</v>
      </c>
      <c r="AV22" s="143">
        <f ca="1">OFFSET('2. WQAR Template'!$R$12,(ROW()-6)*20,0)</f>
        <v>0</v>
      </c>
      <c r="AW22" s="143">
        <f ca="1">OFFSET('2. WQAR Template'!$R$13,(ROW()-6)*20,0)</f>
        <v>0</v>
      </c>
      <c r="AX22" s="143">
        <f ca="1">OFFSET('2. WQAR Template'!$R$14,(ROW()-6)*20,0)</f>
        <v>0</v>
      </c>
      <c r="AY22" s="143">
        <f ca="1">OFFSET('2. WQAR Template'!$R$15,(ROW()-6)*20,0)</f>
        <v>0</v>
      </c>
    </row>
    <row r="23" spans="2:51" ht="13" thickBot="1" x14ac:dyDescent="0.3">
      <c r="B23" s="44"/>
      <c r="C23" s="143">
        <f ca="1">OFFSET('2. WQAR Template'!$B$6,(ROW()-6)*20,0)</f>
        <v>0</v>
      </c>
      <c r="D23" s="143">
        <f ca="1">OFFSET('2. WQAR Template'!$C$6,(ROW()-6)*20,0)</f>
        <v>0</v>
      </c>
      <c r="E23" s="143">
        <f ca="1">OFFSET('2. WQAR Template'!$D$6,(ROW()-6)*20,0)</f>
        <v>0</v>
      </c>
      <c r="F23" s="143">
        <f ca="1">OFFSET('2. WQAR Template'!$E$6,(ROW()-6)*20,0)</f>
        <v>0</v>
      </c>
      <c r="G23" s="143">
        <f ca="1">OFFSET('2. WQAR Template'!$F$6,(ROW()-6)*20,0)</f>
        <v>0</v>
      </c>
      <c r="H23" s="143">
        <f ca="1">OFFSET('2. WQAR Template'!$G$6,(ROW()-6)*20,0)</f>
        <v>0</v>
      </c>
      <c r="I23" s="143">
        <f ca="1">OFFSET('2. WQAR Template'!$H$6,(ROW()-6)*20,0)</f>
        <v>0</v>
      </c>
      <c r="J23" s="143">
        <f ca="1">OFFSET('2. WQAR Template'!$J$6,(ROW()-6)*20,0)</f>
        <v>0</v>
      </c>
      <c r="K23" s="143">
        <f ca="1">OFFSET('2. WQAR Template'!$J$7,(ROW()-6)*20,0)</f>
        <v>0</v>
      </c>
      <c r="L23" s="143">
        <f ca="1">OFFSET('2. WQAR Template'!$J$8,(ROW()-6)*20,0)</f>
        <v>0</v>
      </c>
      <c r="M23" s="143">
        <f ca="1">OFFSET('2. WQAR Template'!$J$9,(ROW()-6)*20,0)</f>
        <v>0</v>
      </c>
      <c r="N23" s="143">
        <f ca="1">OFFSET('2. WQAR Template'!$J$10,(ROW()-6)*20,0)</f>
        <v>0</v>
      </c>
      <c r="O23" s="143">
        <f ca="1">OFFSET('2. WQAR Template'!$J$11,(ROW()-6)*20,0)</f>
        <v>0</v>
      </c>
      <c r="P23" s="143">
        <f ca="1">OFFSET('2. WQAR Template'!$J$12,(ROW()-6)*20,0)</f>
        <v>0</v>
      </c>
      <c r="Q23" s="143">
        <f ca="1">OFFSET('2. WQAR Template'!$J$13,(ROW()-6)*20,0)</f>
        <v>0</v>
      </c>
      <c r="R23" s="143">
        <f ca="1">OFFSET('2. WQAR Template'!$J$14,(ROW()-6)*20,0)</f>
        <v>0</v>
      </c>
      <c r="S23" s="143">
        <f ca="1">OFFSET('2. WQAR Template'!$J$15,(ROW()-6)*20,0)</f>
        <v>0</v>
      </c>
      <c r="T23" s="143">
        <f ca="1">OFFSET('2. WQAR Template'!$L$6,(ROW()-6)*20,0)</f>
        <v>0</v>
      </c>
      <c r="U23" s="143">
        <f ca="1">OFFSET('2. WQAR Template'!$L$7,(ROW()-6)*20,0)</f>
        <v>0</v>
      </c>
      <c r="V23" s="143">
        <f ca="1">OFFSET('2. WQAR Template'!$L$8,(ROW()-6)*20,0)</f>
        <v>0</v>
      </c>
      <c r="W23" s="143">
        <f ca="1">OFFSET('2. WQAR Template'!$L$9,(ROW()-6)*20,0)</f>
        <v>0</v>
      </c>
      <c r="X23" s="143">
        <f ca="1">OFFSET('2. WQAR Template'!$L$10,(ROW()-6)*20,0)</f>
        <v>0</v>
      </c>
      <c r="Y23" s="143">
        <f ca="1">OFFSET('2. WQAR Template'!$L$11,(ROW()-6)*20,0)</f>
        <v>0</v>
      </c>
      <c r="Z23" s="143">
        <f ca="1">OFFSET('2. WQAR Template'!$L$12,(ROW()-6)*20,0)</f>
        <v>0</v>
      </c>
      <c r="AA23" s="143">
        <f ca="1">OFFSET('2. WQAR Template'!$L$13,(ROW()-6)*20,0)</f>
        <v>0</v>
      </c>
      <c r="AB23" s="143">
        <f ca="1">OFFSET('2. WQAR Template'!$L$14,(ROW()-6)*20,0)</f>
        <v>0</v>
      </c>
      <c r="AC23" s="143">
        <f ca="1">OFFSET('2. WQAR Template'!$L$15,(ROW()-6)*20,0)</f>
        <v>0</v>
      </c>
      <c r="AD23" s="143">
        <f ca="1">OFFSET('2. WQAR Template'!$M$6,(ROW()-6)*20,0)</f>
        <v>0</v>
      </c>
      <c r="AE23" s="143">
        <f ca="1">OFFSET('2. WQAR Template'!$N$6,(ROW()-6)*20,0)</f>
        <v>0</v>
      </c>
      <c r="AF23" s="143">
        <f ca="1">OFFSET('2. WQAR Template'!$P$6,(ROW()-6)*20,0)</f>
        <v>0</v>
      </c>
      <c r="AG23" s="143">
        <f ca="1">OFFSET('2. WQAR Template'!$P$7,(ROW()-6)*20,0)</f>
        <v>0</v>
      </c>
      <c r="AH23" s="143">
        <f ca="1">OFFSET('2. WQAR Template'!$P$8,(ROW()-6)*20,0)</f>
        <v>0</v>
      </c>
      <c r="AI23" s="143">
        <f ca="1">OFFSET('2. WQAR Template'!$P$9,(ROW()-6)*20,0)</f>
        <v>0</v>
      </c>
      <c r="AJ23" s="143">
        <f ca="1">OFFSET('2. WQAR Template'!$P$10,(ROW()-6)*20,0)</f>
        <v>0</v>
      </c>
      <c r="AK23" s="143">
        <f ca="1">OFFSET('2. WQAR Template'!$P$11,(ROW()-6)*20,0)</f>
        <v>0</v>
      </c>
      <c r="AL23" s="143">
        <f ca="1">OFFSET('2. WQAR Template'!$P$12,(ROW()-6)*20,0)</f>
        <v>0</v>
      </c>
      <c r="AM23" s="143">
        <f ca="1">OFFSET('2. WQAR Template'!$P$13,(ROW()-6)*20,0)</f>
        <v>0</v>
      </c>
      <c r="AN23" s="143">
        <f ca="1">OFFSET('2. WQAR Template'!$P$14,(ROW()-6)*20,0)</f>
        <v>0</v>
      </c>
      <c r="AO23" s="143">
        <f ca="1">OFFSET('2. WQAR Template'!$P$15,(ROW()-6)*20,0)</f>
        <v>0</v>
      </c>
      <c r="AP23" s="143">
        <f ca="1">OFFSET('2. WQAR Template'!$R$6,(ROW()-6)*20,0)</f>
        <v>0</v>
      </c>
      <c r="AQ23" s="143">
        <f ca="1">OFFSET('2. WQAR Template'!$R$7,(ROW()-6)*20,0)</f>
        <v>0</v>
      </c>
      <c r="AR23" s="143">
        <f ca="1">OFFSET('2. WQAR Template'!$R$8,(ROW()-6)*20,0)</f>
        <v>0</v>
      </c>
      <c r="AS23" s="143">
        <f ca="1">OFFSET('2. WQAR Template'!$R$9,(ROW()-6)*20,0)</f>
        <v>0</v>
      </c>
      <c r="AT23" s="143">
        <f ca="1">OFFSET('2. WQAR Template'!$R$10,(ROW()-6)*20,0)</f>
        <v>0</v>
      </c>
      <c r="AU23" s="143">
        <f ca="1">OFFSET('2. WQAR Template'!$R$11,(ROW()-6)*20,0)</f>
        <v>0</v>
      </c>
      <c r="AV23" s="143">
        <f ca="1">OFFSET('2. WQAR Template'!$R$12,(ROW()-6)*20,0)</f>
        <v>0</v>
      </c>
      <c r="AW23" s="143">
        <f ca="1">OFFSET('2. WQAR Template'!$R$13,(ROW()-6)*20,0)</f>
        <v>0</v>
      </c>
      <c r="AX23" s="143">
        <f ca="1">OFFSET('2. WQAR Template'!$R$14,(ROW()-6)*20,0)</f>
        <v>0</v>
      </c>
      <c r="AY23" s="143">
        <f ca="1">OFFSET('2. WQAR Template'!$R$15,(ROW()-6)*20,0)</f>
        <v>0</v>
      </c>
    </row>
    <row r="24" spans="2:51" ht="13" thickBot="1" x14ac:dyDescent="0.3">
      <c r="B24" s="44"/>
      <c r="C24" s="143">
        <f ca="1">OFFSET('2. WQAR Template'!$B$6,(ROW()-6)*20,0)</f>
        <v>0</v>
      </c>
      <c r="D24" s="143">
        <f ca="1">OFFSET('2. WQAR Template'!$C$6,(ROW()-6)*20,0)</f>
        <v>0</v>
      </c>
      <c r="E24" s="143">
        <f ca="1">OFFSET('2. WQAR Template'!$D$6,(ROW()-6)*20,0)</f>
        <v>0</v>
      </c>
      <c r="F24" s="143">
        <f ca="1">OFFSET('2. WQAR Template'!$E$6,(ROW()-6)*20,0)</f>
        <v>0</v>
      </c>
      <c r="G24" s="143">
        <f ca="1">OFFSET('2. WQAR Template'!$F$6,(ROW()-6)*20,0)</f>
        <v>0</v>
      </c>
      <c r="H24" s="143">
        <f ca="1">OFFSET('2. WQAR Template'!$G$6,(ROW()-6)*20,0)</f>
        <v>0</v>
      </c>
      <c r="I24" s="143">
        <f ca="1">OFFSET('2. WQAR Template'!$H$6,(ROW()-6)*20,0)</f>
        <v>0</v>
      </c>
      <c r="J24" s="143">
        <f ca="1">OFFSET('2. WQAR Template'!$J$6,(ROW()-6)*20,0)</f>
        <v>0</v>
      </c>
      <c r="K24" s="143">
        <f ca="1">OFFSET('2. WQAR Template'!$J$7,(ROW()-6)*20,0)</f>
        <v>0</v>
      </c>
      <c r="L24" s="143">
        <f ca="1">OFFSET('2. WQAR Template'!$J$8,(ROW()-6)*20,0)</f>
        <v>0</v>
      </c>
      <c r="M24" s="143">
        <f ca="1">OFFSET('2. WQAR Template'!$J$9,(ROW()-6)*20,0)</f>
        <v>0</v>
      </c>
      <c r="N24" s="143">
        <f ca="1">OFFSET('2. WQAR Template'!$J$10,(ROW()-6)*20,0)</f>
        <v>0</v>
      </c>
      <c r="O24" s="143">
        <f ca="1">OFFSET('2. WQAR Template'!$J$11,(ROW()-6)*20,0)</f>
        <v>0</v>
      </c>
      <c r="P24" s="143">
        <f ca="1">OFFSET('2. WQAR Template'!$J$12,(ROW()-6)*20,0)</f>
        <v>0</v>
      </c>
      <c r="Q24" s="143">
        <f ca="1">OFFSET('2. WQAR Template'!$J$13,(ROW()-6)*20,0)</f>
        <v>0</v>
      </c>
      <c r="R24" s="143">
        <f ca="1">OFFSET('2. WQAR Template'!$J$14,(ROW()-6)*20,0)</f>
        <v>0</v>
      </c>
      <c r="S24" s="143">
        <f ca="1">OFFSET('2. WQAR Template'!$J$15,(ROW()-6)*20,0)</f>
        <v>0</v>
      </c>
      <c r="T24" s="143">
        <f ca="1">OFFSET('2. WQAR Template'!$L$6,(ROW()-6)*20,0)</f>
        <v>0</v>
      </c>
      <c r="U24" s="143">
        <f ca="1">OFFSET('2. WQAR Template'!$L$7,(ROW()-6)*20,0)</f>
        <v>0</v>
      </c>
      <c r="V24" s="143">
        <f ca="1">OFFSET('2. WQAR Template'!$L$8,(ROW()-6)*20,0)</f>
        <v>0</v>
      </c>
      <c r="W24" s="143">
        <f ca="1">OFFSET('2. WQAR Template'!$L$9,(ROW()-6)*20,0)</f>
        <v>0</v>
      </c>
      <c r="X24" s="143">
        <f ca="1">OFFSET('2. WQAR Template'!$L$10,(ROW()-6)*20,0)</f>
        <v>0</v>
      </c>
      <c r="Y24" s="143">
        <f ca="1">OFFSET('2. WQAR Template'!$L$11,(ROW()-6)*20,0)</f>
        <v>0</v>
      </c>
      <c r="Z24" s="143">
        <f ca="1">OFFSET('2. WQAR Template'!$L$12,(ROW()-6)*20,0)</f>
        <v>0</v>
      </c>
      <c r="AA24" s="143">
        <f ca="1">OFFSET('2. WQAR Template'!$L$13,(ROW()-6)*20,0)</f>
        <v>0</v>
      </c>
      <c r="AB24" s="143">
        <f ca="1">OFFSET('2. WQAR Template'!$L$14,(ROW()-6)*20,0)</f>
        <v>0</v>
      </c>
      <c r="AC24" s="143">
        <f ca="1">OFFSET('2. WQAR Template'!$L$15,(ROW()-6)*20,0)</f>
        <v>0</v>
      </c>
      <c r="AD24" s="143">
        <f ca="1">OFFSET('2. WQAR Template'!$M$6,(ROW()-6)*20,0)</f>
        <v>0</v>
      </c>
      <c r="AE24" s="143">
        <f ca="1">OFFSET('2. WQAR Template'!$N$6,(ROW()-6)*20,0)</f>
        <v>0</v>
      </c>
      <c r="AF24" s="143">
        <f ca="1">OFFSET('2. WQAR Template'!$P$6,(ROW()-6)*20,0)</f>
        <v>0</v>
      </c>
      <c r="AG24" s="143">
        <f ca="1">OFFSET('2. WQAR Template'!$P$7,(ROW()-6)*20,0)</f>
        <v>0</v>
      </c>
      <c r="AH24" s="143">
        <f ca="1">OFFSET('2. WQAR Template'!$P$8,(ROW()-6)*20,0)</f>
        <v>0</v>
      </c>
      <c r="AI24" s="143">
        <f ca="1">OFFSET('2. WQAR Template'!$P$9,(ROW()-6)*20,0)</f>
        <v>0</v>
      </c>
      <c r="AJ24" s="143">
        <f ca="1">OFFSET('2. WQAR Template'!$P$10,(ROW()-6)*20,0)</f>
        <v>0</v>
      </c>
      <c r="AK24" s="143">
        <f ca="1">OFFSET('2. WQAR Template'!$P$11,(ROW()-6)*20,0)</f>
        <v>0</v>
      </c>
      <c r="AL24" s="143">
        <f ca="1">OFFSET('2. WQAR Template'!$P$12,(ROW()-6)*20,0)</f>
        <v>0</v>
      </c>
      <c r="AM24" s="143">
        <f ca="1">OFFSET('2. WQAR Template'!$P$13,(ROW()-6)*20,0)</f>
        <v>0</v>
      </c>
      <c r="AN24" s="143">
        <f ca="1">OFFSET('2. WQAR Template'!$P$14,(ROW()-6)*20,0)</f>
        <v>0</v>
      </c>
      <c r="AO24" s="143">
        <f ca="1">OFFSET('2. WQAR Template'!$P$15,(ROW()-6)*20,0)</f>
        <v>0</v>
      </c>
      <c r="AP24" s="143">
        <f ca="1">OFFSET('2. WQAR Template'!$R$6,(ROW()-6)*20,0)</f>
        <v>0</v>
      </c>
      <c r="AQ24" s="143">
        <f ca="1">OFFSET('2. WQAR Template'!$R$7,(ROW()-6)*20,0)</f>
        <v>0</v>
      </c>
      <c r="AR24" s="143">
        <f ca="1">OFFSET('2. WQAR Template'!$R$8,(ROW()-6)*20,0)</f>
        <v>0</v>
      </c>
      <c r="AS24" s="143">
        <f ca="1">OFFSET('2. WQAR Template'!$R$9,(ROW()-6)*20,0)</f>
        <v>0</v>
      </c>
      <c r="AT24" s="143">
        <f ca="1">OFFSET('2. WQAR Template'!$R$10,(ROW()-6)*20,0)</f>
        <v>0</v>
      </c>
      <c r="AU24" s="143">
        <f ca="1">OFFSET('2. WQAR Template'!$R$11,(ROW()-6)*20,0)</f>
        <v>0</v>
      </c>
      <c r="AV24" s="143">
        <f ca="1">OFFSET('2. WQAR Template'!$R$12,(ROW()-6)*20,0)</f>
        <v>0</v>
      </c>
      <c r="AW24" s="143">
        <f ca="1">OFFSET('2. WQAR Template'!$R$13,(ROW()-6)*20,0)</f>
        <v>0</v>
      </c>
      <c r="AX24" s="143">
        <f ca="1">OFFSET('2. WQAR Template'!$R$14,(ROW()-6)*20,0)</f>
        <v>0</v>
      </c>
      <c r="AY24" s="143">
        <f ca="1">OFFSET('2. WQAR Template'!$R$15,(ROW()-6)*20,0)</f>
        <v>0</v>
      </c>
    </row>
    <row r="25" spans="2:51" ht="13" thickBot="1" x14ac:dyDescent="0.3">
      <c r="B25" s="44"/>
      <c r="C25" s="143">
        <f ca="1">OFFSET('2. WQAR Template'!$B$6,(ROW()-6)*20,0)</f>
        <v>0</v>
      </c>
      <c r="D25" s="143">
        <f ca="1">OFFSET('2. WQAR Template'!$C$6,(ROW()-6)*20,0)</f>
        <v>0</v>
      </c>
      <c r="E25" s="143">
        <f ca="1">OFFSET('2. WQAR Template'!$D$6,(ROW()-6)*20,0)</f>
        <v>0</v>
      </c>
      <c r="F25" s="143">
        <f ca="1">OFFSET('2. WQAR Template'!$E$6,(ROW()-6)*20,0)</f>
        <v>0</v>
      </c>
      <c r="G25" s="143">
        <f ca="1">OFFSET('2. WQAR Template'!$F$6,(ROW()-6)*20,0)</f>
        <v>0</v>
      </c>
      <c r="H25" s="143">
        <f ca="1">OFFSET('2. WQAR Template'!$G$6,(ROW()-6)*20,0)</f>
        <v>0</v>
      </c>
      <c r="I25" s="143">
        <f ca="1">OFFSET('2. WQAR Template'!$H$6,(ROW()-6)*20,0)</f>
        <v>0</v>
      </c>
      <c r="J25" s="143">
        <f ca="1">OFFSET('2. WQAR Template'!$J$6,(ROW()-6)*20,0)</f>
        <v>0</v>
      </c>
      <c r="K25" s="143">
        <f ca="1">OFFSET('2. WQAR Template'!$J$7,(ROW()-6)*20,0)</f>
        <v>0</v>
      </c>
      <c r="L25" s="143">
        <f ca="1">OFFSET('2. WQAR Template'!$J$8,(ROW()-6)*20,0)</f>
        <v>0</v>
      </c>
      <c r="M25" s="143">
        <f ca="1">OFFSET('2. WQAR Template'!$J$9,(ROW()-6)*20,0)</f>
        <v>0</v>
      </c>
      <c r="N25" s="143">
        <f ca="1">OFFSET('2. WQAR Template'!$J$10,(ROW()-6)*20,0)</f>
        <v>0</v>
      </c>
      <c r="O25" s="143">
        <f ca="1">OFFSET('2. WQAR Template'!$J$11,(ROW()-6)*20,0)</f>
        <v>0</v>
      </c>
      <c r="P25" s="143">
        <f ca="1">OFFSET('2. WQAR Template'!$J$12,(ROW()-6)*20,0)</f>
        <v>0</v>
      </c>
      <c r="Q25" s="143">
        <f ca="1">OFFSET('2. WQAR Template'!$J$13,(ROW()-6)*20,0)</f>
        <v>0</v>
      </c>
      <c r="R25" s="143">
        <f ca="1">OFFSET('2. WQAR Template'!$J$14,(ROW()-6)*20,0)</f>
        <v>0</v>
      </c>
      <c r="S25" s="143">
        <f ca="1">OFFSET('2. WQAR Template'!$J$15,(ROW()-6)*20,0)</f>
        <v>0</v>
      </c>
      <c r="T25" s="143">
        <f ca="1">OFFSET('2. WQAR Template'!$L$6,(ROW()-6)*20,0)</f>
        <v>0</v>
      </c>
      <c r="U25" s="143">
        <f ca="1">OFFSET('2. WQAR Template'!$L$7,(ROW()-6)*20,0)</f>
        <v>0</v>
      </c>
      <c r="V25" s="143">
        <f ca="1">OFFSET('2. WQAR Template'!$L$8,(ROW()-6)*20,0)</f>
        <v>0</v>
      </c>
      <c r="W25" s="143">
        <f ca="1">OFFSET('2. WQAR Template'!$L$9,(ROW()-6)*20,0)</f>
        <v>0</v>
      </c>
      <c r="X25" s="143">
        <f ca="1">OFFSET('2. WQAR Template'!$L$10,(ROW()-6)*20,0)</f>
        <v>0</v>
      </c>
      <c r="Y25" s="143">
        <f ca="1">OFFSET('2. WQAR Template'!$L$11,(ROW()-6)*20,0)</f>
        <v>0</v>
      </c>
      <c r="Z25" s="143">
        <f ca="1">OFFSET('2. WQAR Template'!$L$12,(ROW()-6)*20,0)</f>
        <v>0</v>
      </c>
      <c r="AA25" s="143">
        <f ca="1">OFFSET('2. WQAR Template'!$L$13,(ROW()-6)*20,0)</f>
        <v>0</v>
      </c>
      <c r="AB25" s="143">
        <f ca="1">OFFSET('2. WQAR Template'!$L$14,(ROW()-6)*20,0)</f>
        <v>0</v>
      </c>
      <c r="AC25" s="143">
        <f ca="1">OFFSET('2. WQAR Template'!$L$15,(ROW()-6)*20,0)</f>
        <v>0</v>
      </c>
      <c r="AD25" s="143">
        <f ca="1">OFFSET('2. WQAR Template'!$M$6,(ROW()-6)*20,0)</f>
        <v>0</v>
      </c>
      <c r="AE25" s="143">
        <f ca="1">OFFSET('2. WQAR Template'!$N$6,(ROW()-6)*20,0)</f>
        <v>0</v>
      </c>
      <c r="AF25" s="143">
        <f ca="1">OFFSET('2. WQAR Template'!$P$6,(ROW()-6)*20,0)</f>
        <v>0</v>
      </c>
      <c r="AG25" s="143">
        <f ca="1">OFFSET('2. WQAR Template'!$P$7,(ROW()-6)*20,0)</f>
        <v>0</v>
      </c>
      <c r="AH25" s="143">
        <f ca="1">OFFSET('2. WQAR Template'!$P$8,(ROW()-6)*20,0)</f>
        <v>0</v>
      </c>
      <c r="AI25" s="143">
        <f ca="1">OFFSET('2. WQAR Template'!$P$9,(ROW()-6)*20,0)</f>
        <v>0</v>
      </c>
      <c r="AJ25" s="143">
        <f ca="1">OFFSET('2. WQAR Template'!$P$10,(ROW()-6)*20,0)</f>
        <v>0</v>
      </c>
      <c r="AK25" s="143">
        <f ca="1">OFFSET('2. WQAR Template'!$P$11,(ROW()-6)*20,0)</f>
        <v>0</v>
      </c>
      <c r="AL25" s="143">
        <f ca="1">OFFSET('2. WQAR Template'!$P$12,(ROW()-6)*20,0)</f>
        <v>0</v>
      </c>
      <c r="AM25" s="143">
        <f ca="1">OFFSET('2. WQAR Template'!$P$13,(ROW()-6)*20,0)</f>
        <v>0</v>
      </c>
      <c r="AN25" s="143">
        <f ca="1">OFFSET('2. WQAR Template'!$P$14,(ROW()-6)*20,0)</f>
        <v>0</v>
      </c>
      <c r="AO25" s="143">
        <f ca="1">OFFSET('2. WQAR Template'!$P$15,(ROW()-6)*20,0)</f>
        <v>0</v>
      </c>
      <c r="AP25" s="143">
        <f ca="1">OFFSET('2. WQAR Template'!$R$6,(ROW()-6)*20,0)</f>
        <v>0</v>
      </c>
      <c r="AQ25" s="143">
        <f ca="1">OFFSET('2. WQAR Template'!$R$7,(ROW()-6)*20,0)</f>
        <v>0</v>
      </c>
      <c r="AR25" s="143">
        <f ca="1">OFFSET('2. WQAR Template'!$R$8,(ROW()-6)*20,0)</f>
        <v>0</v>
      </c>
      <c r="AS25" s="143">
        <f ca="1">OFFSET('2. WQAR Template'!$R$9,(ROW()-6)*20,0)</f>
        <v>0</v>
      </c>
      <c r="AT25" s="143">
        <f ca="1">OFFSET('2. WQAR Template'!$R$10,(ROW()-6)*20,0)</f>
        <v>0</v>
      </c>
      <c r="AU25" s="143">
        <f ca="1">OFFSET('2. WQAR Template'!$R$11,(ROW()-6)*20,0)</f>
        <v>0</v>
      </c>
      <c r="AV25" s="143">
        <f ca="1">OFFSET('2. WQAR Template'!$R$12,(ROW()-6)*20,0)</f>
        <v>0</v>
      </c>
      <c r="AW25" s="143">
        <f ca="1">OFFSET('2. WQAR Template'!$R$13,(ROW()-6)*20,0)</f>
        <v>0</v>
      </c>
      <c r="AX25" s="143">
        <f ca="1">OFFSET('2. WQAR Template'!$R$14,(ROW()-6)*20,0)</f>
        <v>0</v>
      </c>
      <c r="AY25" s="143">
        <f ca="1">OFFSET('2. WQAR Template'!$R$15,(ROW()-6)*20,0)</f>
        <v>0</v>
      </c>
    </row>
    <row r="26" spans="2:51" ht="13" thickBot="1" x14ac:dyDescent="0.3">
      <c r="B26" s="44"/>
      <c r="C26" s="143">
        <f ca="1">OFFSET('2. WQAR Template'!$B$6,(ROW()-6)*20,0)</f>
        <v>0</v>
      </c>
      <c r="D26" s="143">
        <f ca="1">OFFSET('2. WQAR Template'!$C$6,(ROW()-6)*20,0)</f>
        <v>0</v>
      </c>
      <c r="E26" s="143">
        <f ca="1">OFFSET('2. WQAR Template'!$D$6,(ROW()-6)*20,0)</f>
        <v>0</v>
      </c>
      <c r="F26" s="143">
        <f ca="1">OFFSET('2. WQAR Template'!$E$6,(ROW()-6)*20,0)</f>
        <v>0</v>
      </c>
      <c r="G26" s="143">
        <f ca="1">OFFSET('2. WQAR Template'!$F$6,(ROW()-6)*20,0)</f>
        <v>0</v>
      </c>
      <c r="H26" s="143">
        <f ca="1">OFFSET('2. WQAR Template'!$G$6,(ROW()-6)*20,0)</f>
        <v>0</v>
      </c>
      <c r="I26" s="143">
        <f ca="1">OFFSET('2. WQAR Template'!$H$6,(ROW()-6)*20,0)</f>
        <v>0</v>
      </c>
      <c r="J26" s="143">
        <f ca="1">OFFSET('2. WQAR Template'!$J$6,(ROW()-6)*20,0)</f>
        <v>0</v>
      </c>
      <c r="K26" s="143">
        <f ca="1">OFFSET('2. WQAR Template'!$J$7,(ROW()-6)*20,0)</f>
        <v>0</v>
      </c>
      <c r="L26" s="143">
        <f ca="1">OFFSET('2. WQAR Template'!$J$8,(ROW()-6)*20,0)</f>
        <v>0</v>
      </c>
      <c r="M26" s="143">
        <f ca="1">OFFSET('2. WQAR Template'!$J$9,(ROW()-6)*20,0)</f>
        <v>0</v>
      </c>
      <c r="N26" s="143">
        <f ca="1">OFFSET('2. WQAR Template'!$J$10,(ROW()-6)*20,0)</f>
        <v>0</v>
      </c>
      <c r="O26" s="143">
        <f ca="1">OFFSET('2. WQAR Template'!$J$11,(ROW()-6)*20,0)</f>
        <v>0</v>
      </c>
      <c r="P26" s="143">
        <f ca="1">OFFSET('2. WQAR Template'!$J$12,(ROW()-6)*20,0)</f>
        <v>0</v>
      </c>
      <c r="Q26" s="143">
        <f ca="1">OFFSET('2. WQAR Template'!$J$13,(ROW()-6)*20,0)</f>
        <v>0</v>
      </c>
      <c r="R26" s="143">
        <f ca="1">OFFSET('2. WQAR Template'!$J$14,(ROW()-6)*20,0)</f>
        <v>0</v>
      </c>
      <c r="S26" s="143">
        <f ca="1">OFFSET('2. WQAR Template'!$J$15,(ROW()-6)*20,0)</f>
        <v>0</v>
      </c>
      <c r="T26" s="143">
        <f ca="1">OFFSET('2. WQAR Template'!$L$6,(ROW()-6)*20,0)</f>
        <v>0</v>
      </c>
      <c r="U26" s="143">
        <f ca="1">OFFSET('2. WQAR Template'!$L$7,(ROW()-6)*20,0)</f>
        <v>0</v>
      </c>
      <c r="V26" s="143">
        <f ca="1">OFFSET('2. WQAR Template'!$L$8,(ROW()-6)*20,0)</f>
        <v>0</v>
      </c>
      <c r="W26" s="143">
        <f ca="1">OFFSET('2. WQAR Template'!$L$9,(ROW()-6)*20,0)</f>
        <v>0</v>
      </c>
      <c r="X26" s="143">
        <f ca="1">OFFSET('2. WQAR Template'!$L$10,(ROW()-6)*20,0)</f>
        <v>0</v>
      </c>
      <c r="Y26" s="143">
        <f ca="1">OFFSET('2. WQAR Template'!$L$11,(ROW()-6)*20,0)</f>
        <v>0</v>
      </c>
      <c r="Z26" s="143">
        <f ca="1">OFFSET('2. WQAR Template'!$L$12,(ROW()-6)*20,0)</f>
        <v>0</v>
      </c>
      <c r="AA26" s="143">
        <f ca="1">OFFSET('2. WQAR Template'!$L$13,(ROW()-6)*20,0)</f>
        <v>0</v>
      </c>
      <c r="AB26" s="143">
        <f ca="1">OFFSET('2. WQAR Template'!$L$14,(ROW()-6)*20,0)</f>
        <v>0</v>
      </c>
      <c r="AC26" s="143">
        <f ca="1">OFFSET('2. WQAR Template'!$L$15,(ROW()-6)*20,0)</f>
        <v>0</v>
      </c>
      <c r="AD26" s="143">
        <f ca="1">OFFSET('2. WQAR Template'!$M$6,(ROW()-6)*20,0)</f>
        <v>0</v>
      </c>
      <c r="AE26" s="143">
        <f ca="1">OFFSET('2. WQAR Template'!$N$6,(ROW()-6)*20,0)</f>
        <v>0</v>
      </c>
      <c r="AF26" s="143">
        <f ca="1">OFFSET('2. WQAR Template'!$P$6,(ROW()-6)*20,0)</f>
        <v>0</v>
      </c>
      <c r="AG26" s="143">
        <f ca="1">OFFSET('2. WQAR Template'!$P$7,(ROW()-6)*20,0)</f>
        <v>0</v>
      </c>
      <c r="AH26" s="143">
        <f ca="1">OFFSET('2. WQAR Template'!$P$8,(ROW()-6)*20,0)</f>
        <v>0</v>
      </c>
      <c r="AI26" s="143">
        <f ca="1">OFFSET('2. WQAR Template'!$P$9,(ROW()-6)*20,0)</f>
        <v>0</v>
      </c>
      <c r="AJ26" s="143">
        <f ca="1">OFFSET('2. WQAR Template'!$P$10,(ROW()-6)*20,0)</f>
        <v>0</v>
      </c>
      <c r="AK26" s="143">
        <f ca="1">OFFSET('2. WQAR Template'!$P$11,(ROW()-6)*20,0)</f>
        <v>0</v>
      </c>
      <c r="AL26" s="143">
        <f ca="1">OFFSET('2. WQAR Template'!$P$12,(ROW()-6)*20,0)</f>
        <v>0</v>
      </c>
      <c r="AM26" s="143">
        <f ca="1">OFFSET('2. WQAR Template'!$P$13,(ROW()-6)*20,0)</f>
        <v>0</v>
      </c>
      <c r="AN26" s="143">
        <f ca="1">OFFSET('2. WQAR Template'!$P$14,(ROW()-6)*20,0)</f>
        <v>0</v>
      </c>
      <c r="AO26" s="143">
        <f ca="1">OFFSET('2. WQAR Template'!$P$15,(ROW()-6)*20,0)</f>
        <v>0</v>
      </c>
      <c r="AP26" s="143">
        <f ca="1">OFFSET('2. WQAR Template'!$R$6,(ROW()-6)*20,0)</f>
        <v>0</v>
      </c>
      <c r="AQ26" s="143">
        <f ca="1">OFFSET('2. WQAR Template'!$R$7,(ROW()-6)*20,0)</f>
        <v>0</v>
      </c>
      <c r="AR26" s="143">
        <f ca="1">OFFSET('2. WQAR Template'!$R$8,(ROW()-6)*20,0)</f>
        <v>0</v>
      </c>
      <c r="AS26" s="143">
        <f ca="1">OFFSET('2. WQAR Template'!$R$9,(ROW()-6)*20,0)</f>
        <v>0</v>
      </c>
      <c r="AT26" s="143">
        <f ca="1">OFFSET('2. WQAR Template'!$R$10,(ROW()-6)*20,0)</f>
        <v>0</v>
      </c>
      <c r="AU26" s="143">
        <f ca="1">OFFSET('2. WQAR Template'!$R$11,(ROW()-6)*20,0)</f>
        <v>0</v>
      </c>
      <c r="AV26" s="143">
        <f ca="1">OFFSET('2. WQAR Template'!$R$12,(ROW()-6)*20,0)</f>
        <v>0</v>
      </c>
      <c r="AW26" s="143">
        <f ca="1">OFFSET('2. WQAR Template'!$R$13,(ROW()-6)*20,0)</f>
        <v>0</v>
      </c>
      <c r="AX26" s="143">
        <f ca="1">OFFSET('2. WQAR Template'!$R$14,(ROW()-6)*20,0)</f>
        <v>0</v>
      </c>
      <c r="AY26" s="143">
        <f ca="1">OFFSET('2. WQAR Template'!$R$15,(ROW()-6)*20,0)</f>
        <v>0</v>
      </c>
    </row>
    <row r="27" spans="2:51" ht="13" thickBot="1" x14ac:dyDescent="0.3">
      <c r="B27" s="44"/>
      <c r="C27" s="143">
        <f ca="1">OFFSET('2. WQAR Template'!$B$6,(ROW()-6)*20,0)</f>
        <v>0</v>
      </c>
      <c r="D27" s="143">
        <f ca="1">OFFSET('2. WQAR Template'!$C$6,(ROW()-6)*20,0)</f>
        <v>0</v>
      </c>
      <c r="E27" s="143">
        <f ca="1">OFFSET('2. WQAR Template'!$D$6,(ROW()-6)*20,0)</f>
        <v>0</v>
      </c>
      <c r="F27" s="143">
        <f ca="1">OFFSET('2. WQAR Template'!$E$6,(ROW()-6)*20,0)</f>
        <v>0</v>
      </c>
      <c r="G27" s="143">
        <f ca="1">OFFSET('2. WQAR Template'!$F$6,(ROW()-6)*20,0)</f>
        <v>0</v>
      </c>
      <c r="H27" s="143">
        <f ca="1">OFFSET('2. WQAR Template'!$G$6,(ROW()-6)*20,0)</f>
        <v>0</v>
      </c>
      <c r="I27" s="143">
        <f ca="1">OFFSET('2. WQAR Template'!$H$6,(ROW()-6)*20,0)</f>
        <v>0</v>
      </c>
      <c r="J27" s="143">
        <f ca="1">OFFSET('2. WQAR Template'!$J$6,(ROW()-6)*20,0)</f>
        <v>0</v>
      </c>
      <c r="K27" s="143">
        <f ca="1">OFFSET('2. WQAR Template'!$J$7,(ROW()-6)*20,0)</f>
        <v>0</v>
      </c>
      <c r="L27" s="143">
        <f ca="1">OFFSET('2. WQAR Template'!$J$8,(ROW()-6)*20,0)</f>
        <v>0</v>
      </c>
      <c r="M27" s="143">
        <f ca="1">OFFSET('2. WQAR Template'!$J$9,(ROW()-6)*20,0)</f>
        <v>0</v>
      </c>
      <c r="N27" s="143">
        <f ca="1">OFFSET('2. WQAR Template'!$J$10,(ROW()-6)*20,0)</f>
        <v>0</v>
      </c>
      <c r="O27" s="143">
        <f ca="1">OFFSET('2. WQAR Template'!$J$11,(ROW()-6)*20,0)</f>
        <v>0</v>
      </c>
      <c r="P27" s="143">
        <f ca="1">OFFSET('2. WQAR Template'!$J$12,(ROW()-6)*20,0)</f>
        <v>0</v>
      </c>
      <c r="Q27" s="143">
        <f ca="1">OFFSET('2. WQAR Template'!$J$13,(ROW()-6)*20,0)</f>
        <v>0</v>
      </c>
      <c r="R27" s="143">
        <f ca="1">OFFSET('2. WQAR Template'!$J$14,(ROW()-6)*20,0)</f>
        <v>0</v>
      </c>
      <c r="S27" s="143">
        <f ca="1">OFFSET('2. WQAR Template'!$J$15,(ROW()-6)*20,0)</f>
        <v>0</v>
      </c>
      <c r="T27" s="143">
        <f ca="1">OFFSET('2. WQAR Template'!$L$6,(ROW()-6)*20,0)</f>
        <v>0</v>
      </c>
      <c r="U27" s="143">
        <f ca="1">OFFSET('2. WQAR Template'!$L$7,(ROW()-6)*20,0)</f>
        <v>0</v>
      </c>
      <c r="V27" s="143">
        <f ca="1">OFFSET('2. WQAR Template'!$L$8,(ROW()-6)*20,0)</f>
        <v>0</v>
      </c>
      <c r="W27" s="143">
        <f ca="1">OFFSET('2. WQAR Template'!$L$9,(ROW()-6)*20,0)</f>
        <v>0</v>
      </c>
      <c r="X27" s="143">
        <f ca="1">OFFSET('2. WQAR Template'!$L$10,(ROW()-6)*20,0)</f>
        <v>0</v>
      </c>
      <c r="Y27" s="143">
        <f ca="1">OFFSET('2. WQAR Template'!$L$11,(ROW()-6)*20,0)</f>
        <v>0</v>
      </c>
      <c r="Z27" s="143">
        <f ca="1">OFFSET('2. WQAR Template'!$L$12,(ROW()-6)*20,0)</f>
        <v>0</v>
      </c>
      <c r="AA27" s="143">
        <f ca="1">OFFSET('2. WQAR Template'!$L$13,(ROW()-6)*20,0)</f>
        <v>0</v>
      </c>
      <c r="AB27" s="143">
        <f ca="1">OFFSET('2. WQAR Template'!$L$14,(ROW()-6)*20,0)</f>
        <v>0</v>
      </c>
      <c r="AC27" s="143">
        <f ca="1">OFFSET('2. WQAR Template'!$L$15,(ROW()-6)*20,0)</f>
        <v>0</v>
      </c>
      <c r="AD27" s="143">
        <f ca="1">OFFSET('2. WQAR Template'!$M$6,(ROW()-6)*20,0)</f>
        <v>0</v>
      </c>
      <c r="AE27" s="143">
        <f ca="1">OFFSET('2. WQAR Template'!$N$6,(ROW()-6)*20,0)</f>
        <v>0</v>
      </c>
      <c r="AF27" s="143">
        <f ca="1">OFFSET('2. WQAR Template'!$P$6,(ROW()-6)*20,0)</f>
        <v>0</v>
      </c>
      <c r="AG27" s="143">
        <f ca="1">OFFSET('2. WQAR Template'!$P$7,(ROW()-6)*20,0)</f>
        <v>0</v>
      </c>
      <c r="AH27" s="143">
        <f ca="1">OFFSET('2. WQAR Template'!$P$8,(ROW()-6)*20,0)</f>
        <v>0</v>
      </c>
      <c r="AI27" s="143">
        <f ca="1">OFFSET('2. WQAR Template'!$P$9,(ROW()-6)*20,0)</f>
        <v>0</v>
      </c>
      <c r="AJ27" s="143">
        <f ca="1">OFFSET('2. WQAR Template'!$P$10,(ROW()-6)*20,0)</f>
        <v>0</v>
      </c>
      <c r="AK27" s="143">
        <f ca="1">OFFSET('2. WQAR Template'!$P$11,(ROW()-6)*20,0)</f>
        <v>0</v>
      </c>
      <c r="AL27" s="143">
        <f ca="1">OFFSET('2. WQAR Template'!$P$12,(ROW()-6)*20,0)</f>
        <v>0</v>
      </c>
      <c r="AM27" s="143">
        <f ca="1">OFFSET('2. WQAR Template'!$P$13,(ROW()-6)*20,0)</f>
        <v>0</v>
      </c>
      <c r="AN27" s="143">
        <f ca="1">OFFSET('2. WQAR Template'!$P$14,(ROW()-6)*20,0)</f>
        <v>0</v>
      </c>
      <c r="AO27" s="143">
        <f ca="1">OFFSET('2. WQAR Template'!$P$15,(ROW()-6)*20,0)</f>
        <v>0</v>
      </c>
      <c r="AP27" s="143">
        <f ca="1">OFFSET('2. WQAR Template'!$R$6,(ROW()-6)*20,0)</f>
        <v>0</v>
      </c>
      <c r="AQ27" s="143">
        <f ca="1">OFFSET('2. WQAR Template'!$R$7,(ROW()-6)*20,0)</f>
        <v>0</v>
      </c>
      <c r="AR27" s="143">
        <f ca="1">OFFSET('2. WQAR Template'!$R$8,(ROW()-6)*20,0)</f>
        <v>0</v>
      </c>
      <c r="AS27" s="143">
        <f ca="1">OFFSET('2. WQAR Template'!$R$9,(ROW()-6)*20,0)</f>
        <v>0</v>
      </c>
      <c r="AT27" s="143">
        <f ca="1">OFFSET('2. WQAR Template'!$R$10,(ROW()-6)*20,0)</f>
        <v>0</v>
      </c>
      <c r="AU27" s="143">
        <f ca="1">OFFSET('2. WQAR Template'!$R$11,(ROW()-6)*20,0)</f>
        <v>0</v>
      </c>
      <c r="AV27" s="143">
        <f ca="1">OFFSET('2. WQAR Template'!$R$12,(ROW()-6)*20,0)</f>
        <v>0</v>
      </c>
      <c r="AW27" s="143">
        <f ca="1">OFFSET('2. WQAR Template'!$R$13,(ROW()-6)*20,0)</f>
        <v>0</v>
      </c>
      <c r="AX27" s="143">
        <f ca="1">OFFSET('2. WQAR Template'!$R$14,(ROW()-6)*20,0)</f>
        <v>0</v>
      </c>
      <c r="AY27" s="143">
        <f ca="1">OFFSET('2. WQAR Template'!$R$15,(ROW()-6)*20,0)</f>
        <v>0</v>
      </c>
    </row>
    <row r="28" spans="2:51" ht="13" thickBot="1" x14ac:dyDescent="0.3">
      <c r="B28" s="44"/>
      <c r="C28" s="143">
        <f ca="1">OFFSET('2. WQAR Template'!$B$6,(ROW()-6)*20,0)</f>
        <v>0</v>
      </c>
      <c r="D28" s="143">
        <f ca="1">OFFSET('2. WQAR Template'!$C$6,(ROW()-6)*20,0)</f>
        <v>0</v>
      </c>
      <c r="E28" s="143">
        <f ca="1">OFFSET('2. WQAR Template'!$D$6,(ROW()-6)*20,0)</f>
        <v>0</v>
      </c>
      <c r="F28" s="143">
        <f ca="1">OFFSET('2. WQAR Template'!$E$6,(ROW()-6)*20,0)</f>
        <v>0</v>
      </c>
      <c r="G28" s="143">
        <f ca="1">OFFSET('2. WQAR Template'!$F$6,(ROW()-6)*20,0)</f>
        <v>0</v>
      </c>
      <c r="H28" s="143">
        <f ca="1">OFFSET('2. WQAR Template'!$G$6,(ROW()-6)*20,0)</f>
        <v>0</v>
      </c>
      <c r="I28" s="143">
        <f ca="1">OFFSET('2. WQAR Template'!$H$6,(ROW()-6)*20,0)</f>
        <v>0</v>
      </c>
      <c r="J28" s="143">
        <f ca="1">OFFSET('2. WQAR Template'!$J$6,(ROW()-6)*20,0)</f>
        <v>0</v>
      </c>
      <c r="K28" s="143">
        <f ca="1">OFFSET('2. WQAR Template'!$J$7,(ROW()-6)*20,0)</f>
        <v>0</v>
      </c>
      <c r="L28" s="143">
        <f ca="1">OFFSET('2. WQAR Template'!$J$8,(ROW()-6)*20,0)</f>
        <v>0</v>
      </c>
      <c r="M28" s="143">
        <f ca="1">OFFSET('2. WQAR Template'!$J$9,(ROW()-6)*20,0)</f>
        <v>0</v>
      </c>
      <c r="N28" s="143">
        <f ca="1">OFFSET('2. WQAR Template'!$J$10,(ROW()-6)*20,0)</f>
        <v>0</v>
      </c>
      <c r="O28" s="143">
        <f ca="1">OFFSET('2. WQAR Template'!$J$11,(ROW()-6)*20,0)</f>
        <v>0</v>
      </c>
      <c r="P28" s="143">
        <f ca="1">OFFSET('2. WQAR Template'!$J$12,(ROW()-6)*20,0)</f>
        <v>0</v>
      </c>
      <c r="Q28" s="143">
        <f ca="1">OFFSET('2. WQAR Template'!$J$13,(ROW()-6)*20,0)</f>
        <v>0</v>
      </c>
      <c r="R28" s="143">
        <f ca="1">OFFSET('2. WQAR Template'!$J$14,(ROW()-6)*20,0)</f>
        <v>0</v>
      </c>
      <c r="S28" s="143">
        <f ca="1">OFFSET('2. WQAR Template'!$J$15,(ROW()-6)*20,0)</f>
        <v>0</v>
      </c>
      <c r="T28" s="143">
        <f ca="1">OFFSET('2. WQAR Template'!$L$6,(ROW()-6)*20,0)</f>
        <v>0</v>
      </c>
      <c r="U28" s="143">
        <f ca="1">OFFSET('2. WQAR Template'!$L$7,(ROW()-6)*20,0)</f>
        <v>0</v>
      </c>
      <c r="V28" s="143">
        <f ca="1">OFFSET('2. WQAR Template'!$L$8,(ROW()-6)*20,0)</f>
        <v>0</v>
      </c>
      <c r="W28" s="143">
        <f ca="1">OFFSET('2. WQAR Template'!$L$9,(ROW()-6)*20,0)</f>
        <v>0</v>
      </c>
      <c r="X28" s="143">
        <f ca="1">OFFSET('2. WQAR Template'!$L$10,(ROW()-6)*20,0)</f>
        <v>0</v>
      </c>
      <c r="Y28" s="143">
        <f ca="1">OFFSET('2. WQAR Template'!$L$11,(ROW()-6)*20,0)</f>
        <v>0</v>
      </c>
      <c r="Z28" s="143">
        <f ca="1">OFFSET('2. WQAR Template'!$L$12,(ROW()-6)*20,0)</f>
        <v>0</v>
      </c>
      <c r="AA28" s="143">
        <f ca="1">OFFSET('2. WQAR Template'!$L$13,(ROW()-6)*20,0)</f>
        <v>0</v>
      </c>
      <c r="AB28" s="143">
        <f ca="1">OFFSET('2. WQAR Template'!$L$14,(ROW()-6)*20,0)</f>
        <v>0</v>
      </c>
      <c r="AC28" s="143">
        <f ca="1">OFFSET('2. WQAR Template'!$L$15,(ROW()-6)*20,0)</f>
        <v>0</v>
      </c>
      <c r="AD28" s="143">
        <f ca="1">OFFSET('2. WQAR Template'!$M$6,(ROW()-6)*20,0)</f>
        <v>0</v>
      </c>
      <c r="AE28" s="143">
        <f ca="1">OFFSET('2. WQAR Template'!$N$6,(ROW()-6)*20,0)</f>
        <v>0</v>
      </c>
      <c r="AF28" s="143">
        <f ca="1">OFFSET('2. WQAR Template'!$P$6,(ROW()-6)*20,0)</f>
        <v>0</v>
      </c>
      <c r="AG28" s="143">
        <f ca="1">OFFSET('2. WQAR Template'!$P$7,(ROW()-6)*20,0)</f>
        <v>0</v>
      </c>
      <c r="AH28" s="143">
        <f ca="1">OFFSET('2. WQAR Template'!$P$8,(ROW()-6)*20,0)</f>
        <v>0</v>
      </c>
      <c r="AI28" s="143">
        <f ca="1">OFFSET('2. WQAR Template'!$P$9,(ROW()-6)*20,0)</f>
        <v>0</v>
      </c>
      <c r="AJ28" s="143">
        <f ca="1">OFFSET('2. WQAR Template'!$P$10,(ROW()-6)*20,0)</f>
        <v>0</v>
      </c>
      <c r="AK28" s="143">
        <f ca="1">OFFSET('2. WQAR Template'!$P$11,(ROW()-6)*20,0)</f>
        <v>0</v>
      </c>
      <c r="AL28" s="143">
        <f ca="1">OFFSET('2. WQAR Template'!$P$12,(ROW()-6)*20,0)</f>
        <v>0</v>
      </c>
      <c r="AM28" s="143">
        <f ca="1">OFFSET('2. WQAR Template'!$P$13,(ROW()-6)*20,0)</f>
        <v>0</v>
      </c>
      <c r="AN28" s="143">
        <f ca="1">OFFSET('2. WQAR Template'!$P$14,(ROW()-6)*20,0)</f>
        <v>0</v>
      </c>
      <c r="AO28" s="143">
        <f ca="1">OFFSET('2. WQAR Template'!$P$15,(ROW()-6)*20,0)</f>
        <v>0</v>
      </c>
      <c r="AP28" s="143">
        <f ca="1">OFFSET('2. WQAR Template'!$R$6,(ROW()-6)*20,0)</f>
        <v>0</v>
      </c>
      <c r="AQ28" s="143">
        <f ca="1">OFFSET('2. WQAR Template'!$R$7,(ROW()-6)*20,0)</f>
        <v>0</v>
      </c>
      <c r="AR28" s="143">
        <f ca="1">OFFSET('2. WQAR Template'!$R$8,(ROW()-6)*20,0)</f>
        <v>0</v>
      </c>
      <c r="AS28" s="143">
        <f ca="1">OFFSET('2. WQAR Template'!$R$9,(ROW()-6)*20,0)</f>
        <v>0</v>
      </c>
      <c r="AT28" s="143">
        <f ca="1">OFFSET('2. WQAR Template'!$R$10,(ROW()-6)*20,0)</f>
        <v>0</v>
      </c>
      <c r="AU28" s="143">
        <f ca="1">OFFSET('2. WQAR Template'!$R$11,(ROW()-6)*20,0)</f>
        <v>0</v>
      </c>
      <c r="AV28" s="143">
        <f ca="1">OFFSET('2. WQAR Template'!$R$12,(ROW()-6)*20,0)</f>
        <v>0</v>
      </c>
      <c r="AW28" s="143">
        <f ca="1">OFFSET('2. WQAR Template'!$R$13,(ROW()-6)*20,0)</f>
        <v>0</v>
      </c>
      <c r="AX28" s="143">
        <f ca="1">OFFSET('2. WQAR Template'!$R$14,(ROW()-6)*20,0)</f>
        <v>0</v>
      </c>
      <c r="AY28" s="143">
        <f ca="1">OFFSET('2. WQAR Template'!$R$15,(ROW()-6)*20,0)</f>
        <v>0</v>
      </c>
    </row>
    <row r="29" spans="2:51" ht="13" thickBot="1" x14ac:dyDescent="0.3">
      <c r="B29" s="44"/>
      <c r="C29" s="143">
        <f ca="1">OFFSET('2. WQAR Template'!$B$6,(ROW()-6)*20,0)</f>
        <v>0</v>
      </c>
      <c r="D29" s="143">
        <f ca="1">OFFSET('2. WQAR Template'!$C$6,(ROW()-6)*20,0)</f>
        <v>0</v>
      </c>
      <c r="E29" s="143">
        <f ca="1">OFFSET('2. WQAR Template'!$D$6,(ROW()-6)*20,0)</f>
        <v>0</v>
      </c>
      <c r="F29" s="143">
        <f ca="1">OFFSET('2. WQAR Template'!$E$6,(ROW()-6)*20,0)</f>
        <v>0</v>
      </c>
      <c r="G29" s="143">
        <f ca="1">OFFSET('2. WQAR Template'!$F$6,(ROW()-6)*20,0)</f>
        <v>0</v>
      </c>
      <c r="H29" s="143">
        <f ca="1">OFFSET('2. WQAR Template'!$G$6,(ROW()-6)*20,0)</f>
        <v>0</v>
      </c>
      <c r="I29" s="143">
        <f ca="1">OFFSET('2. WQAR Template'!$H$6,(ROW()-6)*20,0)</f>
        <v>0</v>
      </c>
      <c r="J29" s="143">
        <f ca="1">OFFSET('2. WQAR Template'!$J$6,(ROW()-6)*20,0)</f>
        <v>0</v>
      </c>
      <c r="K29" s="143">
        <f ca="1">OFFSET('2. WQAR Template'!$J$7,(ROW()-6)*20,0)</f>
        <v>0</v>
      </c>
      <c r="L29" s="143">
        <f ca="1">OFFSET('2. WQAR Template'!$J$8,(ROW()-6)*20,0)</f>
        <v>0</v>
      </c>
      <c r="M29" s="143">
        <f ca="1">OFFSET('2. WQAR Template'!$J$9,(ROW()-6)*20,0)</f>
        <v>0</v>
      </c>
      <c r="N29" s="143">
        <f ca="1">OFFSET('2. WQAR Template'!$J$10,(ROW()-6)*20,0)</f>
        <v>0</v>
      </c>
      <c r="O29" s="143">
        <f ca="1">OFFSET('2. WQAR Template'!$J$11,(ROW()-6)*20,0)</f>
        <v>0</v>
      </c>
      <c r="P29" s="143">
        <f ca="1">OFFSET('2. WQAR Template'!$J$12,(ROW()-6)*20,0)</f>
        <v>0</v>
      </c>
      <c r="Q29" s="143">
        <f ca="1">OFFSET('2. WQAR Template'!$J$13,(ROW()-6)*20,0)</f>
        <v>0</v>
      </c>
      <c r="R29" s="143">
        <f ca="1">OFFSET('2. WQAR Template'!$J$14,(ROW()-6)*20,0)</f>
        <v>0</v>
      </c>
      <c r="S29" s="143">
        <f ca="1">OFFSET('2. WQAR Template'!$J$15,(ROW()-6)*20,0)</f>
        <v>0</v>
      </c>
      <c r="T29" s="143">
        <f ca="1">OFFSET('2. WQAR Template'!$L$6,(ROW()-6)*20,0)</f>
        <v>0</v>
      </c>
      <c r="U29" s="143">
        <f ca="1">OFFSET('2. WQAR Template'!$L$7,(ROW()-6)*20,0)</f>
        <v>0</v>
      </c>
      <c r="V29" s="143">
        <f ca="1">OFFSET('2. WQAR Template'!$L$8,(ROW()-6)*20,0)</f>
        <v>0</v>
      </c>
      <c r="W29" s="143">
        <f ca="1">OFFSET('2. WQAR Template'!$L$9,(ROW()-6)*20,0)</f>
        <v>0</v>
      </c>
      <c r="X29" s="143">
        <f ca="1">OFFSET('2. WQAR Template'!$L$10,(ROW()-6)*20,0)</f>
        <v>0</v>
      </c>
      <c r="Y29" s="143">
        <f ca="1">OFFSET('2. WQAR Template'!$L$11,(ROW()-6)*20,0)</f>
        <v>0</v>
      </c>
      <c r="Z29" s="143">
        <f ca="1">OFFSET('2. WQAR Template'!$L$12,(ROW()-6)*20,0)</f>
        <v>0</v>
      </c>
      <c r="AA29" s="143">
        <f ca="1">OFFSET('2. WQAR Template'!$L$13,(ROW()-6)*20,0)</f>
        <v>0</v>
      </c>
      <c r="AB29" s="143">
        <f ca="1">OFFSET('2. WQAR Template'!$L$14,(ROW()-6)*20,0)</f>
        <v>0</v>
      </c>
      <c r="AC29" s="143">
        <f ca="1">OFFSET('2. WQAR Template'!$L$15,(ROW()-6)*20,0)</f>
        <v>0</v>
      </c>
      <c r="AD29" s="143">
        <f ca="1">OFFSET('2. WQAR Template'!$M$6,(ROW()-6)*20,0)</f>
        <v>0</v>
      </c>
      <c r="AE29" s="143">
        <f ca="1">OFFSET('2. WQAR Template'!$N$6,(ROW()-6)*20,0)</f>
        <v>0</v>
      </c>
      <c r="AF29" s="143">
        <f ca="1">OFFSET('2. WQAR Template'!$P$6,(ROW()-6)*20,0)</f>
        <v>0</v>
      </c>
      <c r="AG29" s="143">
        <f ca="1">OFFSET('2. WQAR Template'!$P$7,(ROW()-6)*20,0)</f>
        <v>0</v>
      </c>
      <c r="AH29" s="143">
        <f ca="1">OFFSET('2. WQAR Template'!$P$8,(ROW()-6)*20,0)</f>
        <v>0</v>
      </c>
      <c r="AI29" s="143">
        <f ca="1">OFFSET('2. WQAR Template'!$P$9,(ROW()-6)*20,0)</f>
        <v>0</v>
      </c>
      <c r="AJ29" s="143">
        <f ca="1">OFFSET('2. WQAR Template'!$P$10,(ROW()-6)*20,0)</f>
        <v>0</v>
      </c>
      <c r="AK29" s="143">
        <f ca="1">OFFSET('2. WQAR Template'!$P$11,(ROW()-6)*20,0)</f>
        <v>0</v>
      </c>
      <c r="AL29" s="143">
        <f ca="1">OFFSET('2. WQAR Template'!$P$12,(ROW()-6)*20,0)</f>
        <v>0</v>
      </c>
      <c r="AM29" s="143">
        <f ca="1">OFFSET('2. WQAR Template'!$P$13,(ROW()-6)*20,0)</f>
        <v>0</v>
      </c>
      <c r="AN29" s="143">
        <f ca="1">OFFSET('2. WQAR Template'!$P$14,(ROW()-6)*20,0)</f>
        <v>0</v>
      </c>
      <c r="AO29" s="143">
        <f ca="1">OFFSET('2. WQAR Template'!$P$15,(ROW()-6)*20,0)</f>
        <v>0</v>
      </c>
      <c r="AP29" s="143">
        <f ca="1">OFFSET('2. WQAR Template'!$R$6,(ROW()-6)*20,0)</f>
        <v>0</v>
      </c>
      <c r="AQ29" s="143">
        <f ca="1">OFFSET('2. WQAR Template'!$R$7,(ROW()-6)*20,0)</f>
        <v>0</v>
      </c>
      <c r="AR29" s="143">
        <f ca="1">OFFSET('2. WQAR Template'!$R$8,(ROW()-6)*20,0)</f>
        <v>0</v>
      </c>
      <c r="AS29" s="143">
        <f ca="1">OFFSET('2. WQAR Template'!$R$9,(ROW()-6)*20,0)</f>
        <v>0</v>
      </c>
      <c r="AT29" s="143">
        <f ca="1">OFFSET('2. WQAR Template'!$R$10,(ROW()-6)*20,0)</f>
        <v>0</v>
      </c>
      <c r="AU29" s="143">
        <f ca="1">OFFSET('2. WQAR Template'!$R$11,(ROW()-6)*20,0)</f>
        <v>0</v>
      </c>
      <c r="AV29" s="143">
        <f ca="1">OFFSET('2. WQAR Template'!$R$12,(ROW()-6)*20,0)</f>
        <v>0</v>
      </c>
      <c r="AW29" s="143">
        <f ca="1">OFFSET('2. WQAR Template'!$R$13,(ROW()-6)*20,0)</f>
        <v>0</v>
      </c>
      <c r="AX29" s="143">
        <f ca="1">OFFSET('2. WQAR Template'!$R$14,(ROW()-6)*20,0)</f>
        <v>0</v>
      </c>
      <c r="AY29" s="143">
        <f ca="1">OFFSET('2. WQAR Template'!$R$15,(ROW()-6)*20,0)</f>
        <v>0</v>
      </c>
    </row>
    <row r="30" spans="2:51" ht="13" thickBot="1" x14ac:dyDescent="0.3">
      <c r="B30" s="44"/>
      <c r="C30" s="143">
        <f ca="1">OFFSET('2. WQAR Template'!$B$6,(ROW()-6)*20,0)</f>
        <v>0</v>
      </c>
      <c r="D30" s="143">
        <f ca="1">OFFSET('2. WQAR Template'!$C$6,(ROW()-6)*20,0)</f>
        <v>0</v>
      </c>
      <c r="E30" s="143">
        <f ca="1">OFFSET('2. WQAR Template'!$D$6,(ROW()-6)*20,0)</f>
        <v>0</v>
      </c>
      <c r="F30" s="143">
        <f ca="1">OFFSET('2. WQAR Template'!$E$6,(ROW()-6)*20,0)</f>
        <v>0</v>
      </c>
      <c r="G30" s="143">
        <f ca="1">OFFSET('2. WQAR Template'!$F$6,(ROW()-6)*20,0)</f>
        <v>0</v>
      </c>
      <c r="H30" s="143">
        <f ca="1">OFFSET('2. WQAR Template'!$G$6,(ROW()-6)*20,0)</f>
        <v>0</v>
      </c>
      <c r="I30" s="143">
        <f ca="1">OFFSET('2. WQAR Template'!$H$6,(ROW()-6)*20,0)</f>
        <v>0</v>
      </c>
      <c r="J30" s="143">
        <f ca="1">OFFSET('2. WQAR Template'!$J$6,(ROW()-6)*20,0)</f>
        <v>0</v>
      </c>
      <c r="K30" s="143">
        <f ca="1">OFFSET('2. WQAR Template'!$J$7,(ROW()-6)*20,0)</f>
        <v>0</v>
      </c>
      <c r="L30" s="143">
        <f ca="1">OFFSET('2. WQAR Template'!$J$8,(ROW()-6)*20,0)</f>
        <v>0</v>
      </c>
      <c r="M30" s="143">
        <f ca="1">OFFSET('2. WQAR Template'!$J$9,(ROW()-6)*20,0)</f>
        <v>0</v>
      </c>
      <c r="N30" s="143">
        <f ca="1">OFFSET('2. WQAR Template'!$J$10,(ROW()-6)*20,0)</f>
        <v>0</v>
      </c>
      <c r="O30" s="143">
        <f ca="1">OFFSET('2. WQAR Template'!$J$11,(ROW()-6)*20,0)</f>
        <v>0</v>
      </c>
      <c r="P30" s="143">
        <f ca="1">OFFSET('2. WQAR Template'!$J$12,(ROW()-6)*20,0)</f>
        <v>0</v>
      </c>
      <c r="Q30" s="143">
        <f ca="1">OFFSET('2. WQAR Template'!$J$13,(ROW()-6)*20,0)</f>
        <v>0</v>
      </c>
      <c r="R30" s="143">
        <f ca="1">OFFSET('2. WQAR Template'!$J$14,(ROW()-6)*20,0)</f>
        <v>0</v>
      </c>
      <c r="S30" s="143">
        <f ca="1">OFFSET('2. WQAR Template'!$J$15,(ROW()-6)*20,0)</f>
        <v>0</v>
      </c>
      <c r="T30" s="143">
        <f ca="1">OFFSET('2. WQAR Template'!$L$6,(ROW()-6)*20,0)</f>
        <v>0</v>
      </c>
      <c r="U30" s="143">
        <f ca="1">OFFSET('2. WQAR Template'!$L$7,(ROW()-6)*20,0)</f>
        <v>0</v>
      </c>
      <c r="V30" s="143">
        <f ca="1">OFFSET('2. WQAR Template'!$L$8,(ROW()-6)*20,0)</f>
        <v>0</v>
      </c>
      <c r="W30" s="143">
        <f ca="1">OFFSET('2. WQAR Template'!$L$9,(ROW()-6)*20,0)</f>
        <v>0</v>
      </c>
      <c r="X30" s="143">
        <f ca="1">OFFSET('2. WQAR Template'!$L$10,(ROW()-6)*20,0)</f>
        <v>0</v>
      </c>
      <c r="Y30" s="143">
        <f ca="1">OFFSET('2. WQAR Template'!$L$11,(ROW()-6)*20,0)</f>
        <v>0</v>
      </c>
      <c r="Z30" s="143">
        <f ca="1">OFFSET('2. WQAR Template'!$L$12,(ROW()-6)*20,0)</f>
        <v>0</v>
      </c>
      <c r="AA30" s="143">
        <f ca="1">OFFSET('2. WQAR Template'!$L$13,(ROW()-6)*20,0)</f>
        <v>0</v>
      </c>
      <c r="AB30" s="143">
        <f ca="1">OFFSET('2. WQAR Template'!$L$14,(ROW()-6)*20,0)</f>
        <v>0</v>
      </c>
      <c r="AC30" s="143">
        <f ca="1">OFFSET('2. WQAR Template'!$L$15,(ROW()-6)*20,0)</f>
        <v>0</v>
      </c>
      <c r="AD30" s="143">
        <f ca="1">OFFSET('2. WQAR Template'!$M$6,(ROW()-6)*20,0)</f>
        <v>0</v>
      </c>
      <c r="AE30" s="143">
        <f ca="1">OFFSET('2. WQAR Template'!$N$6,(ROW()-6)*20,0)</f>
        <v>0</v>
      </c>
      <c r="AF30" s="143">
        <f ca="1">OFFSET('2. WQAR Template'!$P$6,(ROW()-6)*20,0)</f>
        <v>0</v>
      </c>
      <c r="AG30" s="143">
        <f ca="1">OFFSET('2. WQAR Template'!$P$7,(ROW()-6)*20,0)</f>
        <v>0</v>
      </c>
      <c r="AH30" s="143">
        <f ca="1">OFFSET('2. WQAR Template'!$P$8,(ROW()-6)*20,0)</f>
        <v>0</v>
      </c>
      <c r="AI30" s="143">
        <f ca="1">OFFSET('2. WQAR Template'!$P$9,(ROW()-6)*20,0)</f>
        <v>0</v>
      </c>
      <c r="AJ30" s="143">
        <f ca="1">OFFSET('2. WQAR Template'!$P$10,(ROW()-6)*20,0)</f>
        <v>0</v>
      </c>
      <c r="AK30" s="143">
        <f ca="1">OFFSET('2. WQAR Template'!$P$11,(ROW()-6)*20,0)</f>
        <v>0</v>
      </c>
      <c r="AL30" s="143">
        <f ca="1">OFFSET('2. WQAR Template'!$P$12,(ROW()-6)*20,0)</f>
        <v>0</v>
      </c>
      <c r="AM30" s="143">
        <f ca="1">OFFSET('2. WQAR Template'!$P$13,(ROW()-6)*20,0)</f>
        <v>0</v>
      </c>
      <c r="AN30" s="143">
        <f ca="1">OFFSET('2. WQAR Template'!$P$14,(ROW()-6)*20,0)</f>
        <v>0</v>
      </c>
      <c r="AO30" s="143">
        <f ca="1">OFFSET('2. WQAR Template'!$P$15,(ROW()-6)*20,0)</f>
        <v>0</v>
      </c>
      <c r="AP30" s="143">
        <f ca="1">OFFSET('2. WQAR Template'!$R$6,(ROW()-6)*20,0)</f>
        <v>0</v>
      </c>
      <c r="AQ30" s="143">
        <f ca="1">OFFSET('2. WQAR Template'!$R$7,(ROW()-6)*20,0)</f>
        <v>0</v>
      </c>
      <c r="AR30" s="143">
        <f ca="1">OFFSET('2. WQAR Template'!$R$8,(ROW()-6)*20,0)</f>
        <v>0</v>
      </c>
      <c r="AS30" s="143">
        <f ca="1">OFFSET('2. WQAR Template'!$R$9,(ROW()-6)*20,0)</f>
        <v>0</v>
      </c>
      <c r="AT30" s="143">
        <f ca="1">OFFSET('2. WQAR Template'!$R$10,(ROW()-6)*20,0)</f>
        <v>0</v>
      </c>
      <c r="AU30" s="143">
        <f ca="1">OFFSET('2. WQAR Template'!$R$11,(ROW()-6)*20,0)</f>
        <v>0</v>
      </c>
      <c r="AV30" s="143">
        <f ca="1">OFFSET('2. WQAR Template'!$R$12,(ROW()-6)*20,0)</f>
        <v>0</v>
      </c>
      <c r="AW30" s="143">
        <f ca="1">OFFSET('2. WQAR Template'!$R$13,(ROW()-6)*20,0)</f>
        <v>0</v>
      </c>
      <c r="AX30" s="143">
        <f ca="1">OFFSET('2. WQAR Template'!$R$14,(ROW()-6)*20,0)</f>
        <v>0</v>
      </c>
      <c r="AY30" s="143">
        <f ca="1">OFFSET('2. WQAR Template'!$R$15,(ROW()-6)*20,0)</f>
        <v>0</v>
      </c>
    </row>
    <row r="31" spans="2:51" ht="13" thickBot="1" x14ac:dyDescent="0.3">
      <c r="B31" s="44"/>
      <c r="C31" s="143">
        <f ca="1">OFFSET('2. WQAR Template'!$B$6,(ROW()-6)*20,0)</f>
        <v>0</v>
      </c>
      <c r="D31" s="143">
        <f ca="1">OFFSET('2. WQAR Template'!$C$6,(ROW()-6)*20,0)</f>
        <v>0</v>
      </c>
      <c r="E31" s="143">
        <f ca="1">OFFSET('2. WQAR Template'!$D$6,(ROW()-6)*20,0)</f>
        <v>0</v>
      </c>
      <c r="F31" s="143">
        <f ca="1">OFFSET('2. WQAR Template'!$E$6,(ROW()-6)*20,0)</f>
        <v>0</v>
      </c>
      <c r="G31" s="143">
        <f ca="1">OFFSET('2. WQAR Template'!$F$6,(ROW()-6)*20,0)</f>
        <v>0</v>
      </c>
      <c r="H31" s="143">
        <f ca="1">OFFSET('2. WQAR Template'!$G$6,(ROW()-6)*20,0)</f>
        <v>0</v>
      </c>
      <c r="I31" s="143">
        <f ca="1">OFFSET('2. WQAR Template'!$H$6,(ROW()-6)*20,0)</f>
        <v>0</v>
      </c>
      <c r="J31" s="143">
        <f ca="1">OFFSET('2. WQAR Template'!$J$6,(ROW()-6)*20,0)</f>
        <v>0</v>
      </c>
      <c r="K31" s="143">
        <f ca="1">OFFSET('2. WQAR Template'!$J$7,(ROW()-6)*20,0)</f>
        <v>0</v>
      </c>
      <c r="L31" s="143">
        <f ca="1">OFFSET('2. WQAR Template'!$J$8,(ROW()-6)*20,0)</f>
        <v>0</v>
      </c>
      <c r="M31" s="143">
        <f ca="1">OFFSET('2. WQAR Template'!$J$9,(ROW()-6)*20,0)</f>
        <v>0</v>
      </c>
      <c r="N31" s="143">
        <f ca="1">OFFSET('2. WQAR Template'!$J$10,(ROW()-6)*20,0)</f>
        <v>0</v>
      </c>
      <c r="O31" s="143">
        <f ca="1">OFFSET('2. WQAR Template'!$J$11,(ROW()-6)*20,0)</f>
        <v>0</v>
      </c>
      <c r="P31" s="143">
        <f ca="1">OFFSET('2. WQAR Template'!$J$12,(ROW()-6)*20,0)</f>
        <v>0</v>
      </c>
      <c r="Q31" s="143">
        <f ca="1">OFFSET('2. WQAR Template'!$J$13,(ROW()-6)*20,0)</f>
        <v>0</v>
      </c>
      <c r="R31" s="143">
        <f ca="1">OFFSET('2. WQAR Template'!$J$14,(ROW()-6)*20,0)</f>
        <v>0</v>
      </c>
      <c r="S31" s="143">
        <f ca="1">OFFSET('2. WQAR Template'!$J$15,(ROW()-6)*20,0)</f>
        <v>0</v>
      </c>
      <c r="T31" s="143">
        <f ca="1">OFFSET('2. WQAR Template'!$L$6,(ROW()-6)*20,0)</f>
        <v>0</v>
      </c>
      <c r="U31" s="143">
        <f ca="1">OFFSET('2. WQAR Template'!$L$7,(ROW()-6)*20,0)</f>
        <v>0</v>
      </c>
      <c r="V31" s="143">
        <f ca="1">OFFSET('2. WQAR Template'!$L$8,(ROW()-6)*20,0)</f>
        <v>0</v>
      </c>
      <c r="W31" s="143">
        <f ca="1">OFFSET('2. WQAR Template'!$L$9,(ROW()-6)*20,0)</f>
        <v>0</v>
      </c>
      <c r="X31" s="143">
        <f ca="1">OFFSET('2. WQAR Template'!$L$10,(ROW()-6)*20,0)</f>
        <v>0</v>
      </c>
      <c r="Y31" s="143">
        <f ca="1">OFFSET('2. WQAR Template'!$L$11,(ROW()-6)*20,0)</f>
        <v>0</v>
      </c>
      <c r="Z31" s="143">
        <f ca="1">OFFSET('2. WQAR Template'!$L$12,(ROW()-6)*20,0)</f>
        <v>0</v>
      </c>
      <c r="AA31" s="143">
        <f ca="1">OFFSET('2. WQAR Template'!$L$13,(ROW()-6)*20,0)</f>
        <v>0</v>
      </c>
      <c r="AB31" s="143">
        <f ca="1">OFFSET('2. WQAR Template'!$L$14,(ROW()-6)*20,0)</f>
        <v>0</v>
      </c>
      <c r="AC31" s="143">
        <f ca="1">OFFSET('2. WQAR Template'!$L$15,(ROW()-6)*20,0)</f>
        <v>0</v>
      </c>
      <c r="AD31" s="143">
        <f ca="1">OFFSET('2. WQAR Template'!$M$6,(ROW()-6)*20,0)</f>
        <v>0</v>
      </c>
      <c r="AE31" s="143">
        <f ca="1">OFFSET('2. WQAR Template'!$N$6,(ROW()-6)*20,0)</f>
        <v>0</v>
      </c>
      <c r="AF31" s="143">
        <f ca="1">OFFSET('2. WQAR Template'!$P$6,(ROW()-6)*20,0)</f>
        <v>0</v>
      </c>
      <c r="AG31" s="143">
        <f ca="1">OFFSET('2. WQAR Template'!$P$7,(ROW()-6)*20,0)</f>
        <v>0</v>
      </c>
      <c r="AH31" s="143">
        <f ca="1">OFFSET('2. WQAR Template'!$P$8,(ROW()-6)*20,0)</f>
        <v>0</v>
      </c>
      <c r="AI31" s="143">
        <f ca="1">OFFSET('2. WQAR Template'!$P$9,(ROW()-6)*20,0)</f>
        <v>0</v>
      </c>
      <c r="AJ31" s="143">
        <f ca="1">OFFSET('2. WQAR Template'!$P$10,(ROW()-6)*20,0)</f>
        <v>0</v>
      </c>
      <c r="AK31" s="143">
        <f ca="1">OFFSET('2. WQAR Template'!$P$11,(ROW()-6)*20,0)</f>
        <v>0</v>
      </c>
      <c r="AL31" s="143">
        <f ca="1">OFFSET('2. WQAR Template'!$P$12,(ROW()-6)*20,0)</f>
        <v>0</v>
      </c>
      <c r="AM31" s="143">
        <f ca="1">OFFSET('2. WQAR Template'!$P$13,(ROW()-6)*20,0)</f>
        <v>0</v>
      </c>
      <c r="AN31" s="143">
        <f ca="1">OFFSET('2. WQAR Template'!$P$14,(ROW()-6)*20,0)</f>
        <v>0</v>
      </c>
      <c r="AO31" s="143">
        <f ca="1">OFFSET('2. WQAR Template'!$P$15,(ROW()-6)*20,0)</f>
        <v>0</v>
      </c>
      <c r="AP31" s="143">
        <f ca="1">OFFSET('2. WQAR Template'!$R$6,(ROW()-6)*20,0)</f>
        <v>0</v>
      </c>
      <c r="AQ31" s="143">
        <f ca="1">OFFSET('2. WQAR Template'!$R$7,(ROW()-6)*20,0)</f>
        <v>0</v>
      </c>
      <c r="AR31" s="143">
        <f ca="1">OFFSET('2. WQAR Template'!$R$8,(ROW()-6)*20,0)</f>
        <v>0</v>
      </c>
      <c r="AS31" s="143">
        <f ca="1">OFFSET('2. WQAR Template'!$R$9,(ROW()-6)*20,0)</f>
        <v>0</v>
      </c>
      <c r="AT31" s="143">
        <f ca="1">OFFSET('2. WQAR Template'!$R$10,(ROW()-6)*20,0)</f>
        <v>0</v>
      </c>
      <c r="AU31" s="143">
        <f ca="1">OFFSET('2. WQAR Template'!$R$11,(ROW()-6)*20,0)</f>
        <v>0</v>
      </c>
      <c r="AV31" s="143">
        <f ca="1">OFFSET('2. WQAR Template'!$R$12,(ROW()-6)*20,0)</f>
        <v>0</v>
      </c>
      <c r="AW31" s="143">
        <f ca="1">OFFSET('2. WQAR Template'!$R$13,(ROW()-6)*20,0)</f>
        <v>0</v>
      </c>
      <c r="AX31" s="143">
        <f ca="1">OFFSET('2. WQAR Template'!$R$14,(ROW()-6)*20,0)</f>
        <v>0</v>
      </c>
      <c r="AY31" s="143">
        <f ca="1">OFFSET('2. WQAR Template'!$R$15,(ROW()-6)*20,0)</f>
        <v>0</v>
      </c>
    </row>
    <row r="32" spans="2:51" ht="13" thickBot="1" x14ac:dyDescent="0.3">
      <c r="B32" s="44"/>
      <c r="C32" s="143">
        <f ca="1">OFFSET('2. WQAR Template'!$B$6,(ROW()-6)*20,0)</f>
        <v>0</v>
      </c>
      <c r="D32" s="143">
        <f ca="1">OFFSET('2. WQAR Template'!$C$6,(ROW()-6)*20,0)</f>
        <v>0</v>
      </c>
      <c r="E32" s="143">
        <f ca="1">OFFSET('2. WQAR Template'!$D$6,(ROW()-6)*20,0)</f>
        <v>0</v>
      </c>
      <c r="F32" s="143">
        <f ca="1">OFFSET('2. WQAR Template'!$E$6,(ROW()-6)*20,0)</f>
        <v>0</v>
      </c>
      <c r="G32" s="143">
        <f ca="1">OFFSET('2. WQAR Template'!$F$6,(ROW()-6)*20,0)</f>
        <v>0</v>
      </c>
      <c r="H32" s="143">
        <f ca="1">OFFSET('2. WQAR Template'!$G$6,(ROW()-6)*20,0)</f>
        <v>0</v>
      </c>
      <c r="I32" s="143">
        <f ca="1">OFFSET('2. WQAR Template'!$H$6,(ROW()-6)*20,0)</f>
        <v>0</v>
      </c>
      <c r="J32" s="143">
        <f ca="1">OFFSET('2. WQAR Template'!$J$6,(ROW()-6)*20,0)</f>
        <v>0</v>
      </c>
      <c r="K32" s="143">
        <f ca="1">OFFSET('2. WQAR Template'!$J$7,(ROW()-6)*20,0)</f>
        <v>0</v>
      </c>
      <c r="L32" s="143">
        <f ca="1">OFFSET('2. WQAR Template'!$J$8,(ROW()-6)*20,0)</f>
        <v>0</v>
      </c>
      <c r="M32" s="143">
        <f ca="1">OFFSET('2. WQAR Template'!$J$9,(ROW()-6)*20,0)</f>
        <v>0</v>
      </c>
      <c r="N32" s="143">
        <f ca="1">OFFSET('2. WQAR Template'!$J$10,(ROW()-6)*20,0)</f>
        <v>0</v>
      </c>
      <c r="O32" s="143">
        <f ca="1">OFFSET('2. WQAR Template'!$J$11,(ROW()-6)*20,0)</f>
        <v>0</v>
      </c>
      <c r="P32" s="143">
        <f ca="1">OFFSET('2. WQAR Template'!$J$12,(ROW()-6)*20,0)</f>
        <v>0</v>
      </c>
      <c r="Q32" s="143">
        <f ca="1">OFFSET('2. WQAR Template'!$J$13,(ROW()-6)*20,0)</f>
        <v>0</v>
      </c>
      <c r="R32" s="143">
        <f ca="1">OFFSET('2. WQAR Template'!$J$14,(ROW()-6)*20,0)</f>
        <v>0</v>
      </c>
      <c r="S32" s="143">
        <f ca="1">OFFSET('2. WQAR Template'!$J$15,(ROW()-6)*20,0)</f>
        <v>0</v>
      </c>
      <c r="T32" s="143">
        <f ca="1">OFFSET('2. WQAR Template'!$L$6,(ROW()-6)*20,0)</f>
        <v>0</v>
      </c>
      <c r="U32" s="143">
        <f ca="1">OFFSET('2. WQAR Template'!$L$7,(ROW()-6)*20,0)</f>
        <v>0</v>
      </c>
      <c r="V32" s="143">
        <f ca="1">OFFSET('2. WQAR Template'!$L$8,(ROW()-6)*20,0)</f>
        <v>0</v>
      </c>
      <c r="W32" s="143">
        <f ca="1">OFFSET('2. WQAR Template'!$L$9,(ROW()-6)*20,0)</f>
        <v>0</v>
      </c>
      <c r="X32" s="143">
        <f ca="1">OFFSET('2. WQAR Template'!$L$10,(ROW()-6)*20,0)</f>
        <v>0</v>
      </c>
      <c r="Y32" s="143">
        <f ca="1">OFFSET('2. WQAR Template'!$L$11,(ROW()-6)*20,0)</f>
        <v>0</v>
      </c>
      <c r="Z32" s="143">
        <f ca="1">OFFSET('2. WQAR Template'!$L$12,(ROW()-6)*20,0)</f>
        <v>0</v>
      </c>
      <c r="AA32" s="143">
        <f ca="1">OFFSET('2. WQAR Template'!$L$13,(ROW()-6)*20,0)</f>
        <v>0</v>
      </c>
      <c r="AB32" s="143">
        <f ca="1">OFFSET('2. WQAR Template'!$L$14,(ROW()-6)*20,0)</f>
        <v>0</v>
      </c>
      <c r="AC32" s="143">
        <f ca="1">OFFSET('2. WQAR Template'!$L$15,(ROW()-6)*20,0)</f>
        <v>0</v>
      </c>
      <c r="AD32" s="143">
        <f ca="1">OFFSET('2. WQAR Template'!$M$6,(ROW()-6)*20,0)</f>
        <v>0</v>
      </c>
      <c r="AE32" s="143">
        <f ca="1">OFFSET('2. WQAR Template'!$N$6,(ROW()-6)*20,0)</f>
        <v>0</v>
      </c>
      <c r="AF32" s="143">
        <f ca="1">OFFSET('2. WQAR Template'!$P$6,(ROW()-6)*20,0)</f>
        <v>0</v>
      </c>
      <c r="AG32" s="143">
        <f ca="1">OFFSET('2. WQAR Template'!$P$7,(ROW()-6)*20,0)</f>
        <v>0</v>
      </c>
      <c r="AH32" s="143">
        <f ca="1">OFFSET('2. WQAR Template'!$P$8,(ROW()-6)*20,0)</f>
        <v>0</v>
      </c>
      <c r="AI32" s="143">
        <f ca="1">OFFSET('2. WQAR Template'!$P$9,(ROW()-6)*20,0)</f>
        <v>0</v>
      </c>
      <c r="AJ32" s="143">
        <f ca="1">OFFSET('2. WQAR Template'!$P$10,(ROW()-6)*20,0)</f>
        <v>0</v>
      </c>
      <c r="AK32" s="143">
        <f ca="1">OFFSET('2. WQAR Template'!$P$11,(ROW()-6)*20,0)</f>
        <v>0</v>
      </c>
      <c r="AL32" s="143">
        <f ca="1">OFFSET('2. WQAR Template'!$P$12,(ROW()-6)*20,0)</f>
        <v>0</v>
      </c>
      <c r="AM32" s="143">
        <f ca="1">OFFSET('2. WQAR Template'!$P$13,(ROW()-6)*20,0)</f>
        <v>0</v>
      </c>
      <c r="AN32" s="143">
        <f ca="1">OFFSET('2. WQAR Template'!$P$14,(ROW()-6)*20,0)</f>
        <v>0</v>
      </c>
      <c r="AO32" s="143">
        <f ca="1">OFFSET('2. WQAR Template'!$P$15,(ROW()-6)*20,0)</f>
        <v>0</v>
      </c>
      <c r="AP32" s="143">
        <f ca="1">OFFSET('2. WQAR Template'!$R$6,(ROW()-6)*20,0)</f>
        <v>0</v>
      </c>
      <c r="AQ32" s="143">
        <f ca="1">OFFSET('2. WQAR Template'!$R$7,(ROW()-6)*20,0)</f>
        <v>0</v>
      </c>
      <c r="AR32" s="143">
        <f ca="1">OFFSET('2. WQAR Template'!$R$8,(ROW()-6)*20,0)</f>
        <v>0</v>
      </c>
      <c r="AS32" s="143">
        <f ca="1">OFFSET('2. WQAR Template'!$R$9,(ROW()-6)*20,0)</f>
        <v>0</v>
      </c>
      <c r="AT32" s="143">
        <f ca="1">OFFSET('2. WQAR Template'!$R$10,(ROW()-6)*20,0)</f>
        <v>0</v>
      </c>
      <c r="AU32" s="143">
        <f ca="1">OFFSET('2. WQAR Template'!$R$11,(ROW()-6)*20,0)</f>
        <v>0</v>
      </c>
      <c r="AV32" s="143">
        <f ca="1">OFFSET('2. WQAR Template'!$R$12,(ROW()-6)*20,0)</f>
        <v>0</v>
      </c>
      <c r="AW32" s="143">
        <f ca="1">OFFSET('2. WQAR Template'!$R$13,(ROW()-6)*20,0)</f>
        <v>0</v>
      </c>
      <c r="AX32" s="143">
        <f ca="1">OFFSET('2. WQAR Template'!$R$14,(ROW()-6)*20,0)</f>
        <v>0</v>
      </c>
      <c r="AY32" s="143">
        <f ca="1">OFFSET('2. WQAR Template'!$R$15,(ROW()-6)*20,0)</f>
        <v>0</v>
      </c>
    </row>
    <row r="33" spans="2:51" ht="13" thickBot="1" x14ac:dyDescent="0.3">
      <c r="B33" s="44"/>
      <c r="C33" s="143">
        <f ca="1">OFFSET('2. WQAR Template'!$B$6,(ROW()-6)*20,0)</f>
        <v>0</v>
      </c>
      <c r="D33" s="143">
        <f ca="1">OFFSET('2. WQAR Template'!$C$6,(ROW()-6)*20,0)</f>
        <v>0</v>
      </c>
      <c r="E33" s="143">
        <f ca="1">OFFSET('2. WQAR Template'!$D$6,(ROW()-6)*20,0)</f>
        <v>0</v>
      </c>
      <c r="F33" s="143">
        <f ca="1">OFFSET('2. WQAR Template'!$E$6,(ROW()-6)*20,0)</f>
        <v>0</v>
      </c>
      <c r="G33" s="143">
        <f ca="1">OFFSET('2. WQAR Template'!$F$6,(ROW()-6)*20,0)</f>
        <v>0</v>
      </c>
      <c r="H33" s="143">
        <f ca="1">OFFSET('2. WQAR Template'!$G$6,(ROW()-6)*20,0)</f>
        <v>0</v>
      </c>
      <c r="I33" s="143">
        <f ca="1">OFFSET('2. WQAR Template'!$H$6,(ROW()-6)*20,0)</f>
        <v>0</v>
      </c>
      <c r="J33" s="143">
        <f ca="1">OFFSET('2. WQAR Template'!$J$6,(ROW()-6)*20,0)</f>
        <v>0</v>
      </c>
      <c r="K33" s="143">
        <f ca="1">OFFSET('2. WQAR Template'!$J$7,(ROW()-6)*20,0)</f>
        <v>0</v>
      </c>
      <c r="L33" s="143">
        <f ca="1">OFFSET('2. WQAR Template'!$J$8,(ROW()-6)*20,0)</f>
        <v>0</v>
      </c>
      <c r="M33" s="143">
        <f ca="1">OFFSET('2. WQAR Template'!$J$9,(ROW()-6)*20,0)</f>
        <v>0</v>
      </c>
      <c r="N33" s="143">
        <f ca="1">OFFSET('2. WQAR Template'!$J$10,(ROW()-6)*20,0)</f>
        <v>0</v>
      </c>
      <c r="O33" s="143">
        <f ca="1">OFFSET('2. WQAR Template'!$J$11,(ROW()-6)*20,0)</f>
        <v>0</v>
      </c>
      <c r="P33" s="143">
        <f ca="1">OFFSET('2. WQAR Template'!$J$12,(ROW()-6)*20,0)</f>
        <v>0</v>
      </c>
      <c r="Q33" s="143">
        <f ca="1">OFFSET('2. WQAR Template'!$J$13,(ROW()-6)*20,0)</f>
        <v>0</v>
      </c>
      <c r="R33" s="143">
        <f ca="1">OFFSET('2. WQAR Template'!$J$14,(ROW()-6)*20,0)</f>
        <v>0</v>
      </c>
      <c r="S33" s="143">
        <f ca="1">OFFSET('2. WQAR Template'!$J$15,(ROW()-6)*20,0)</f>
        <v>0</v>
      </c>
      <c r="T33" s="143">
        <f ca="1">OFFSET('2. WQAR Template'!$L$6,(ROW()-6)*20,0)</f>
        <v>0</v>
      </c>
      <c r="U33" s="143">
        <f ca="1">OFFSET('2. WQAR Template'!$L$7,(ROW()-6)*20,0)</f>
        <v>0</v>
      </c>
      <c r="V33" s="143">
        <f ca="1">OFFSET('2. WQAR Template'!$L$8,(ROW()-6)*20,0)</f>
        <v>0</v>
      </c>
      <c r="W33" s="143">
        <f ca="1">OFFSET('2. WQAR Template'!$L$9,(ROW()-6)*20,0)</f>
        <v>0</v>
      </c>
      <c r="X33" s="143">
        <f ca="1">OFFSET('2. WQAR Template'!$L$10,(ROW()-6)*20,0)</f>
        <v>0</v>
      </c>
      <c r="Y33" s="143">
        <f ca="1">OFFSET('2. WQAR Template'!$L$11,(ROW()-6)*20,0)</f>
        <v>0</v>
      </c>
      <c r="Z33" s="143">
        <f ca="1">OFFSET('2. WQAR Template'!$L$12,(ROW()-6)*20,0)</f>
        <v>0</v>
      </c>
      <c r="AA33" s="143">
        <f ca="1">OFFSET('2. WQAR Template'!$L$13,(ROW()-6)*20,0)</f>
        <v>0</v>
      </c>
      <c r="AB33" s="143">
        <f ca="1">OFFSET('2. WQAR Template'!$L$14,(ROW()-6)*20,0)</f>
        <v>0</v>
      </c>
      <c r="AC33" s="143">
        <f ca="1">OFFSET('2. WQAR Template'!$L$15,(ROW()-6)*20,0)</f>
        <v>0</v>
      </c>
      <c r="AD33" s="143">
        <f ca="1">OFFSET('2. WQAR Template'!$M$6,(ROW()-6)*20,0)</f>
        <v>0</v>
      </c>
      <c r="AE33" s="143">
        <f ca="1">OFFSET('2. WQAR Template'!$N$6,(ROW()-6)*20,0)</f>
        <v>0</v>
      </c>
      <c r="AF33" s="143">
        <f ca="1">OFFSET('2. WQAR Template'!$P$6,(ROW()-6)*20,0)</f>
        <v>0</v>
      </c>
      <c r="AG33" s="143">
        <f ca="1">OFFSET('2. WQAR Template'!$P$7,(ROW()-6)*20,0)</f>
        <v>0</v>
      </c>
      <c r="AH33" s="143">
        <f ca="1">OFFSET('2. WQAR Template'!$P$8,(ROW()-6)*20,0)</f>
        <v>0</v>
      </c>
      <c r="AI33" s="143">
        <f ca="1">OFFSET('2. WQAR Template'!$P$9,(ROW()-6)*20,0)</f>
        <v>0</v>
      </c>
      <c r="AJ33" s="143">
        <f ca="1">OFFSET('2. WQAR Template'!$P$10,(ROW()-6)*20,0)</f>
        <v>0</v>
      </c>
      <c r="AK33" s="143">
        <f ca="1">OFFSET('2. WQAR Template'!$P$11,(ROW()-6)*20,0)</f>
        <v>0</v>
      </c>
      <c r="AL33" s="143">
        <f ca="1">OFFSET('2. WQAR Template'!$P$12,(ROW()-6)*20,0)</f>
        <v>0</v>
      </c>
      <c r="AM33" s="143">
        <f ca="1">OFFSET('2. WQAR Template'!$P$13,(ROW()-6)*20,0)</f>
        <v>0</v>
      </c>
      <c r="AN33" s="143">
        <f ca="1">OFFSET('2. WQAR Template'!$P$14,(ROW()-6)*20,0)</f>
        <v>0</v>
      </c>
      <c r="AO33" s="143">
        <f ca="1">OFFSET('2. WQAR Template'!$P$15,(ROW()-6)*20,0)</f>
        <v>0</v>
      </c>
      <c r="AP33" s="143">
        <f ca="1">OFFSET('2. WQAR Template'!$R$6,(ROW()-6)*20,0)</f>
        <v>0</v>
      </c>
      <c r="AQ33" s="143">
        <f ca="1">OFFSET('2. WQAR Template'!$R$7,(ROW()-6)*20,0)</f>
        <v>0</v>
      </c>
      <c r="AR33" s="143">
        <f ca="1">OFFSET('2. WQAR Template'!$R$8,(ROW()-6)*20,0)</f>
        <v>0</v>
      </c>
      <c r="AS33" s="143">
        <f ca="1">OFFSET('2. WQAR Template'!$R$9,(ROW()-6)*20,0)</f>
        <v>0</v>
      </c>
      <c r="AT33" s="143">
        <f ca="1">OFFSET('2. WQAR Template'!$R$10,(ROW()-6)*20,0)</f>
        <v>0</v>
      </c>
      <c r="AU33" s="143">
        <f ca="1">OFFSET('2. WQAR Template'!$R$11,(ROW()-6)*20,0)</f>
        <v>0</v>
      </c>
      <c r="AV33" s="143">
        <f ca="1">OFFSET('2. WQAR Template'!$R$12,(ROW()-6)*20,0)</f>
        <v>0</v>
      </c>
      <c r="AW33" s="143">
        <f ca="1">OFFSET('2. WQAR Template'!$R$13,(ROW()-6)*20,0)</f>
        <v>0</v>
      </c>
      <c r="AX33" s="143">
        <f ca="1">OFFSET('2. WQAR Template'!$R$14,(ROW()-6)*20,0)</f>
        <v>0</v>
      </c>
      <c r="AY33" s="143">
        <f ca="1">OFFSET('2. WQAR Template'!$R$15,(ROW()-6)*20,0)</f>
        <v>0</v>
      </c>
    </row>
    <row r="34" spans="2:51" ht="13" thickBot="1" x14ac:dyDescent="0.3">
      <c r="B34" s="44"/>
      <c r="C34" s="143">
        <f ca="1">OFFSET('2. WQAR Template'!$B$6,(ROW()-6)*20,0)</f>
        <v>0</v>
      </c>
      <c r="D34" s="143">
        <f ca="1">OFFSET('2. WQAR Template'!$C$6,(ROW()-6)*20,0)</f>
        <v>0</v>
      </c>
      <c r="E34" s="143">
        <f ca="1">OFFSET('2. WQAR Template'!$D$6,(ROW()-6)*20,0)</f>
        <v>0</v>
      </c>
      <c r="F34" s="143">
        <f ca="1">OFFSET('2. WQAR Template'!$E$6,(ROW()-6)*20,0)</f>
        <v>0</v>
      </c>
      <c r="G34" s="143">
        <f ca="1">OFFSET('2. WQAR Template'!$F$6,(ROW()-6)*20,0)</f>
        <v>0</v>
      </c>
      <c r="H34" s="143">
        <f ca="1">OFFSET('2. WQAR Template'!$G$6,(ROW()-6)*20,0)</f>
        <v>0</v>
      </c>
      <c r="I34" s="143">
        <f ca="1">OFFSET('2. WQAR Template'!$H$6,(ROW()-6)*20,0)</f>
        <v>0</v>
      </c>
      <c r="J34" s="143">
        <f ca="1">OFFSET('2. WQAR Template'!$J$6,(ROW()-6)*20,0)</f>
        <v>0</v>
      </c>
      <c r="K34" s="143">
        <f ca="1">OFFSET('2. WQAR Template'!$J$7,(ROW()-6)*20,0)</f>
        <v>0</v>
      </c>
      <c r="L34" s="143">
        <f ca="1">OFFSET('2. WQAR Template'!$J$8,(ROW()-6)*20,0)</f>
        <v>0</v>
      </c>
      <c r="M34" s="143">
        <f ca="1">OFFSET('2. WQAR Template'!$J$9,(ROW()-6)*20,0)</f>
        <v>0</v>
      </c>
      <c r="N34" s="143">
        <f ca="1">OFFSET('2. WQAR Template'!$J$10,(ROW()-6)*20,0)</f>
        <v>0</v>
      </c>
      <c r="O34" s="143">
        <f ca="1">OFFSET('2. WQAR Template'!$J$11,(ROW()-6)*20,0)</f>
        <v>0</v>
      </c>
      <c r="P34" s="143">
        <f ca="1">OFFSET('2. WQAR Template'!$J$12,(ROW()-6)*20,0)</f>
        <v>0</v>
      </c>
      <c r="Q34" s="143">
        <f ca="1">OFFSET('2. WQAR Template'!$J$13,(ROW()-6)*20,0)</f>
        <v>0</v>
      </c>
      <c r="R34" s="143">
        <f ca="1">OFFSET('2. WQAR Template'!$J$14,(ROW()-6)*20,0)</f>
        <v>0</v>
      </c>
      <c r="S34" s="143">
        <f ca="1">OFFSET('2. WQAR Template'!$J$15,(ROW()-6)*20,0)</f>
        <v>0</v>
      </c>
      <c r="T34" s="143">
        <f ca="1">OFFSET('2. WQAR Template'!$L$6,(ROW()-6)*20,0)</f>
        <v>0</v>
      </c>
      <c r="U34" s="143">
        <f ca="1">OFFSET('2. WQAR Template'!$L$7,(ROW()-6)*20,0)</f>
        <v>0</v>
      </c>
      <c r="V34" s="143">
        <f ca="1">OFFSET('2. WQAR Template'!$L$8,(ROW()-6)*20,0)</f>
        <v>0</v>
      </c>
      <c r="W34" s="143">
        <f ca="1">OFFSET('2. WQAR Template'!$L$9,(ROW()-6)*20,0)</f>
        <v>0</v>
      </c>
      <c r="X34" s="143">
        <f ca="1">OFFSET('2. WQAR Template'!$L$10,(ROW()-6)*20,0)</f>
        <v>0</v>
      </c>
      <c r="Y34" s="143">
        <f ca="1">OFFSET('2. WQAR Template'!$L$11,(ROW()-6)*20,0)</f>
        <v>0</v>
      </c>
      <c r="Z34" s="143">
        <f ca="1">OFFSET('2. WQAR Template'!$L$12,(ROW()-6)*20,0)</f>
        <v>0</v>
      </c>
      <c r="AA34" s="143">
        <f ca="1">OFFSET('2. WQAR Template'!$L$13,(ROW()-6)*20,0)</f>
        <v>0</v>
      </c>
      <c r="AB34" s="143">
        <f ca="1">OFFSET('2. WQAR Template'!$L$14,(ROW()-6)*20,0)</f>
        <v>0</v>
      </c>
      <c r="AC34" s="143">
        <f ca="1">OFFSET('2. WQAR Template'!$L$15,(ROW()-6)*20,0)</f>
        <v>0</v>
      </c>
      <c r="AD34" s="143">
        <f ca="1">OFFSET('2. WQAR Template'!$M$6,(ROW()-6)*20,0)</f>
        <v>0</v>
      </c>
      <c r="AE34" s="143">
        <f ca="1">OFFSET('2. WQAR Template'!$N$6,(ROW()-6)*20,0)</f>
        <v>0</v>
      </c>
      <c r="AF34" s="143">
        <f ca="1">OFFSET('2. WQAR Template'!$P$6,(ROW()-6)*20,0)</f>
        <v>0</v>
      </c>
      <c r="AG34" s="143">
        <f ca="1">OFFSET('2. WQAR Template'!$P$7,(ROW()-6)*20,0)</f>
        <v>0</v>
      </c>
      <c r="AH34" s="143">
        <f ca="1">OFFSET('2. WQAR Template'!$P$8,(ROW()-6)*20,0)</f>
        <v>0</v>
      </c>
      <c r="AI34" s="143">
        <f ca="1">OFFSET('2. WQAR Template'!$P$9,(ROW()-6)*20,0)</f>
        <v>0</v>
      </c>
      <c r="AJ34" s="143">
        <f ca="1">OFFSET('2. WQAR Template'!$P$10,(ROW()-6)*20,0)</f>
        <v>0</v>
      </c>
      <c r="AK34" s="143">
        <f ca="1">OFFSET('2. WQAR Template'!$P$11,(ROW()-6)*20,0)</f>
        <v>0</v>
      </c>
      <c r="AL34" s="143">
        <f ca="1">OFFSET('2. WQAR Template'!$P$12,(ROW()-6)*20,0)</f>
        <v>0</v>
      </c>
      <c r="AM34" s="143">
        <f ca="1">OFFSET('2. WQAR Template'!$P$13,(ROW()-6)*20,0)</f>
        <v>0</v>
      </c>
      <c r="AN34" s="143">
        <f ca="1">OFFSET('2. WQAR Template'!$P$14,(ROW()-6)*20,0)</f>
        <v>0</v>
      </c>
      <c r="AO34" s="143">
        <f ca="1">OFFSET('2. WQAR Template'!$P$15,(ROW()-6)*20,0)</f>
        <v>0</v>
      </c>
      <c r="AP34" s="143">
        <f ca="1">OFFSET('2. WQAR Template'!$R$6,(ROW()-6)*20,0)</f>
        <v>0</v>
      </c>
      <c r="AQ34" s="143">
        <f ca="1">OFFSET('2. WQAR Template'!$R$7,(ROW()-6)*20,0)</f>
        <v>0</v>
      </c>
      <c r="AR34" s="143">
        <f ca="1">OFFSET('2. WQAR Template'!$R$8,(ROW()-6)*20,0)</f>
        <v>0</v>
      </c>
      <c r="AS34" s="143">
        <f ca="1">OFFSET('2. WQAR Template'!$R$9,(ROW()-6)*20,0)</f>
        <v>0</v>
      </c>
      <c r="AT34" s="143">
        <f ca="1">OFFSET('2. WQAR Template'!$R$10,(ROW()-6)*20,0)</f>
        <v>0</v>
      </c>
      <c r="AU34" s="143">
        <f ca="1">OFFSET('2. WQAR Template'!$R$11,(ROW()-6)*20,0)</f>
        <v>0</v>
      </c>
      <c r="AV34" s="143">
        <f ca="1">OFFSET('2. WQAR Template'!$R$12,(ROW()-6)*20,0)</f>
        <v>0</v>
      </c>
      <c r="AW34" s="143">
        <f ca="1">OFFSET('2. WQAR Template'!$R$13,(ROW()-6)*20,0)</f>
        <v>0</v>
      </c>
      <c r="AX34" s="143">
        <f ca="1">OFFSET('2. WQAR Template'!$R$14,(ROW()-6)*20,0)</f>
        <v>0</v>
      </c>
      <c r="AY34" s="143">
        <f ca="1">OFFSET('2. WQAR Template'!$R$15,(ROW()-6)*20,0)</f>
        <v>0</v>
      </c>
    </row>
    <row r="35" spans="2:51" ht="13" thickBot="1" x14ac:dyDescent="0.3">
      <c r="B35" s="44"/>
      <c r="C35" s="143">
        <f ca="1">OFFSET('2. WQAR Template'!$B$6,(ROW()-6)*20,0)</f>
        <v>0</v>
      </c>
      <c r="D35" s="143">
        <f ca="1">OFFSET('2. WQAR Template'!$C$6,(ROW()-6)*20,0)</f>
        <v>0</v>
      </c>
      <c r="E35" s="143">
        <f ca="1">OFFSET('2. WQAR Template'!$D$6,(ROW()-6)*20,0)</f>
        <v>0</v>
      </c>
      <c r="F35" s="143">
        <f ca="1">OFFSET('2. WQAR Template'!$E$6,(ROW()-6)*20,0)</f>
        <v>0</v>
      </c>
      <c r="G35" s="143">
        <f ca="1">OFFSET('2. WQAR Template'!$F$6,(ROW()-6)*20,0)</f>
        <v>0</v>
      </c>
      <c r="H35" s="143">
        <f ca="1">OFFSET('2. WQAR Template'!$G$6,(ROW()-6)*20,0)</f>
        <v>0</v>
      </c>
      <c r="I35" s="143">
        <f ca="1">OFFSET('2. WQAR Template'!$H$6,(ROW()-6)*20,0)</f>
        <v>0</v>
      </c>
      <c r="J35" s="143">
        <f ca="1">OFFSET('2. WQAR Template'!$J$6,(ROW()-6)*20,0)</f>
        <v>0</v>
      </c>
      <c r="K35" s="143">
        <f ca="1">OFFSET('2. WQAR Template'!$J$7,(ROW()-6)*20,0)</f>
        <v>0</v>
      </c>
      <c r="L35" s="143">
        <f ca="1">OFFSET('2. WQAR Template'!$J$8,(ROW()-6)*20,0)</f>
        <v>0</v>
      </c>
      <c r="M35" s="143">
        <f ca="1">OFFSET('2. WQAR Template'!$J$9,(ROW()-6)*20,0)</f>
        <v>0</v>
      </c>
      <c r="N35" s="143">
        <f ca="1">OFFSET('2. WQAR Template'!$J$10,(ROW()-6)*20,0)</f>
        <v>0</v>
      </c>
      <c r="O35" s="143">
        <f ca="1">OFFSET('2. WQAR Template'!$J$11,(ROW()-6)*20,0)</f>
        <v>0</v>
      </c>
      <c r="P35" s="143">
        <f ca="1">OFFSET('2. WQAR Template'!$J$12,(ROW()-6)*20,0)</f>
        <v>0</v>
      </c>
      <c r="Q35" s="143">
        <f ca="1">OFFSET('2. WQAR Template'!$J$13,(ROW()-6)*20,0)</f>
        <v>0</v>
      </c>
      <c r="R35" s="143">
        <f ca="1">OFFSET('2. WQAR Template'!$J$14,(ROW()-6)*20,0)</f>
        <v>0</v>
      </c>
      <c r="S35" s="143">
        <f ca="1">OFFSET('2. WQAR Template'!$J$15,(ROW()-6)*20,0)</f>
        <v>0</v>
      </c>
      <c r="T35" s="143">
        <f ca="1">OFFSET('2. WQAR Template'!$L$6,(ROW()-6)*20,0)</f>
        <v>0</v>
      </c>
      <c r="U35" s="143">
        <f ca="1">OFFSET('2. WQAR Template'!$L$7,(ROW()-6)*20,0)</f>
        <v>0</v>
      </c>
      <c r="V35" s="143">
        <f ca="1">OFFSET('2. WQAR Template'!$L$8,(ROW()-6)*20,0)</f>
        <v>0</v>
      </c>
      <c r="W35" s="143">
        <f ca="1">OFFSET('2. WQAR Template'!$L$9,(ROW()-6)*20,0)</f>
        <v>0</v>
      </c>
      <c r="X35" s="143">
        <f ca="1">OFFSET('2. WQAR Template'!$L$10,(ROW()-6)*20,0)</f>
        <v>0</v>
      </c>
      <c r="Y35" s="143">
        <f ca="1">OFFSET('2. WQAR Template'!$L$11,(ROW()-6)*20,0)</f>
        <v>0</v>
      </c>
      <c r="Z35" s="143">
        <f ca="1">OFFSET('2. WQAR Template'!$L$12,(ROW()-6)*20,0)</f>
        <v>0</v>
      </c>
      <c r="AA35" s="143">
        <f ca="1">OFFSET('2. WQAR Template'!$L$13,(ROW()-6)*20,0)</f>
        <v>0</v>
      </c>
      <c r="AB35" s="143">
        <f ca="1">OFFSET('2. WQAR Template'!$L$14,(ROW()-6)*20,0)</f>
        <v>0</v>
      </c>
      <c r="AC35" s="143">
        <f ca="1">OFFSET('2. WQAR Template'!$L$15,(ROW()-6)*20,0)</f>
        <v>0</v>
      </c>
      <c r="AD35" s="143">
        <f ca="1">OFFSET('2. WQAR Template'!$M$6,(ROW()-6)*20,0)</f>
        <v>0</v>
      </c>
      <c r="AE35" s="143">
        <f ca="1">OFFSET('2. WQAR Template'!$N$6,(ROW()-6)*20,0)</f>
        <v>0</v>
      </c>
      <c r="AF35" s="143">
        <f ca="1">OFFSET('2. WQAR Template'!$P$6,(ROW()-6)*20,0)</f>
        <v>0</v>
      </c>
      <c r="AG35" s="143">
        <f ca="1">OFFSET('2. WQAR Template'!$P$7,(ROW()-6)*20,0)</f>
        <v>0</v>
      </c>
      <c r="AH35" s="143">
        <f ca="1">OFFSET('2. WQAR Template'!$P$8,(ROW()-6)*20,0)</f>
        <v>0</v>
      </c>
      <c r="AI35" s="143">
        <f ca="1">OFFSET('2. WQAR Template'!$P$9,(ROW()-6)*20,0)</f>
        <v>0</v>
      </c>
      <c r="AJ35" s="143">
        <f ca="1">OFFSET('2. WQAR Template'!$P$10,(ROW()-6)*20,0)</f>
        <v>0</v>
      </c>
      <c r="AK35" s="143">
        <f ca="1">OFFSET('2. WQAR Template'!$P$11,(ROW()-6)*20,0)</f>
        <v>0</v>
      </c>
      <c r="AL35" s="143">
        <f ca="1">OFFSET('2. WQAR Template'!$P$12,(ROW()-6)*20,0)</f>
        <v>0</v>
      </c>
      <c r="AM35" s="143">
        <f ca="1">OFFSET('2. WQAR Template'!$P$13,(ROW()-6)*20,0)</f>
        <v>0</v>
      </c>
      <c r="AN35" s="143">
        <f ca="1">OFFSET('2. WQAR Template'!$P$14,(ROW()-6)*20,0)</f>
        <v>0</v>
      </c>
      <c r="AO35" s="143">
        <f ca="1">OFFSET('2. WQAR Template'!$P$15,(ROW()-6)*20,0)</f>
        <v>0</v>
      </c>
      <c r="AP35" s="143">
        <f ca="1">OFFSET('2. WQAR Template'!$R$6,(ROW()-6)*20,0)</f>
        <v>0</v>
      </c>
      <c r="AQ35" s="143">
        <f ca="1">OFFSET('2. WQAR Template'!$R$7,(ROW()-6)*20,0)</f>
        <v>0</v>
      </c>
      <c r="AR35" s="143">
        <f ca="1">OFFSET('2. WQAR Template'!$R$8,(ROW()-6)*20,0)</f>
        <v>0</v>
      </c>
      <c r="AS35" s="143">
        <f ca="1">OFFSET('2. WQAR Template'!$R$9,(ROW()-6)*20,0)</f>
        <v>0</v>
      </c>
      <c r="AT35" s="143">
        <f ca="1">OFFSET('2. WQAR Template'!$R$10,(ROW()-6)*20,0)</f>
        <v>0</v>
      </c>
      <c r="AU35" s="143">
        <f ca="1">OFFSET('2. WQAR Template'!$R$11,(ROW()-6)*20,0)</f>
        <v>0</v>
      </c>
      <c r="AV35" s="143">
        <f ca="1">OFFSET('2. WQAR Template'!$R$12,(ROW()-6)*20,0)</f>
        <v>0</v>
      </c>
      <c r="AW35" s="143">
        <f ca="1">OFFSET('2. WQAR Template'!$R$13,(ROW()-6)*20,0)</f>
        <v>0</v>
      </c>
      <c r="AX35" s="143">
        <f ca="1">OFFSET('2. WQAR Template'!$R$14,(ROW()-6)*20,0)</f>
        <v>0</v>
      </c>
      <c r="AY35" s="143">
        <f ca="1">OFFSET('2. WQAR Template'!$R$15,(ROW()-6)*20,0)</f>
        <v>0</v>
      </c>
    </row>
    <row r="36" spans="2:51" ht="13" thickBot="1" x14ac:dyDescent="0.3">
      <c r="B36" s="44"/>
      <c r="C36" s="143">
        <f ca="1">OFFSET('2. WQAR Template'!$B$6,(ROW()-6)*20,0)</f>
        <v>0</v>
      </c>
      <c r="D36" s="143">
        <f ca="1">OFFSET('2. WQAR Template'!$C$6,(ROW()-6)*20,0)</f>
        <v>0</v>
      </c>
      <c r="E36" s="143">
        <f ca="1">OFFSET('2. WQAR Template'!$D$6,(ROW()-6)*20,0)</f>
        <v>0</v>
      </c>
      <c r="F36" s="143">
        <f ca="1">OFFSET('2. WQAR Template'!$E$6,(ROW()-6)*20,0)</f>
        <v>0</v>
      </c>
      <c r="G36" s="143">
        <f ca="1">OFFSET('2. WQAR Template'!$F$6,(ROW()-6)*20,0)</f>
        <v>0</v>
      </c>
      <c r="H36" s="143">
        <f ca="1">OFFSET('2. WQAR Template'!$G$6,(ROW()-6)*20,0)</f>
        <v>0</v>
      </c>
      <c r="I36" s="143">
        <f ca="1">OFFSET('2. WQAR Template'!$H$6,(ROW()-6)*20,0)</f>
        <v>0</v>
      </c>
      <c r="J36" s="143">
        <f ca="1">OFFSET('2. WQAR Template'!$J$6,(ROW()-6)*20,0)</f>
        <v>0</v>
      </c>
      <c r="K36" s="143">
        <f ca="1">OFFSET('2. WQAR Template'!$J$7,(ROW()-6)*20,0)</f>
        <v>0</v>
      </c>
      <c r="L36" s="143">
        <f ca="1">OFFSET('2. WQAR Template'!$J$8,(ROW()-6)*20,0)</f>
        <v>0</v>
      </c>
      <c r="M36" s="143">
        <f ca="1">OFFSET('2. WQAR Template'!$J$9,(ROW()-6)*20,0)</f>
        <v>0</v>
      </c>
      <c r="N36" s="143">
        <f ca="1">OFFSET('2. WQAR Template'!$J$10,(ROW()-6)*20,0)</f>
        <v>0</v>
      </c>
      <c r="O36" s="143">
        <f ca="1">OFFSET('2. WQAR Template'!$J$11,(ROW()-6)*20,0)</f>
        <v>0</v>
      </c>
      <c r="P36" s="143">
        <f ca="1">OFFSET('2. WQAR Template'!$J$12,(ROW()-6)*20,0)</f>
        <v>0</v>
      </c>
      <c r="Q36" s="143">
        <f ca="1">OFFSET('2. WQAR Template'!$J$13,(ROW()-6)*20,0)</f>
        <v>0</v>
      </c>
      <c r="R36" s="143">
        <f ca="1">OFFSET('2. WQAR Template'!$J$14,(ROW()-6)*20,0)</f>
        <v>0</v>
      </c>
      <c r="S36" s="143">
        <f ca="1">OFFSET('2. WQAR Template'!$J$15,(ROW()-6)*20,0)</f>
        <v>0</v>
      </c>
      <c r="T36" s="143">
        <f ca="1">OFFSET('2. WQAR Template'!$L$6,(ROW()-6)*20,0)</f>
        <v>0</v>
      </c>
      <c r="U36" s="143">
        <f ca="1">OFFSET('2. WQAR Template'!$L$7,(ROW()-6)*20,0)</f>
        <v>0</v>
      </c>
      <c r="V36" s="143">
        <f ca="1">OFFSET('2. WQAR Template'!$L$8,(ROW()-6)*20,0)</f>
        <v>0</v>
      </c>
      <c r="W36" s="143">
        <f ca="1">OFFSET('2. WQAR Template'!$L$9,(ROW()-6)*20,0)</f>
        <v>0</v>
      </c>
      <c r="X36" s="143">
        <f ca="1">OFFSET('2. WQAR Template'!$L$10,(ROW()-6)*20,0)</f>
        <v>0</v>
      </c>
      <c r="Y36" s="143">
        <f ca="1">OFFSET('2. WQAR Template'!$L$11,(ROW()-6)*20,0)</f>
        <v>0</v>
      </c>
      <c r="Z36" s="143">
        <f ca="1">OFFSET('2. WQAR Template'!$L$12,(ROW()-6)*20,0)</f>
        <v>0</v>
      </c>
      <c r="AA36" s="143">
        <f ca="1">OFFSET('2. WQAR Template'!$L$13,(ROW()-6)*20,0)</f>
        <v>0</v>
      </c>
      <c r="AB36" s="143">
        <f ca="1">OFFSET('2. WQAR Template'!$L$14,(ROW()-6)*20,0)</f>
        <v>0</v>
      </c>
      <c r="AC36" s="143">
        <f ca="1">OFFSET('2. WQAR Template'!$L$15,(ROW()-6)*20,0)</f>
        <v>0</v>
      </c>
      <c r="AD36" s="143">
        <f ca="1">OFFSET('2. WQAR Template'!$M$6,(ROW()-6)*20,0)</f>
        <v>0</v>
      </c>
      <c r="AE36" s="143">
        <f ca="1">OFFSET('2. WQAR Template'!$N$6,(ROW()-6)*20,0)</f>
        <v>0</v>
      </c>
      <c r="AF36" s="143">
        <f ca="1">OFFSET('2. WQAR Template'!$P$6,(ROW()-6)*20,0)</f>
        <v>0</v>
      </c>
      <c r="AG36" s="143">
        <f ca="1">OFFSET('2. WQAR Template'!$P$7,(ROW()-6)*20,0)</f>
        <v>0</v>
      </c>
      <c r="AH36" s="143">
        <f ca="1">OFFSET('2. WQAR Template'!$P$8,(ROW()-6)*20,0)</f>
        <v>0</v>
      </c>
      <c r="AI36" s="143">
        <f ca="1">OFFSET('2. WQAR Template'!$P$9,(ROW()-6)*20,0)</f>
        <v>0</v>
      </c>
      <c r="AJ36" s="143">
        <f ca="1">OFFSET('2. WQAR Template'!$P$10,(ROW()-6)*20,0)</f>
        <v>0</v>
      </c>
      <c r="AK36" s="143">
        <f ca="1">OFFSET('2. WQAR Template'!$P$11,(ROW()-6)*20,0)</f>
        <v>0</v>
      </c>
      <c r="AL36" s="143">
        <f ca="1">OFFSET('2. WQAR Template'!$P$12,(ROW()-6)*20,0)</f>
        <v>0</v>
      </c>
      <c r="AM36" s="143">
        <f ca="1">OFFSET('2. WQAR Template'!$P$13,(ROW()-6)*20,0)</f>
        <v>0</v>
      </c>
      <c r="AN36" s="143">
        <f ca="1">OFFSET('2. WQAR Template'!$P$14,(ROW()-6)*20,0)</f>
        <v>0</v>
      </c>
      <c r="AO36" s="143">
        <f ca="1">OFFSET('2. WQAR Template'!$P$15,(ROW()-6)*20,0)</f>
        <v>0</v>
      </c>
      <c r="AP36" s="143">
        <f ca="1">OFFSET('2. WQAR Template'!$R$6,(ROW()-6)*20,0)</f>
        <v>0</v>
      </c>
      <c r="AQ36" s="143">
        <f ca="1">OFFSET('2. WQAR Template'!$R$7,(ROW()-6)*20,0)</f>
        <v>0</v>
      </c>
      <c r="AR36" s="143">
        <f ca="1">OFFSET('2. WQAR Template'!$R$8,(ROW()-6)*20,0)</f>
        <v>0</v>
      </c>
      <c r="AS36" s="143">
        <f ca="1">OFFSET('2. WQAR Template'!$R$9,(ROW()-6)*20,0)</f>
        <v>0</v>
      </c>
      <c r="AT36" s="143">
        <f ca="1">OFFSET('2. WQAR Template'!$R$10,(ROW()-6)*20,0)</f>
        <v>0</v>
      </c>
      <c r="AU36" s="143">
        <f ca="1">OFFSET('2. WQAR Template'!$R$11,(ROW()-6)*20,0)</f>
        <v>0</v>
      </c>
      <c r="AV36" s="143">
        <f ca="1">OFFSET('2. WQAR Template'!$R$12,(ROW()-6)*20,0)</f>
        <v>0</v>
      </c>
      <c r="AW36" s="143">
        <f ca="1">OFFSET('2. WQAR Template'!$R$13,(ROW()-6)*20,0)</f>
        <v>0</v>
      </c>
      <c r="AX36" s="143">
        <f ca="1">OFFSET('2. WQAR Template'!$R$14,(ROW()-6)*20,0)</f>
        <v>0</v>
      </c>
      <c r="AY36" s="143">
        <f ca="1">OFFSET('2. WQAR Template'!$R$15,(ROW()-6)*20,0)</f>
        <v>0</v>
      </c>
    </row>
    <row r="37" spans="2:51" ht="13" thickBot="1" x14ac:dyDescent="0.3">
      <c r="B37" s="44"/>
      <c r="C37" s="143">
        <f ca="1">OFFSET('2. WQAR Template'!$B$6,(ROW()-6)*20,0)</f>
        <v>0</v>
      </c>
      <c r="D37" s="143">
        <f ca="1">OFFSET('2. WQAR Template'!$C$6,(ROW()-6)*20,0)</f>
        <v>0</v>
      </c>
      <c r="E37" s="143">
        <f ca="1">OFFSET('2. WQAR Template'!$D$6,(ROW()-6)*20,0)</f>
        <v>0</v>
      </c>
      <c r="F37" s="143">
        <f ca="1">OFFSET('2. WQAR Template'!$E$6,(ROW()-6)*20,0)</f>
        <v>0</v>
      </c>
      <c r="G37" s="143">
        <f ca="1">OFFSET('2. WQAR Template'!$F$6,(ROW()-6)*20,0)</f>
        <v>0</v>
      </c>
      <c r="H37" s="143">
        <f ca="1">OFFSET('2. WQAR Template'!$G$6,(ROW()-6)*20,0)</f>
        <v>0</v>
      </c>
      <c r="I37" s="143">
        <f ca="1">OFFSET('2. WQAR Template'!$H$6,(ROW()-6)*20,0)</f>
        <v>0</v>
      </c>
      <c r="J37" s="143">
        <f ca="1">OFFSET('2. WQAR Template'!$J$6,(ROW()-6)*20,0)</f>
        <v>0</v>
      </c>
      <c r="K37" s="143">
        <f ca="1">OFFSET('2. WQAR Template'!$J$7,(ROW()-6)*20,0)</f>
        <v>0</v>
      </c>
      <c r="L37" s="143">
        <f ca="1">OFFSET('2. WQAR Template'!$J$8,(ROW()-6)*20,0)</f>
        <v>0</v>
      </c>
      <c r="M37" s="143">
        <f ca="1">OFFSET('2. WQAR Template'!$J$9,(ROW()-6)*20,0)</f>
        <v>0</v>
      </c>
      <c r="N37" s="143">
        <f ca="1">OFFSET('2. WQAR Template'!$J$10,(ROW()-6)*20,0)</f>
        <v>0</v>
      </c>
      <c r="O37" s="143">
        <f ca="1">OFFSET('2. WQAR Template'!$J$11,(ROW()-6)*20,0)</f>
        <v>0</v>
      </c>
      <c r="P37" s="143">
        <f ca="1">OFFSET('2. WQAR Template'!$J$12,(ROW()-6)*20,0)</f>
        <v>0</v>
      </c>
      <c r="Q37" s="143">
        <f ca="1">OFFSET('2. WQAR Template'!$J$13,(ROW()-6)*20,0)</f>
        <v>0</v>
      </c>
      <c r="R37" s="143">
        <f ca="1">OFFSET('2. WQAR Template'!$J$14,(ROW()-6)*20,0)</f>
        <v>0</v>
      </c>
      <c r="S37" s="143">
        <f ca="1">OFFSET('2. WQAR Template'!$J$15,(ROW()-6)*20,0)</f>
        <v>0</v>
      </c>
      <c r="T37" s="143">
        <f ca="1">OFFSET('2. WQAR Template'!$L$6,(ROW()-6)*20,0)</f>
        <v>0</v>
      </c>
      <c r="U37" s="143">
        <f ca="1">OFFSET('2. WQAR Template'!$L$7,(ROW()-6)*20,0)</f>
        <v>0</v>
      </c>
      <c r="V37" s="143">
        <f ca="1">OFFSET('2. WQAR Template'!$L$8,(ROW()-6)*20,0)</f>
        <v>0</v>
      </c>
      <c r="W37" s="143">
        <f ca="1">OFFSET('2. WQAR Template'!$L$9,(ROW()-6)*20,0)</f>
        <v>0</v>
      </c>
      <c r="X37" s="143">
        <f ca="1">OFFSET('2. WQAR Template'!$L$10,(ROW()-6)*20,0)</f>
        <v>0</v>
      </c>
      <c r="Y37" s="143">
        <f ca="1">OFFSET('2. WQAR Template'!$L$11,(ROW()-6)*20,0)</f>
        <v>0</v>
      </c>
      <c r="Z37" s="143">
        <f ca="1">OFFSET('2. WQAR Template'!$L$12,(ROW()-6)*20,0)</f>
        <v>0</v>
      </c>
      <c r="AA37" s="143">
        <f ca="1">OFFSET('2. WQAR Template'!$L$13,(ROW()-6)*20,0)</f>
        <v>0</v>
      </c>
      <c r="AB37" s="143">
        <f ca="1">OFFSET('2. WQAR Template'!$L$14,(ROW()-6)*20,0)</f>
        <v>0</v>
      </c>
      <c r="AC37" s="143">
        <f ca="1">OFFSET('2. WQAR Template'!$L$15,(ROW()-6)*20,0)</f>
        <v>0</v>
      </c>
      <c r="AD37" s="143">
        <f ca="1">OFFSET('2. WQAR Template'!$M$6,(ROW()-6)*20,0)</f>
        <v>0</v>
      </c>
      <c r="AE37" s="143">
        <f ca="1">OFFSET('2. WQAR Template'!$N$6,(ROW()-6)*20,0)</f>
        <v>0</v>
      </c>
      <c r="AF37" s="143">
        <f ca="1">OFFSET('2. WQAR Template'!$P$6,(ROW()-6)*20,0)</f>
        <v>0</v>
      </c>
      <c r="AG37" s="143">
        <f ca="1">OFFSET('2. WQAR Template'!$P$7,(ROW()-6)*20,0)</f>
        <v>0</v>
      </c>
      <c r="AH37" s="143">
        <f ca="1">OFFSET('2. WQAR Template'!$P$8,(ROW()-6)*20,0)</f>
        <v>0</v>
      </c>
      <c r="AI37" s="143">
        <f ca="1">OFFSET('2. WQAR Template'!$P$9,(ROW()-6)*20,0)</f>
        <v>0</v>
      </c>
      <c r="AJ37" s="143">
        <f ca="1">OFFSET('2. WQAR Template'!$P$10,(ROW()-6)*20,0)</f>
        <v>0</v>
      </c>
      <c r="AK37" s="143">
        <f ca="1">OFFSET('2. WQAR Template'!$P$11,(ROW()-6)*20,0)</f>
        <v>0</v>
      </c>
      <c r="AL37" s="143">
        <f ca="1">OFFSET('2. WQAR Template'!$P$12,(ROW()-6)*20,0)</f>
        <v>0</v>
      </c>
      <c r="AM37" s="143">
        <f ca="1">OFFSET('2. WQAR Template'!$P$13,(ROW()-6)*20,0)</f>
        <v>0</v>
      </c>
      <c r="AN37" s="143">
        <f ca="1">OFFSET('2. WQAR Template'!$P$14,(ROW()-6)*20,0)</f>
        <v>0</v>
      </c>
      <c r="AO37" s="143">
        <f ca="1">OFFSET('2. WQAR Template'!$P$15,(ROW()-6)*20,0)</f>
        <v>0</v>
      </c>
      <c r="AP37" s="143">
        <f ca="1">OFFSET('2. WQAR Template'!$R$6,(ROW()-6)*20,0)</f>
        <v>0</v>
      </c>
      <c r="AQ37" s="143">
        <f ca="1">OFFSET('2. WQAR Template'!$R$7,(ROW()-6)*20,0)</f>
        <v>0</v>
      </c>
      <c r="AR37" s="143">
        <f ca="1">OFFSET('2. WQAR Template'!$R$8,(ROW()-6)*20,0)</f>
        <v>0</v>
      </c>
      <c r="AS37" s="143">
        <f ca="1">OFFSET('2. WQAR Template'!$R$9,(ROW()-6)*20,0)</f>
        <v>0</v>
      </c>
      <c r="AT37" s="143">
        <f ca="1">OFFSET('2. WQAR Template'!$R$10,(ROW()-6)*20,0)</f>
        <v>0</v>
      </c>
      <c r="AU37" s="143">
        <f ca="1">OFFSET('2. WQAR Template'!$R$11,(ROW()-6)*20,0)</f>
        <v>0</v>
      </c>
      <c r="AV37" s="143">
        <f ca="1">OFFSET('2. WQAR Template'!$R$12,(ROW()-6)*20,0)</f>
        <v>0</v>
      </c>
      <c r="AW37" s="143">
        <f ca="1">OFFSET('2. WQAR Template'!$R$13,(ROW()-6)*20,0)</f>
        <v>0</v>
      </c>
      <c r="AX37" s="143">
        <f ca="1">OFFSET('2. WQAR Template'!$R$14,(ROW()-6)*20,0)</f>
        <v>0</v>
      </c>
      <c r="AY37" s="143">
        <f ca="1">OFFSET('2. WQAR Template'!$R$15,(ROW()-6)*20,0)</f>
        <v>0</v>
      </c>
    </row>
    <row r="38" spans="2:51" ht="13" thickBot="1" x14ac:dyDescent="0.3">
      <c r="B38" s="44"/>
      <c r="C38" s="143">
        <f ca="1">OFFSET('2. WQAR Template'!$B$6,(ROW()-6)*20,0)</f>
        <v>0</v>
      </c>
      <c r="D38" s="143">
        <f ca="1">OFFSET('2. WQAR Template'!$C$6,(ROW()-6)*20,0)</f>
        <v>0</v>
      </c>
      <c r="E38" s="143">
        <f ca="1">OFFSET('2. WQAR Template'!$D$6,(ROW()-6)*20,0)</f>
        <v>0</v>
      </c>
      <c r="F38" s="143">
        <f ca="1">OFFSET('2. WQAR Template'!$E$6,(ROW()-6)*20,0)</f>
        <v>0</v>
      </c>
      <c r="G38" s="143">
        <f ca="1">OFFSET('2. WQAR Template'!$F$6,(ROW()-6)*20,0)</f>
        <v>0</v>
      </c>
      <c r="H38" s="143">
        <f ca="1">OFFSET('2. WQAR Template'!$G$6,(ROW()-6)*20,0)</f>
        <v>0</v>
      </c>
      <c r="I38" s="143">
        <f ca="1">OFFSET('2. WQAR Template'!$H$6,(ROW()-6)*20,0)</f>
        <v>0</v>
      </c>
      <c r="J38" s="143">
        <f ca="1">OFFSET('2. WQAR Template'!$J$6,(ROW()-6)*20,0)</f>
        <v>0</v>
      </c>
      <c r="K38" s="143">
        <f ca="1">OFFSET('2. WQAR Template'!$J$7,(ROW()-6)*20,0)</f>
        <v>0</v>
      </c>
      <c r="L38" s="143">
        <f ca="1">OFFSET('2. WQAR Template'!$J$8,(ROW()-6)*20,0)</f>
        <v>0</v>
      </c>
      <c r="M38" s="143">
        <f ca="1">OFFSET('2. WQAR Template'!$J$9,(ROW()-6)*20,0)</f>
        <v>0</v>
      </c>
      <c r="N38" s="143">
        <f ca="1">OFFSET('2. WQAR Template'!$J$10,(ROW()-6)*20,0)</f>
        <v>0</v>
      </c>
      <c r="O38" s="143">
        <f ca="1">OFFSET('2. WQAR Template'!$J$11,(ROW()-6)*20,0)</f>
        <v>0</v>
      </c>
      <c r="P38" s="143">
        <f ca="1">OFFSET('2. WQAR Template'!$J$12,(ROW()-6)*20,0)</f>
        <v>0</v>
      </c>
      <c r="Q38" s="143">
        <f ca="1">OFFSET('2. WQAR Template'!$J$13,(ROW()-6)*20,0)</f>
        <v>0</v>
      </c>
      <c r="R38" s="143">
        <f ca="1">OFFSET('2. WQAR Template'!$J$14,(ROW()-6)*20,0)</f>
        <v>0</v>
      </c>
      <c r="S38" s="143">
        <f ca="1">OFFSET('2. WQAR Template'!$J$15,(ROW()-6)*20,0)</f>
        <v>0</v>
      </c>
      <c r="T38" s="143">
        <f ca="1">OFFSET('2. WQAR Template'!$L$6,(ROW()-6)*20,0)</f>
        <v>0</v>
      </c>
      <c r="U38" s="143">
        <f ca="1">OFFSET('2. WQAR Template'!$L$7,(ROW()-6)*20,0)</f>
        <v>0</v>
      </c>
      <c r="V38" s="143">
        <f ca="1">OFFSET('2. WQAR Template'!$L$8,(ROW()-6)*20,0)</f>
        <v>0</v>
      </c>
      <c r="W38" s="143">
        <f ca="1">OFFSET('2. WQAR Template'!$L$9,(ROW()-6)*20,0)</f>
        <v>0</v>
      </c>
      <c r="X38" s="143">
        <f ca="1">OFFSET('2. WQAR Template'!$L$10,(ROW()-6)*20,0)</f>
        <v>0</v>
      </c>
      <c r="Y38" s="143">
        <f ca="1">OFFSET('2. WQAR Template'!$L$11,(ROW()-6)*20,0)</f>
        <v>0</v>
      </c>
      <c r="Z38" s="143">
        <f ca="1">OFFSET('2. WQAR Template'!$L$12,(ROW()-6)*20,0)</f>
        <v>0</v>
      </c>
      <c r="AA38" s="143">
        <f ca="1">OFFSET('2. WQAR Template'!$L$13,(ROW()-6)*20,0)</f>
        <v>0</v>
      </c>
      <c r="AB38" s="143">
        <f ca="1">OFFSET('2. WQAR Template'!$L$14,(ROW()-6)*20,0)</f>
        <v>0</v>
      </c>
      <c r="AC38" s="143">
        <f ca="1">OFFSET('2. WQAR Template'!$L$15,(ROW()-6)*20,0)</f>
        <v>0</v>
      </c>
      <c r="AD38" s="143">
        <f ca="1">OFFSET('2. WQAR Template'!$M$6,(ROW()-6)*20,0)</f>
        <v>0</v>
      </c>
      <c r="AE38" s="143">
        <f ca="1">OFFSET('2. WQAR Template'!$N$6,(ROW()-6)*20,0)</f>
        <v>0</v>
      </c>
      <c r="AF38" s="143">
        <f ca="1">OFFSET('2. WQAR Template'!$P$6,(ROW()-6)*20,0)</f>
        <v>0</v>
      </c>
      <c r="AG38" s="143">
        <f ca="1">OFFSET('2. WQAR Template'!$P$7,(ROW()-6)*20,0)</f>
        <v>0</v>
      </c>
      <c r="AH38" s="143">
        <f ca="1">OFFSET('2. WQAR Template'!$P$8,(ROW()-6)*20,0)</f>
        <v>0</v>
      </c>
      <c r="AI38" s="143">
        <f ca="1">OFFSET('2. WQAR Template'!$P$9,(ROW()-6)*20,0)</f>
        <v>0</v>
      </c>
      <c r="AJ38" s="143">
        <f ca="1">OFFSET('2. WQAR Template'!$P$10,(ROW()-6)*20,0)</f>
        <v>0</v>
      </c>
      <c r="AK38" s="143">
        <f ca="1">OFFSET('2. WQAR Template'!$P$11,(ROW()-6)*20,0)</f>
        <v>0</v>
      </c>
      <c r="AL38" s="143">
        <f ca="1">OFFSET('2. WQAR Template'!$P$12,(ROW()-6)*20,0)</f>
        <v>0</v>
      </c>
      <c r="AM38" s="143">
        <f ca="1">OFFSET('2. WQAR Template'!$P$13,(ROW()-6)*20,0)</f>
        <v>0</v>
      </c>
      <c r="AN38" s="143">
        <f ca="1">OFFSET('2. WQAR Template'!$P$14,(ROW()-6)*20,0)</f>
        <v>0</v>
      </c>
      <c r="AO38" s="143">
        <f ca="1">OFFSET('2. WQAR Template'!$P$15,(ROW()-6)*20,0)</f>
        <v>0</v>
      </c>
      <c r="AP38" s="143">
        <f ca="1">OFFSET('2. WQAR Template'!$R$6,(ROW()-6)*20,0)</f>
        <v>0</v>
      </c>
      <c r="AQ38" s="143">
        <f ca="1">OFFSET('2. WQAR Template'!$R$7,(ROW()-6)*20,0)</f>
        <v>0</v>
      </c>
      <c r="AR38" s="143">
        <f ca="1">OFFSET('2. WQAR Template'!$R$8,(ROW()-6)*20,0)</f>
        <v>0</v>
      </c>
      <c r="AS38" s="143">
        <f ca="1">OFFSET('2. WQAR Template'!$R$9,(ROW()-6)*20,0)</f>
        <v>0</v>
      </c>
      <c r="AT38" s="143">
        <f ca="1">OFFSET('2. WQAR Template'!$R$10,(ROW()-6)*20,0)</f>
        <v>0</v>
      </c>
      <c r="AU38" s="143">
        <f ca="1">OFFSET('2. WQAR Template'!$R$11,(ROW()-6)*20,0)</f>
        <v>0</v>
      </c>
      <c r="AV38" s="143">
        <f ca="1">OFFSET('2. WQAR Template'!$R$12,(ROW()-6)*20,0)</f>
        <v>0</v>
      </c>
      <c r="AW38" s="143">
        <f ca="1">OFFSET('2. WQAR Template'!$R$13,(ROW()-6)*20,0)</f>
        <v>0</v>
      </c>
      <c r="AX38" s="143">
        <f ca="1">OFFSET('2. WQAR Template'!$R$14,(ROW()-6)*20,0)</f>
        <v>0</v>
      </c>
      <c r="AY38" s="143">
        <f ca="1">OFFSET('2. WQAR Template'!$R$15,(ROW()-6)*20,0)</f>
        <v>0</v>
      </c>
    </row>
    <row r="39" spans="2:51" ht="13" thickBot="1" x14ac:dyDescent="0.3">
      <c r="B39" s="44"/>
      <c r="C39" s="143">
        <f ca="1">OFFSET('2. WQAR Template'!$B$6,(ROW()-6)*20,0)</f>
        <v>0</v>
      </c>
      <c r="D39" s="143">
        <f ca="1">OFFSET('2. WQAR Template'!$C$6,(ROW()-6)*20,0)</f>
        <v>0</v>
      </c>
      <c r="E39" s="143">
        <f ca="1">OFFSET('2. WQAR Template'!$D$6,(ROW()-6)*20,0)</f>
        <v>0</v>
      </c>
      <c r="F39" s="143">
        <f ca="1">OFFSET('2. WQAR Template'!$E$6,(ROW()-6)*20,0)</f>
        <v>0</v>
      </c>
      <c r="G39" s="143">
        <f ca="1">OFFSET('2. WQAR Template'!$F$6,(ROW()-6)*20,0)</f>
        <v>0</v>
      </c>
      <c r="H39" s="143">
        <f ca="1">OFFSET('2. WQAR Template'!$G$6,(ROW()-6)*20,0)</f>
        <v>0</v>
      </c>
      <c r="I39" s="143">
        <f ca="1">OFFSET('2. WQAR Template'!$H$6,(ROW()-6)*20,0)</f>
        <v>0</v>
      </c>
      <c r="J39" s="143">
        <f ca="1">OFFSET('2. WQAR Template'!$J$6,(ROW()-6)*20,0)</f>
        <v>0</v>
      </c>
      <c r="K39" s="143">
        <f ca="1">OFFSET('2. WQAR Template'!$J$7,(ROW()-6)*20,0)</f>
        <v>0</v>
      </c>
      <c r="L39" s="143">
        <f ca="1">OFFSET('2. WQAR Template'!$J$8,(ROW()-6)*20,0)</f>
        <v>0</v>
      </c>
      <c r="M39" s="143">
        <f ca="1">OFFSET('2. WQAR Template'!$J$9,(ROW()-6)*20,0)</f>
        <v>0</v>
      </c>
      <c r="N39" s="143">
        <f ca="1">OFFSET('2. WQAR Template'!$J$10,(ROW()-6)*20,0)</f>
        <v>0</v>
      </c>
      <c r="O39" s="143">
        <f ca="1">OFFSET('2. WQAR Template'!$J$11,(ROW()-6)*20,0)</f>
        <v>0</v>
      </c>
      <c r="P39" s="143">
        <f ca="1">OFFSET('2. WQAR Template'!$J$12,(ROW()-6)*20,0)</f>
        <v>0</v>
      </c>
      <c r="Q39" s="143">
        <f ca="1">OFFSET('2. WQAR Template'!$J$13,(ROW()-6)*20,0)</f>
        <v>0</v>
      </c>
      <c r="R39" s="143">
        <f ca="1">OFFSET('2. WQAR Template'!$J$14,(ROW()-6)*20,0)</f>
        <v>0</v>
      </c>
      <c r="S39" s="143">
        <f ca="1">OFFSET('2. WQAR Template'!$J$15,(ROW()-6)*20,0)</f>
        <v>0</v>
      </c>
      <c r="T39" s="143">
        <f ca="1">OFFSET('2. WQAR Template'!$L$6,(ROW()-6)*20,0)</f>
        <v>0</v>
      </c>
      <c r="U39" s="143">
        <f ca="1">OFFSET('2. WQAR Template'!$L$7,(ROW()-6)*20,0)</f>
        <v>0</v>
      </c>
      <c r="V39" s="143">
        <f ca="1">OFFSET('2. WQAR Template'!$L$8,(ROW()-6)*20,0)</f>
        <v>0</v>
      </c>
      <c r="W39" s="143">
        <f ca="1">OFFSET('2. WQAR Template'!$L$9,(ROW()-6)*20,0)</f>
        <v>0</v>
      </c>
      <c r="X39" s="143">
        <f ca="1">OFFSET('2. WQAR Template'!$L$10,(ROW()-6)*20,0)</f>
        <v>0</v>
      </c>
      <c r="Y39" s="143">
        <f ca="1">OFFSET('2. WQAR Template'!$L$11,(ROW()-6)*20,0)</f>
        <v>0</v>
      </c>
      <c r="Z39" s="143">
        <f ca="1">OFFSET('2. WQAR Template'!$L$12,(ROW()-6)*20,0)</f>
        <v>0</v>
      </c>
      <c r="AA39" s="143">
        <f ca="1">OFFSET('2. WQAR Template'!$L$13,(ROW()-6)*20,0)</f>
        <v>0</v>
      </c>
      <c r="AB39" s="143">
        <f ca="1">OFFSET('2. WQAR Template'!$L$14,(ROW()-6)*20,0)</f>
        <v>0</v>
      </c>
      <c r="AC39" s="143">
        <f ca="1">OFFSET('2. WQAR Template'!$L$15,(ROW()-6)*20,0)</f>
        <v>0</v>
      </c>
      <c r="AD39" s="143">
        <f ca="1">OFFSET('2. WQAR Template'!$M$6,(ROW()-6)*20,0)</f>
        <v>0</v>
      </c>
      <c r="AE39" s="143">
        <f ca="1">OFFSET('2. WQAR Template'!$N$6,(ROW()-6)*20,0)</f>
        <v>0</v>
      </c>
      <c r="AF39" s="143">
        <f ca="1">OFFSET('2. WQAR Template'!$P$6,(ROW()-6)*20,0)</f>
        <v>0</v>
      </c>
      <c r="AG39" s="143">
        <f ca="1">OFFSET('2. WQAR Template'!$P$7,(ROW()-6)*20,0)</f>
        <v>0</v>
      </c>
      <c r="AH39" s="143">
        <f ca="1">OFFSET('2. WQAR Template'!$P$8,(ROW()-6)*20,0)</f>
        <v>0</v>
      </c>
      <c r="AI39" s="143">
        <f ca="1">OFFSET('2. WQAR Template'!$P$9,(ROW()-6)*20,0)</f>
        <v>0</v>
      </c>
      <c r="AJ39" s="143">
        <f ca="1">OFFSET('2. WQAR Template'!$P$10,(ROW()-6)*20,0)</f>
        <v>0</v>
      </c>
      <c r="AK39" s="143">
        <f ca="1">OFFSET('2. WQAR Template'!$P$11,(ROW()-6)*20,0)</f>
        <v>0</v>
      </c>
      <c r="AL39" s="143">
        <f ca="1">OFFSET('2. WQAR Template'!$P$12,(ROW()-6)*20,0)</f>
        <v>0</v>
      </c>
      <c r="AM39" s="143">
        <f ca="1">OFFSET('2. WQAR Template'!$P$13,(ROW()-6)*20,0)</f>
        <v>0</v>
      </c>
      <c r="AN39" s="143">
        <f ca="1">OFFSET('2. WQAR Template'!$P$14,(ROW()-6)*20,0)</f>
        <v>0</v>
      </c>
      <c r="AO39" s="143">
        <f ca="1">OFFSET('2. WQAR Template'!$P$15,(ROW()-6)*20,0)</f>
        <v>0</v>
      </c>
      <c r="AP39" s="143">
        <f ca="1">OFFSET('2. WQAR Template'!$R$6,(ROW()-6)*20,0)</f>
        <v>0</v>
      </c>
      <c r="AQ39" s="143">
        <f ca="1">OFFSET('2. WQAR Template'!$R$7,(ROW()-6)*20,0)</f>
        <v>0</v>
      </c>
      <c r="AR39" s="143">
        <f ca="1">OFFSET('2. WQAR Template'!$R$8,(ROW()-6)*20,0)</f>
        <v>0</v>
      </c>
      <c r="AS39" s="143">
        <f ca="1">OFFSET('2. WQAR Template'!$R$9,(ROW()-6)*20,0)</f>
        <v>0</v>
      </c>
      <c r="AT39" s="143">
        <f ca="1">OFFSET('2. WQAR Template'!$R$10,(ROW()-6)*20,0)</f>
        <v>0</v>
      </c>
      <c r="AU39" s="143">
        <f ca="1">OFFSET('2. WQAR Template'!$R$11,(ROW()-6)*20,0)</f>
        <v>0</v>
      </c>
      <c r="AV39" s="143">
        <f ca="1">OFFSET('2. WQAR Template'!$R$12,(ROW()-6)*20,0)</f>
        <v>0</v>
      </c>
      <c r="AW39" s="143">
        <f ca="1">OFFSET('2. WQAR Template'!$R$13,(ROW()-6)*20,0)</f>
        <v>0</v>
      </c>
      <c r="AX39" s="143">
        <f ca="1">OFFSET('2. WQAR Template'!$R$14,(ROW()-6)*20,0)</f>
        <v>0</v>
      </c>
      <c r="AY39" s="143">
        <f ca="1">OFFSET('2. WQAR Template'!$R$15,(ROW()-6)*20,0)</f>
        <v>0</v>
      </c>
    </row>
    <row r="40" spans="2:51" ht="13" thickBot="1" x14ac:dyDescent="0.3">
      <c r="B40" s="44"/>
      <c r="C40" s="143">
        <f ca="1">OFFSET('2. WQAR Template'!$B$6,(ROW()-6)*20,0)</f>
        <v>0</v>
      </c>
      <c r="D40" s="143">
        <f ca="1">OFFSET('2. WQAR Template'!$C$6,(ROW()-6)*20,0)</f>
        <v>0</v>
      </c>
      <c r="E40" s="143">
        <f ca="1">OFFSET('2. WQAR Template'!$D$6,(ROW()-6)*20,0)</f>
        <v>0</v>
      </c>
      <c r="F40" s="143">
        <f ca="1">OFFSET('2. WQAR Template'!$E$6,(ROW()-6)*20,0)</f>
        <v>0</v>
      </c>
      <c r="G40" s="143">
        <f ca="1">OFFSET('2. WQAR Template'!$F$6,(ROW()-6)*20,0)</f>
        <v>0</v>
      </c>
      <c r="H40" s="143">
        <f ca="1">OFFSET('2. WQAR Template'!$G$6,(ROW()-6)*20,0)</f>
        <v>0</v>
      </c>
      <c r="I40" s="143">
        <f ca="1">OFFSET('2. WQAR Template'!$H$6,(ROW()-6)*20,0)</f>
        <v>0</v>
      </c>
      <c r="J40" s="143">
        <f ca="1">OFFSET('2. WQAR Template'!$J$6,(ROW()-6)*20,0)</f>
        <v>0</v>
      </c>
      <c r="K40" s="143">
        <f ca="1">OFFSET('2. WQAR Template'!$J$7,(ROW()-6)*20,0)</f>
        <v>0</v>
      </c>
      <c r="L40" s="143">
        <f ca="1">OFFSET('2. WQAR Template'!$J$8,(ROW()-6)*20,0)</f>
        <v>0</v>
      </c>
      <c r="M40" s="143">
        <f ca="1">OFFSET('2. WQAR Template'!$J$9,(ROW()-6)*20,0)</f>
        <v>0</v>
      </c>
      <c r="N40" s="143">
        <f ca="1">OFFSET('2. WQAR Template'!$J$10,(ROW()-6)*20,0)</f>
        <v>0</v>
      </c>
      <c r="O40" s="143">
        <f ca="1">OFFSET('2. WQAR Template'!$J$11,(ROW()-6)*20,0)</f>
        <v>0</v>
      </c>
      <c r="P40" s="143">
        <f ca="1">OFFSET('2. WQAR Template'!$J$12,(ROW()-6)*20,0)</f>
        <v>0</v>
      </c>
      <c r="Q40" s="143">
        <f ca="1">OFFSET('2. WQAR Template'!$J$13,(ROW()-6)*20,0)</f>
        <v>0</v>
      </c>
      <c r="R40" s="143">
        <f ca="1">OFFSET('2. WQAR Template'!$J$14,(ROW()-6)*20,0)</f>
        <v>0</v>
      </c>
      <c r="S40" s="143">
        <f ca="1">OFFSET('2. WQAR Template'!$J$15,(ROW()-6)*20,0)</f>
        <v>0</v>
      </c>
      <c r="T40" s="143">
        <f ca="1">OFFSET('2. WQAR Template'!$L$6,(ROW()-6)*20,0)</f>
        <v>0</v>
      </c>
      <c r="U40" s="143">
        <f ca="1">OFFSET('2. WQAR Template'!$L$7,(ROW()-6)*20,0)</f>
        <v>0</v>
      </c>
      <c r="V40" s="143">
        <f ca="1">OFFSET('2. WQAR Template'!$L$8,(ROW()-6)*20,0)</f>
        <v>0</v>
      </c>
      <c r="W40" s="143">
        <f ca="1">OFFSET('2. WQAR Template'!$L$9,(ROW()-6)*20,0)</f>
        <v>0</v>
      </c>
      <c r="X40" s="143">
        <f ca="1">OFFSET('2. WQAR Template'!$L$10,(ROW()-6)*20,0)</f>
        <v>0</v>
      </c>
      <c r="Y40" s="143">
        <f ca="1">OFFSET('2. WQAR Template'!$L$11,(ROW()-6)*20,0)</f>
        <v>0</v>
      </c>
      <c r="Z40" s="143">
        <f ca="1">OFFSET('2. WQAR Template'!$L$12,(ROW()-6)*20,0)</f>
        <v>0</v>
      </c>
      <c r="AA40" s="143">
        <f ca="1">OFFSET('2. WQAR Template'!$L$13,(ROW()-6)*20,0)</f>
        <v>0</v>
      </c>
      <c r="AB40" s="143">
        <f ca="1">OFFSET('2. WQAR Template'!$L$14,(ROW()-6)*20,0)</f>
        <v>0</v>
      </c>
      <c r="AC40" s="143">
        <f ca="1">OFFSET('2. WQAR Template'!$L$15,(ROW()-6)*20,0)</f>
        <v>0</v>
      </c>
      <c r="AD40" s="143">
        <f ca="1">OFFSET('2. WQAR Template'!$M$6,(ROW()-6)*20,0)</f>
        <v>0</v>
      </c>
      <c r="AE40" s="143">
        <f ca="1">OFFSET('2. WQAR Template'!$N$6,(ROW()-6)*20,0)</f>
        <v>0</v>
      </c>
      <c r="AF40" s="143">
        <f ca="1">OFFSET('2. WQAR Template'!$P$6,(ROW()-6)*20,0)</f>
        <v>0</v>
      </c>
      <c r="AG40" s="143">
        <f ca="1">OFFSET('2. WQAR Template'!$P$7,(ROW()-6)*20,0)</f>
        <v>0</v>
      </c>
      <c r="AH40" s="143">
        <f ca="1">OFFSET('2. WQAR Template'!$P$8,(ROW()-6)*20,0)</f>
        <v>0</v>
      </c>
      <c r="AI40" s="143">
        <f ca="1">OFFSET('2. WQAR Template'!$P$9,(ROW()-6)*20,0)</f>
        <v>0</v>
      </c>
      <c r="AJ40" s="143">
        <f ca="1">OFFSET('2. WQAR Template'!$P$10,(ROW()-6)*20,0)</f>
        <v>0</v>
      </c>
      <c r="AK40" s="143">
        <f ca="1">OFFSET('2. WQAR Template'!$P$11,(ROW()-6)*20,0)</f>
        <v>0</v>
      </c>
      <c r="AL40" s="143">
        <f ca="1">OFFSET('2. WQAR Template'!$P$12,(ROW()-6)*20,0)</f>
        <v>0</v>
      </c>
      <c r="AM40" s="143">
        <f ca="1">OFFSET('2. WQAR Template'!$P$13,(ROW()-6)*20,0)</f>
        <v>0</v>
      </c>
      <c r="AN40" s="143">
        <f ca="1">OFFSET('2. WQAR Template'!$P$14,(ROW()-6)*20,0)</f>
        <v>0</v>
      </c>
      <c r="AO40" s="143">
        <f ca="1">OFFSET('2. WQAR Template'!$P$15,(ROW()-6)*20,0)</f>
        <v>0</v>
      </c>
      <c r="AP40" s="143">
        <f ca="1">OFFSET('2. WQAR Template'!$R$6,(ROW()-6)*20,0)</f>
        <v>0</v>
      </c>
      <c r="AQ40" s="143">
        <f ca="1">OFFSET('2. WQAR Template'!$R$7,(ROW()-6)*20,0)</f>
        <v>0</v>
      </c>
      <c r="AR40" s="143">
        <f ca="1">OFFSET('2. WQAR Template'!$R$8,(ROW()-6)*20,0)</f>
        <v>0</v>
      </c>
      <c r="AS40" s="143">
        <f ca="1">OFFSET('2. WQAR Template'!$R$9,(ROW()-6)*20,0)</f>
        <v>0</v>
      </c>
      <c r="AT40" s="143">
        <f ca="1">OFFSET('2. WQAR Template'!$R$10,(ROW()-6)*20,0)</f>
        <v>0</v>
      </c>
      <c r="AU40" s="143">
        <f ca="1">OFFSET('2. WQAR Template'!$R$11,(ROW()-6)*20,0)</f>
        <v>0</v>
      </c>
      <c r="AV40" s="143">
        <f ca="1">OFFSET('2. WQAR Template'!$R$12,(ROW()-6)*20,0)</f>
        <v>0</v>
      </c>
      <c r="AW40" s="143">
        <f ca="1">OFFSET('2. WQAR Template'!$R$13,(ROW()-6)*20,0)</f>
        <v>0</v>
      </c>
      <c r="AX40" s="143">
        <f ca="1">OFFSET('2. WQAR Template'!$R$14,(ROW()-6)*20,0)</f>
        <v>0</v>
      </c>
      <c r="AY40" s="143">
        <f ca="1">OFFSET('2. WQAR Template'!$R$15,(ROW()-6)*20,0)</f>
        <v>0</v>
      </c>
    </row>
    <row r="41" spans="2:51" ht="13" thickBot="1" x14ac:dyDescent="0.3">
      <c r="B41" s="44"/>
      <c r="C41" s="143">
        <f ca="1">OFFSET('2. WQAR Template'!$B$6,(ROW()-6)*20,0)</f>
        <v>0</v>
      </c>
      <c r="D41" s="143">
        <f ca="1">OFFSET('2. WQAR Template'!$C$6,(ROW()-6)*20,0)</f>
        <v>0</v>
      </c>
      <c r="E41" s="143">
        <f ca="1">OFFSET('2. WQAR Template'!$D$6,(ROW()-6)*20,0)</f>
        <v>0</v>
      </c>
      <c r="F41" s="143">
        <f ca="1">OFFSET('2. WQAR Template'!$E$6,(ROW()-6)*20,0)</f>
        <v>0</v>
      </c>
      <c r="G41" s="143">
        <f ca="1">OFFSET('2. WQAR Template'!$F$6,(ROW()-6)*20,0)</f>
        <v>0</v>
      </c>
      <c r="H41" s="143">
        <f ca="1">OFFSET('2. WQAR Template'!$G$6,(ROW()-6)*20,0)</f>
        <v>0</v>
      </c>
      <c r="I41" s="143">
        <f ca="1">OFFSET('2. WQAR Template'!$H$6,(ROW()-6)*20,0)</f>
        <v>0</v>
      </c>
      <c r="J41" s="143">
        <f ca="1">OFFSET('2. WQAR Template'!$J$6,(ROW()-6)*20,0)</f>
        <v>0</v>
      </c>
      <c r="K41" s="143">
        <f ca="1">OFFSET('2. WQAR Template'!$J$7,(ROW()-6)*20,0)</f>
        <v>0</v>
      </c>
      <c r="L41" s="143">
        <f ca="1">OFFSET('2. WQAR Template'!$J$8,(ROW()-6)*20,0)</f>
        <v>0</v>
      </c>
      <c r="M41" s="143">
        <f ca="1">OFFSET('2. WQAR Template'!$J$9,(ROW()-6)*20,0)</f>
        <v>0</v>
      </c>
      <c r="N41" s="143">
        <f ca="1">OFFSET('2. WQAR Template'!$J$10,(ROW()-6)*20,0)</f>
        <v>0</v>
      </c>
      <c r="O41" s="143">
        <f ca="1">OFFSET('2. WQAR Template'!$J$11,(ROW()-6)*20,0)</f>
        <v>0</v>
      </c>
      <c r="P41" s="143">
        <f ca="1">OFFSET('2. WQAR Template'!$J$12,(ROW()-6)*20,0)</f>
        <v>0</v>
      </c>
      <c r="Q41" s="143">
        <f ca="1">OFFSET('2. WQAR Template'!$J$13,(ROW()-6)*20,0)</f>
        <v>0</v>
      </c>
      <c r="R41" s="143">
        <f ca="1">OFFSET('2. WQAR Template'!$J$14,(ROW()-6)*20,0)</f>
        <v>0</v>
      </c>
      <c r="S41" s="143">
        <f ca="1">OFFSET('2. WQAR Template'!$J$15,(ROW()-6)*20,0)</f>
        <v>0</v>
      </c>
      <c r="T41" s="143">
        <f ca="1">OFFSET('2. WQAR Template'!$L$6,(ROW()-6)*20,0)</f>
        <v>0</v>
      </c>
      <c r="U41" s="143">
        <f ca="1">OFFSET('2. WQAR Template'!$L$7,(ROW()-6)*20,0)</f>
        <v>0</v>
      </c>
      <c r="V41" s="143">
        <f ca="1">OFFSET('2. WQAR Template'!$L$8,(ROW()-6)*20,0)</f>
        <v>0</v>
      </c>
      <c r="W41" s="143">
        <f ca="1">OFFSET('2. WQAR Template'!$L$9,(ROW()-6)*20,0)</f>
        <v>0</v>
      </c>
      <c r="X41" s="143">
        <f ca="1">OFFSET('2. WQAR Template'!$L$10,(ROW()-6)*20,0)</f>
        <v>0</v>
      </c>
      <c r="Y41" s="143">
        <f ca="1">OFFSET('2. WQAR Template'!$L$11,(ROW()-6)*20,0)</f>
        <v>0</v>
      </c>
      <c r="Z41" s="143">
        <f ca="1">OFFSET('2. WQAR Template'!$L$12,(ROW()-6)*20,0)</f>
        <v>0</v>
      </c>
      <c r="AA41" s="143">
        <f ca="1">OFFSET('2. WQAR Template'!$L$13,(ROW()-6)*20,0)</f>
        <v>0</v>
      </c>
      <c r="AB41" s="143">
        <f ca="1">OFFSET('2. WQAR Template'!$L$14,(ROW()-6)*20,0)</f>
        <v>0</v>
      </c>
      <c r="AC41" s="143">
        <f ca="1">OFFSET('2. WQAR Template'!$L$15,(ROW()-6)*20,0)</f>
        <v>0</v>
      </c>
      <c r="AD41" s="143">
        <f ca="1">OFFSET('2. WQAR Template'!$M$6,(ROW()-6)*20,0)</f>
        <v>0</v>
      </c>
      <c r="AE41" s="143">
        <f ca="1">OFFSET('2. WQAR Template'!$N$6,(ROW()-6)*20,0)</f>
        <v>0</v>
      </c>
      <c r="AF41" s="143">
        <f ca="1">OFFSET('2. WQAR Template'!$P$6,(ROW()-6)*20,0)</f>
        <v>0</v>
      </c>
      <c r="AG41" s="143">
        <f ca="1">OFFSET('2. WQAR Template'!$P$7,(ROW()-6)*20,0)</f>
        <v>0</v>
      </c>
      <c r="AH41" s="143">
        <f ca="1">OFFSET('2. WQAR Template'!$P$8,(ROW()-6)*20,0)</f>
        <v>0</v>
      </c>
      <c r="AI41" s="143">
        <f ca="1">OFFSET('2. WQAR Template'!$P$9,(ROW()-6)*20,0)</f>
        <v>0</v>
      </c>
      <c r="AJ41" s="143">
        <f ca="1">OFFSET('2. WQAR Template'!$P$10,(ROW()-6)*20,0)</f>
        <v>0</v>
      </c>
      <c r="AK41" s="143">
        <f ca="1">OFFSET('2. WQAR Template'!$P$11,(ROW()-6)*20,0)</f>
        <v>0</v>
      </c>
      <c r="AL41" s="143">
        <f ca="1">OFFSET('2. WQAR Template'!$P$12,(ROW()-6)*20,0)</f>
        <v>0</v>
      </c>
      <c r="AM41" s="143">
        <f ca="1">OFFSET('2. WQAR Template'!$P$13,(ROW()-6)*20,0)</f>
        <v>0</v>
      </c>
      <c r="AN41" s="143">
        <f ca="1">OFFSET('2. WQAR Template'!$P$14,(ROW()-6)*20,0)</f>
        <v>0</v>
      </c>
      <c r="AO41" s="143">
        <f ca="1">OFFSET('2. WQAR Template'!$P$15,(ROW()-6)*20,0)</f>
        <v>0</v>
      </c>
      <c r="AP41" s="143">
        <f ca="1">OFFSET('2. WQAR Template'!$R$6,(ROW()-6)*20,0)</f>
        <v>0</v>
      </c>
      <c r="AQ41" s="143">
        <f ca="1">OFFSET('2. WQAR Template'!$R$7,(ROW()-6)*20,0)</f>
        <v>0</v>
      </c>
      <c r="AR41" s="143">
        <f ca="1">OFFSET('2. WQAR Template'!$R$8,(ROW()-6)*20,0)</f>
        <v>0</v>
      </c>
      <c r="AS41" s="143">
        <f ca="1">OFFSET('2. WQAR Template'!$R$9,(ROW()-6)*20,0)</f>
        <v>0</v>
      </c>
      <c r="AT41" s="143">
        <f ca="1">OFFSET('2. WQAR Template'!$R$10,(ROW()-6)*20,0)</f>
        <v>0</v>
      </c>
      <c r="AU41" s="143">
        <f ca="1">OFFSET('2. WQAR Template'!$R$11,(ROW()-6)*20,0)</f>
        <v>0</v>
      </c>
      <c r="AV41" s="143">
        <f ca="1">OFFSET('2. WQAR Template'!$R$12,(ROW()-6)*20,0)</f>
        <v>0</v>
      </c>
      <c r="AW41" s="143">
        <f ca="1">OFFSET('2. WQAR Template'!$R$13,(ROW()-6)*20,0)</f>
        <v>0</v>
      </c>
      <c r="AX41" s="143">
        <f ca="1">OFFSET('2. WQAR Template'!$R$14,(ROW()-6)*20,0)</f>
        <v>0</v>
      </c>
      <c r="AY41" s="143">
        <f ca="1">OFFSET('2. WQAR Template'!$R$15,(ROW()-6)*20,0)</f>
        <v>0</v>
      </c>
    </row>
    <row r="42" spans="2:51" ht="13" thickBot="1" x14ac:dyDescent="0.3">
      <c r="B42" s="44"/>
      <c r="C42" s="143">
        <f ca="1">OFFSET('2. WQAR Template'!$B$6,(ROW()-6)*20,0)</f>
        <v>0</v>
      </c>
      <c r="D42" s="143">
        <f ca="1">OFFSET('2. WQAR Template'!$C$6,(ROW()-6)*20,0)</f>
        <v>0</v>
      </c>
      <c r="E42" s="143">
        <f ca="1">OFFSET('2. WQAR Template'!$D$6,(ROW()-6)*20,0)</f>
        <v>0</v>
      </c>
      <c r="F42" s="143">
        <f ca="1">OFFSET('2. WQAR Template'!$E$6,(ROW()-6)*20,0)</f>
        <v>0</v>
      </c>
      <c r="G42" s="143">
        <f ca="1">OFFSET('2. WQAR Template'!$F$6,(ROW()-6)*20,0)</f>
        <v>0</v>
      </c>
      <c r="H42" s="143">
        <f ca="1">OFFSET('2. WQAR Template'!$G$6,(ROW()-6)*20,0)</f>
        <v>0</v>
      </c>
      <c r="I42" s="143">
        <f ca="1">OFFSET('2. WQAR Template'!$H$6,(ROW()-6)*20,0)</f>
        <v>0</v>
      </c>
      <c r="J42" s="143">
        <f ca="1">OFFSET('2. WQAR Template'!$J$6,(ROW()-6)*20,0)</f>
        <v>0</v>
      </c>
      <c r="K42" s="143">
        <f ca="1">OFFSET('2. WQAR Template'!$J$7,(ROW()-6)*20,0)</f>
        <v>0</v>
      </c>
      <c r="L42" s="143">
        <f ca="1">OFFSET('2. WQAR Template'!$J$8,(ROW()-6)*20,0)</f>
        <v>0</v>
      </c>
      <c r="M42" s="143">
        <f ca="1">OFFSET('2. WQAR Template'!$J$9,(ROW()-6)*20,0)</f>
        <v>0</v>
      </c>
      <c r="N42" s="143">
        <f ca="1">OFFSET('2. WQAR Template'!$J$10,(ROW()-6)*20,0)</f>
        <v>0</v>
      </c>
      <c r="O42" s="143">
        <f ca="1">OFFSET('2. WQAR Template'!$J$11,(ROW()-6)*20,0)</f>
        <v>0</v>
      </c>
      <c r="P42" s="143">
        <f ca="1">OFFSET('2. WQAR Template'!$J$12,(ROW()-6)*20,0)</f>
        <v>0</v>
      </c>
      <c r="Q42" s="143">
        <f ca="1">OFFSET('2. WQAR Template'!$J$13,(ROW()-6)*20,0)</f>
        <v>0</v>
      </c>
      <c r="R42" s="143">
        <f ca="1">OFFSET('2. WQAR Template'!$J$14,(ROW()-6)*20,0)</f>
        <v>0</v>
      </c>
      <c r="S42" s="143">
        <f ca="1">OFFSET('2. WQAR Template'!$J$15,(ROW()-6)*20,0)</f>
        <v>0</v>
      </c>
      <c r="T42" s="143">
        <f ca="1">OFFSET('2. WQAR Template'!$L$6,(ROW()-6)*20,0)</f>
        <v>0</v>
      </c>
      <c r="U42" s="143">
        <f ca="1">OFFSET('2. WQAR Template'!$L$7,(ROW()-6)*20,0)</f>
        <v>0</v>
      </c>
      <c r="V42" s="143">
        <f ca="1">OFFSET('2. WQAR Template'!$L$8,(ROW()-6)*20,0)</f>
        <v>0</v>
      </c>
      <c r="W42" s="143">
        <f ca="1">OFFSET('2. WQAR Template'!$L$9,(ROW()-6)*20,0)</f>
        <v>0</v>
      </c>
      <c r="X42" s="143">
        <f ca="1">OFFSET('2. WQAR Template'!$L$10,(ROW()-6)*20,0)</f>
        <v>0</v>
      </c>
      <c r="Y42" s="143">
        <f ca="1">OFFSET('2. WQAR Template'!$L$11,(ROW()-6)*20,0)</f>
        <v>0</v>
      </c>
      <c r="Z42" s="143">
        <f ca="1">OFFSET('2. WQAR Template'!$L$12,(ROW()-6)*20,0)</f>
        <v>0</v>
      </c>
      <c r="AA42" s="143">
        <f ca="1">OFFSET('2. WQAR Template'!$L$13,(ROW()-6)*20,0)</f>
        <v>0</v>
      </c>
      <c r="AB42" s="143">
        <f ca="1">OFFSET('2. WQAR Template'!$L$14,(ROW()-6)*20,0)</f>
        <v>0</v>
      </c>
      <c r="AC42" s="143">
        <f ca="1">OFFSET('2. WQAR Template'!$L$15,(ROW()-6)*20,0)</f>
        <v>0</v>
      </c>
      <c r="AD42" s="143">
        <f ca="1">OFFSET('2. WQAR Template'!$M$6,(ROW()-6)*20,0)</f>
        <v>0</v>
      </c>
      <c r="AE42" s="143">
        <f ca="1">OFFSET('2. WQAR Template'!$N$6,(ROW()-6)*20,0)</f>
        <v>0</v>
      </c>
      <c r="AF42" s="143">
        <f ca="1">OFFSET('2. WQAR Template'!$P$6,(ROW()-6)*20,0)</f>
        <v>0</v>
      </c>
      <c r="AG42" s="143">
        <f ca="1">OFFSET('2. WQAR Template'!$P$7,(ROW()-6)*20,0)</f>
        <v>0</v>
      </c>
      <c r="AH42" s="143">
        <f ca="1">OFFSET('2. WQAR Template'!$P$8,(ROW()-6)*20,0)</f>
        <v>0</v>
      </c>
      <c r="AI42" s="143">
        <f ca="1">OFFSET('2. WQAR Template'!$P$9,(ROW()-6)*20,0)</f>
        <v>0</v>
      </c>
      <c r="AJ42" s="143">
        <f ca="1">OFFSET('2. WQAR Template'!$P$10,(ROW()-6)*20,0)</f>
        <v>0</v>
      </c>
      <c r="AK42" s="143">
        <f ca="1">OFFSET('2. WQAR Template'!$P$11,(ROW()-6)*20,0)</f>
        <v>0</v>
      </c>
      <c r="AL42" s="143">
        <f ca="1">OFFSET('2. WQAR Template'!$P$12,(ROW()-6)*20,0)</f>
        <v>0</v>
      </c>
      <c r="AM42" s="143">
        <f ca="1">OFFSET('2. WQAR Template'!$P$13,(ROW()-6)*20,0)</f>
        <v>0</v>
      </c>
      <c r="AN42" s="143">
        <f ca="1">OFFSET('2. WQAR Template'!$P$14,(ROW()-6)*20,0)</f>
        <v>0</v>
      </c>
      <c r="AO42" s="143">
        <f ca="1">OFFSET('2. WQAR Template'!$P$15,(ROW()-6)*20,0)</f>
        <v>0</v>
      </c>
      <c r="AP42" s="143">
        <f ca="1">OFFSET('2. WQAR Template'!$R$6,(ROW()-6)*20,0)</f>
        <v>0</v>
      </c>
      <c r="AQ42" s="143">
        <f ca="1">OFFSET('2. WQAR Template'!$R$7,(ROW()-6)*20,0)</f>
        <v>0</v>
      </c>
      <c r="AR42" s="143">
        <f ca="1">OFFSET('2. WQAR Template'!$R$8,(ROW()-6)*20,0)</f>
        <v>0</v>
      </c>
      <c r="AS42" s="143">
        <f ca="1">OFFSET('2. WQAR Template'!$R$9,(ROW()-6)*20,0)</f>
        <v>0</v>
      </c>
      <c r="AT42" s="143">
        <f ca="1">OFFSET('2. WQAR Template'!$R$10,(ROW()-6)*20,0)</f>
        <v>0</v>
      </c>
      <c r="AU42" s="143">
        <f ca="1">OFFSET('2. WQAR Template'!$R$11,(ROW()-6)*20,0)</f>
        <v>0</v>
      </c>
      <c r="AV42" s="143">
        <f ca="1">OFFSET('2. WQAR Template'!$R$12,(ROW()-6)*20,0)</f>
        <v>0</v>
      </c>
      <c r="AW42" s="143">
        <f ca="1">OFFSET('2. WQAR Template'!$R$13,(ROW()-6)*20,0)</f>
        <v>0</v>
      </c>
      <c r="AX42" s="143">
        <f ca="1">OFFSET('2. WQAR Template'!$R$14,(ROW()-6)*20,0)</f>
        <v>0</v>
      </c>
      <c r="AY42" s="143">
        <f ca="1">OFFSET('2. WQAR Template'!$R$15,(ROW()-6)*20,0)</f>
        <v>0</v>
      </c>
    </row>
    <row r="43" spans="2:51" ht="13" thickBot="1" x14ac:dyDescent="0.3">
      <c r="B43" s="44"/>
      <c r="C43" s="143">
        <f ca="1">OFFSET('2. WQAR Template'!$B$6,(ROW()-6)*20,0)</f>
        <v>0</v>
      </c>
      <c r="D43" s="143">
        <f ca="1">OFFSET('2. WQAR Template'!$C$6,(ROW()-6)*20,0)</f>
        <v>0</v>
      </c>
      <c r="E43" s="143">
        <f ca="1">OFFSET('2. WQAR Template'!$D$6,(ROW()-6)*20,0)</f>
        <v>0</v>
      </c>
      <c r="F43" s="143">
        <f ca="1">OFFSET('2. WQAR Template'!$E$6,(ROW()-6)*20,0)</f>
        <v>0</v>
      </c>
      <c r="G43" s="143">
        <f ca="1">OFFSET('2. WQAR Template'!$F$6,(ROW()-6)*20,0)</f>
        <v>0</v>
      </c>
      <c r="H43" s="143">
        <f ca="1">OFFSET('2. WQAR Template'!$G$6,(ROW()-6)*20,0)</f>
        <v>0</v>
      </c>
      <c r="I43" s="143">
        <f ca="1">OFFSET('2. WQAR Template'!$H$6,(ROW()-6)*20,0)</f>
        <v>0</v>
      </c>
      <c r="J43" s="143">
        <f ca="1">OFFSET('2. WQAR Template'!$J$6,(ROW()-6)*20,0)</f>
        <v>0</v>
      </c>
      <c r="K43" s="143">
        <f ca="1">OFFSET('2. WQAR Template'!$J$7,(ROW()-6)*20,0)</f>
        <v>0</v>
      </c>
      <c r="L43" s="143">
        <f ca="1">OFFSET('2. WQAR Template'!$J$8,(ROW()-6)*20,0)</f>
        <v>0</v>
      </c>
      <c r="M43" s="143">
        <f ca="1">OFFSET('2. WQAR Template'!$J$9,(ROW()-6)*20,0)</f>
        <v>0</v>
      </c>
      <c r="N43" s="143">
        <f ca="1">OFFSET('2. WQAR Template'!$J$10,(ROW()-6)*20,0)</f>
        <v>0</v>
      </c>
      <c r="O43" s="143">
        <f ca="1">OFFSET('2. WQAR Template'!$J$11,(ROW()-6)*20,0)</f>
        <v>0</v>
      </c>
      <c r="P43" s="143">
        <f ca="1">OFFSET('2. WQAR Template'!$J$12,(ROW()-6)*20,0)</f>
        <v>0</v>
      </c>
      <c r="Q43" s="143">
        <f ca="1">OFFSET('2. WQAR Template'!$J$13,(ROW()-6)*20,0)</f>
        <v>0</v>
      </c>
      <c r="R43" s="143">
        <f ca="1">OFFSET('2. WQAR Template'!$J$14,(ROW()-6)*20,0)</f>
        <v>0</v>
      </c>
      <c r="S43" s="143">
        <f ca="1">OFFSET('2. WQAR Template'!$J$15,(ROW()-6)*20,0)</f>
        <v>0</v>
      </c>
      <c r="T43" s="143">
        <f ca="1">OFFSET('2. WQAR Template'!$L$6,(ROW()-6)*20,0)</f>
        <v>0</v>
      </c>
      <c r="U43" s="143">
        <f ca="1">OFFSET('2. WQAR Template'!$L$7,(ROW()-6)*20,0)</f>
        <v>0</v>
      </c>
      <c r="V43" s="143">
        <f ca="1">OFFSET('2. WQAR Template'!$L$8,(ROW()-6)*20,0)</f>
        <v>0</v>
      </c>
      <c r="W43" s="143">
        <f ca="1">OFFSET('2. WQAR Template'!$L$9,(ROW()-6)*20,0)</f>
        <v>0</v>
      </c>
      <c r="X43" s="143">
        <f ca="1">OFFSET('2. WQAR Template'!$L$10,(ROW()-6)*20,0)</f>
        <v>0</v>
      </c>
      <c r="Y43" s="143">
        <f ca="1">OFFSET('2. WQAR Template'!$L$11,(ROW()-6)*20,0)</f>
        <v>0</v>
      </c>
      <c r="Z43" s="143">
        <f ca="1">OFFSET('2. WQAR Template'!$L$12,(ROW()-6)*20,0)</f>
        <v>0</v>
      </c>
      <c r="AA43" s="143">
        <f ca="1">OFFSET('2. WQAR Template'!$L$13,(ROW()-6)*20,0)</f>
        <v>0</v>
      </c>
      <c r="AB43" s="143">
        <f ca="1">OFFSET('2. WQAR Template'!$L$14,(ROW()-6)*20,0)</f>
        <v>0</v>
      </c>
      <c r="AC43" s="143">
        <f ca="1">OFFSET('2. WQAR Template'!$L$15,(ROW()-6)*20,0)</f>
        <v>0</v>
      </c>
      <c r="AD43" s="143">
        <f ca="1">OFFSET('2. WQAR Template'!$M$6,(ROW()-6)*20,0)</f>
        <v>0</v>
      </c>
      <c r="AE43" s="143">
        <f ca="1">OFFSET('2. WQAR Template'!$N$6,(ROW()-6)*20,0)</f>
        <v>0</v>
      </c>
      <c r="AF43" s="143">
        <f ca="1">OFFSET('2. WQAR Template'!$P$6,(ROW()-6)*20,0)</f>
        <v>0</v>
      </c>
      <c r="AG43" s="143">
        <f ca="1">OFFSET('2. WQAR Template'!$P$7,(ROW()-6)*20,0)</f>
        <v>0</v>
      </c>
      <c r="AH43" s="143">
        <f ca="1">OFFSET('2. WQAR Template'!$P$8,(ROW()-6)*20,0)</f>
        <v>0</v>
      </c>
      <c r="AI43" s="143">
        <f ca="1">OFFSET('2. WQAR Template'!$P$9,(ROW()-6)*20,0)</f>
        <v>0</v>
      </c>
      <c r="AJ43" s="143">
        <f ca="1">OFFSET('2. WQAR Template'!$P$10,(ROW()-6)*20,0)</f>
        <v>0</v>
      </c>
      <c r="AK43" s="143">
        <f ca="1">OFFSET('2. WQAR Template'!$P$11,(ROW()-6)*20,0)</f>
        <v>0</v>
      </c>
      <c r="AL43" s="143">
        <f ca="1">OFFSET('2. WQAR Template'!$P$12,(ROW()-6)*20,0)</f>
        <v>0</v>
      </c>
      <c r="AM43" s="143">
        <f ca="1">OFFSET('2. WQAR Template'!$P$13,(ROW()-6)*20,0)</f>
        <v>0</v>
      </c>
      <c r="AN43" s="143">
        <f ca="1">OFFSET('2. WQAR Template'!$P$14,(ROW()-6)*20,0)</f>
        <v>0</v>
      </c>
      <c r="AO43" s="143">
        <f ca="1">OFFSET('2. WQAR Template'!$P$15,(ROW()-6)*20,0)</f>
        <v>0</v>
      </c>
      <c r="AP43" s="143">
        <f ca="1">OFFSET('2. WQAR Template'!$R$6,(ROW()-6)*20,0)</f>
        <v>0</v>
      </c>
      <c r="AQ43" s="143">
        <f ca="1">OFFSET('2. WQAR Template'!$R$7,(ROW()-6)*20,0)</f>
        <v>0</v>
      </c>
      <c r="AR43" s="143">
        <f ca="1">OFFSET('2. WQAR Template'!$R$8,(ROW()-6)*20,0)</f>
        <v>0</v>
      </c>
      <c r="AS43" s="143">
        <f ca="1">OFFSET('2. WQAR Template'!$R$9,(ROW()-6)*20,0)</f>
        <v>0</v>
      </c>
      <c r="AT43" s="143">
        <f ca="1">OFFSET('2. WQAR Template'!$R$10,(ROW()-6)*20,0)</f>
        <v>0</v>
      </c>
      <c r="AU43" s="143">
        <f ca="1">OFFSET('2. WQAR Template'!$R$11,(ROW()-6)*20,0)</f>
        <v>0</v>
      </c>
      <c r="AV43" s="143">
        <f ca="1">OFFSET('2. WQAR Template'!$R$12,(ROW()-6)*20,0)</f>
        <v>0</v>
      </c>
      <c r="AW43" s="143">
        <f ca="1">OFFSET('2. WQAR Template'!$R$13,(ROW()-6)*20,0)</f>
        <v>0</v>
      </c>
      <c r="AX43" s="143">
        <f ca="1">OFFSET('2. WQAR Template'!$R$14,(ROW()-6)*20,0)</f>
        <v>0</v>
      </c>
      <c r="AY43" s="143">
        <f ca="1">OFFSET('2. WQAR Template'!$R$15,(ROW()-6)*20,0)</f>
        <v>0</v>
      </c>
    </row>
    <row r="44" spans="2:51" ht="13" thickBot="1" x14ac:dyDescent="0.3">
      <c r="B44" s="44"/>
      <c r="C44" s="143">
        <f ca="1">OFFSET('2. WQAR Template'!$B$6,(ROW()-6)*20,0)</f>
        <v>0</v>
      </c>
      <c r="D44" s="143">
        <f ca="1">OFFSET('2. WQAR Template'!$C$6,(ROW()-6)*20,0)</f>
        <v>0</v>
      </c>
      <c r="E44" s="143">
        <f ca="1">OFFSET('2. WQAR Template'!$D$6,(ROW()-6)*20,0)</f>
        <v>0</v>
      </c>
      <c r="F44" s="143">
        <f ca="1">OFFSET('2. WQAR Template'!$E$6,(ROW()-6)*20,0)</f>
        <v>0</v>
      </c>
      <c r="G44" s="143">
        <f ca="1">OFFSET('2. WQAR Template'!$F$6,(ROW()-6)*20,0)</f>
        <v>0</v>
      </c>
      <c r="H44" s="143">
        <f ca="1">OFFSET('2. WQAR Template'!$G$6,(ROW()-6)*20,0)</f>
        <v>0</v>
      </c>
      <c r="I44" s="143">
        <f ca="1">OFFSET('2. WQAR Template'!$H$6,(ROW()-6)*20,0)</f>
        <v>0</v>
      </c>
      <c r="J44" s="143">
        <f ca="1">OFFSET('2. WQAR Template'!$J$6,(ROW()-6)*20,0)</f>
        <v>0</v>
      </c>
      <c r="K44" s="143">
        <f ca="1">OFFSET('2. WQAR Template'!$J$7,(ROW()-6)*20,0)</f>
        <v>0</v>
      </c>
      <c r="L44" s="143">
        <f ca="1">OFFSET('2. WQAR Template'!$J$8,(ROW()-6)*20,0)</f>
        <v>0</v>
      </c>
      <c r="M44" s="143">
        <f ca="1">OFFSET('2. WQAR Template'!$J$9,(ROW()-6)*20,0)</f>
        <v>0</v>
      </c>
      <c r="N44" s="143">
        <f ca="1">OFFSET('2. WQAR Template'!$J$10,(ROW()-6)*20,0)</f>
        <v>0</v>
      </c>
      <c r="O44" s="143">
        <f ca="1">OFFSET('2. WQAR Template'!$J$11,(ROW()-6)*20,0)</f>
        <v>0</v>
      </c>
      <c r="P44" s="143">
        <f ca="1">OFFSET('2. WQAR Template'!$J$12,(ROW()-6)*20,0)</f>
        <v>0</v>
      </c>
      <c r="Q44" s="143">
        <f ca="1">OFFSET('2. WQAR Template'!$J$13,(ROW()-6)*20,0)</f>
        <v>0</v>
      </c>
      <c r="R44" s="143">
        <f ca="1">OFFSET('2. WQAR Template'!$J$14,(ROW()-6)*20,0)</f>
        <v>0</v>
      </c>
      <c r="S44" s="143">
        <f ca="1">OFFSET('2. WQAR Template'!$J$15,(ROW()-6)*20,0)</f>
        <v>0</v>
      </c>
      <c r="T44" s="143">
        <f ca="1">OFFSET('2. WQAR Template'!$L$6,(ROW()-6)*20,0)</f>
        <v>0</v>
      </c>
      <c r="U44" s="143">
        <f ca="1">OFFSET('2. WQAR Template'!$L$7,(ROW()-6)*20,0)</f>
        <v>0</v>
      </c>
      <c r="V44" s="143">
        <f ca="1">OFFSET('2. WQAR Template'!$L$8,(ROW()-6)*20,0)</f>
        <v>0</v>
      </c>
      <c r="W44" s="143">
        <f ca="1">OFFSET('2. WQAR Template'!$L$9,(ROW()-6)*20,0)</f>
        <v>0</v>
      </c>
      <c r="X44" s="143">
        <f ca="1">OFFSET('2. WQAR Template'!$L$10,(ROW()-6)*20,0)</f>
        <v>0</v>
      </c>
      <c r="Y44" s="143">
        <f ca="1">OFFSET('2. WQAR Template'!$L$11,(ROW()-6)*20,0)</f>
        <v>0</v>
      </c>
      <c r="Z44" s="143">
        <f ca="1">OFFSET('2. WQAR Template'!$L$12,(ROW()-6)*20,0)</f>
        <v>0</v>
      </c>
      <c r="AA44" s="143">
        <f ca="1">OFFSET('2. WQAR Template'!$L$13,(ROW()-6)*20,0)</f>
        <v>0</v>
      </c>
      <c r="AB44" s="143">
        <f ca="1">OFFSET('2. WQAR Template'!$L$14,(ROW()-6)*20,0)</f>
        <v>0</v>
      </c>
      <c r="AC44" s="143">
        <f ca="1">OFFSET('2. WQAR Template'!$L$15,(ROW()-6)*20,0)</f>
        <v>0</v>
      </c>
      <c r="AD44" s="143">
        <f ca="1">OFFSET('2. WQAR Template'!$M$6,(ROW()-6)*20,0)</f>
        <v>0</v>
      </c>
      <c r="AE44" s="143">
        <f ca="1">OFFSET('2. WQAR Template'!$N$6,(ROW()-6)*20,0)</f>
        <v>0</v>
      </c>
      <c r="AF44" s="143">
        <f ca="1">OFFSET('2. WQAR Template'!$P$6,(ROW()-6)*20,0)</f>
        <v>0</v>
      </c>
      <c r="AG44" s="143">
        <f ca="1">OFFSET('2. WQAR Template'!$P$7,(ROW()-6)*20,0)</f>
        <v>0</v>
      </c>
      <c r="AH44" s="143">
        <f ca="1">OFFSET('2. WQAR Template'!$P$8,(ROW()-6)*20,0)</f>
        <v>0</v>
      </c>
      <c r="AI44" s="143">
        <f ca="1">OFFSET('2. WQAR Template'!$P$9,(ROW()-6)*20,0)</f>
        <v>0</v>
      </c>
      <c r="AJ44" s="143">
        <f ca="1">OFFSET('2. WQAR Template'!$P$10,(ROW()-6)*20,0)</f>
        <v>0</v>
      </c>
      <c r="AK44" s="143">
        <f ca="1">OFFSET('2. WQAR Template'!$P$11,(ROW()-6)*20,0)</f>
        <v>0</v>
      </c>
      <c r="AL44" s="143">
        <f ca="1">OFFSET('2. WQAR Template'!$P$12,(ROW()-6)*20,0)</f>
        <v>0</v>
      </c>
      <c r="AM44" s="143">
        <f ca="1">OFFSET('2. WQAR Template'!$P$13,(ROW()-6)*20,0)</f>
        <v>0</v>
      </c>
      <c r="AN44" s="143">
        <f ca="1">OFFSET('2. WQAR Template'!$P$14,(ROW()-6)*20,0)</f>
        <v>0</v>
      </c>
      <c r="AO44" s="143">
        <f ca="1">OFFSET('2. WQAR Template'!$P$15,(ROW()-6)*20,0)</f>
        <v>0</v>
      </c>
      <c r="AP44" s="143">
        <f ca="1">OFFSET('2. WQAR Template'!$R$6,(ROW()-6)*20,0)</f>
        <v>0</v>
      </c>
      <c r="AQ44" s="143">
        <f ca="1">OFFSET('2. WQAR Template'!$R$7,(ROW()-6)*20,0)</f>
        <v>0</v>
      </c>
      <c r="AR44" s="143">
        <f ca="1">OFFSET('2. WQAR Template'!$R$8,(ROW()-6)*20,0)</f>
        <v>0</v>
      </c>
      <c r="AS44" s="143">
        <f ca="1">OFFSET('2. WQAR Template'!$R$9,(ROW()-6)*20,0)</f>
        <v>0</v>
      </c>
      <c r="AT44" s="143">
        <f ca="1">OFFSET('2. WQAR Template'!$R$10,(ROW()-6)*20,0)</f>
        <v>0</v>
      </c>
      <c r="AU44" s="143">
        <f ca="1">OFFSET('2. WQAR Template'!$R$11,(ROW()-6)*20,0)</f>
        <v>0</v>
      </c>
      <c r="AV44" s="143">
        <f ca="1">OFFSET('2. WQAR Template'!$R$12,(ROW()-6)*20,0)</f>
        <v>0</v>
      </c>
      <c r="AW44" s="143">
        <f ca="1">OFFSET('2. WQAR Template'!$R$13,(ROW()-6)*20,0)</f>
        <v>0</v>
      </c>
      <c r="AX44" s="143">
        <f ca="1">OFFSET('2. WQAR Template'!$R$14,(ROW()-6)*20,0)</f>
        <v>0</v>
      </c>
      <c r="AY44" s="143">
        <f ca="1">OFFSET('2. WQAR Template'!$R$15,(ROW()-6)*20,0)</f>
        <v>0</v>
      </c>
    </row>
    <row r="45" spans="2:51" ht="13" thickBot="1" x14ac:dyDescent="0.3">
      <c r="B45" s="44"/>
      <c r="C45" s="143">
        <f ca="1">OFFSET('2. WQAR Template'!$B$6,(ROW()-6)*20,0)</f>
        <v>0</v>
      </c>
      <c r="D45" s="143">
        <f ca="1">OFFSET('2. WQAR Template'!$C$6,(ROW()-6)*20,0)</f>
        <v>0</v>
      </c>
      <c r="E45" s="143">
        <f ca="1">OFFSET('2. WQAR Template'!$D$6,(ROW()-6)*20,0)</f>
        <v>0</v>
      </c>
      <c r="F45" s="143">
        <f ca="1">OFFSET('2. WQAR Template'!$E$6,(ROW()-6)*20,0)</f>
        <v>0</v>
      </c>
      <c r="G45" s="143">
        <f ca="1">OFFSET('2. WQAR Template'!$F$6,(ROW()-6)*20,0)</f>
        <v>0</v>
      </c>
      <c r="H45" s="143">
        <f ca="1">OFFSET('2. WQAR Template'!$G$6,(ROW()-6)*20,0)</f>
        <v>0</v>
      </c>
      <c r="I45" s="143">
        <f ca="1">OFFSET('2. WQAR Template'!$H$6,(ROW()-6)*20,0)</f>
        <v>0</v>
      </c>
      <c r="J45" s="143">
        <f ca="1">OFFSET('2. WQAR Template'!$J$6,(ROW()-6)*20,0)</f>
        <v>0</v>
      </c>
      <c r="K45" s="143">
        <f ca="1">OFFSET('2. WQAR Template'!$J$7,(ROW()-6)*20,0)</f>
        <v>0</v>
      </c>
      <c r="L45" s="143">
        <f ca="1">OFFSET('2. WQAR Template'!$J$8,(ROW()-6)*20,0)</f>
        <v>0</v>
      </c>
      <c r="M45" s="143">
        <f ca="1">OFFSET('2. WQAR Template'!$J$9,(ROW()-6)*20,0)</f>
        <v>0</v>
      </c>
      <c r="N45" s="143">
        <f ca="1">OFFSET('2. WQAR Template'!$J$10,(ROW()-6)*20,0)</f>
        <v>0</v>
      </c>
      <c r="O45" s="143">
        <f ca="1">OFFSET('2. WQAR Template'!$J$11,(ROW()-6)*20,0)</f>
        <v>0</v>
      </c>
      <c r="P45" s="143">
        <f ca="1">OFFSET('2. WQAR Template'!$J$12,(ROW()-6)*20,0)</f>
        <v>0</v>
      </c>
      <c r="Q45" s="143">
        <f ca="1">OFFSET('2. WQAR Template'!$J$13,(ROW()-6)*20,0)</f>
        <v>0</v>
      </c>
      <c r="R45" s="143">
        <f ca="1">OFFSET('2. WQAR Template'!$J$14,(ROW()-6)*20,0)</f>
        <v>0</v>
      </c>
      <c r="S45" s="143">
        <f ca="1">OFFSET('2. WQAR Template'!$J$15,(ROW()-6)*20,0)</f>
        <v>0</v>
      </c>
      <c r="T45" s="143">
        <f ca="1">OFFSET('2. WQAR Template'!$L$6,(ROW()-6)*20,0)</f>
        <v>0</v>
      </c>
      <c r="U45" s="143">
        <f ca="1">OFFSET('2. WQAR Template'!$L$7,(ROW()-6)*20,0)</f>
        <v>0</v>
      </c>
      <c r="V45" s="143">
        <f ca="1">OFFSET('2. WQAR Template'!$L$8,(ROW()-6)*20,0)</f>
        <v>0</v>
      </c>
      <c r="W45" s="143">
        <f ca="1">OFFSET('2. WQAR Template'!$L$9,(ROW()-6)*20,0)</f>
        <v>0</v>
      </c>
      <c r="X45" s="143">
        <f ca="1">OFFSET('2. WQAR Template'!$L$10,(ROW()-6)*20,0)</f>
        <v>0</v>
      </c>
      <c r="Y45" s="143">
        <f ca="1">OFFSET('2. WQAR Template'!$L$11,(ROW()-6)*20,0)</f>
        <v>0</v>
      </c>
      <c r="Z45" s="143">
        <f ca="1">OFFSET('2. WQAR Template'!$L$12,(ROW()-6)*20,0)</f>
        <v>0</v>
      </c>
      <c r="AA45" s="143">
        <f ca="1">OFFSET('2. WQAR Template'!$L$13,(ROW()-6)*20,0)</f>
        <v>0</v>
      </c>
      <c r="AB45" s="143">
        <f ca="1">OFFSET('2. WQAR Template'!$L$14,(ROW()-6)*20,0)</f>
        <v>0</v>
      </c>
      <c r="AC45" s="143">
        <f ca="1">OFFSET('2. WQAR Template'!$L$15,(ROW()-6)*20,0)</f>
        <v>0</v>
      </c>
      <c r="AD45" s="143">
        <f ca="1">OFFSET('2. WQAR Template'!$M$6,(ROW()-6)*20,0)</f>
        <v>0</v>
      </c>
      <c r="AE45" s="143">
        <f ca="1">OFFSET('2. WQAR Template'!$N$6,(ROW()-6)*20,0)</f>
        <v>0</v>
      </c>
      <c r="AF45" s="143">
        <f ca="1">OFFSET('2. WQAR Template'!$P$6,(ROW()-6)*20,0)</f>
        <v>0</v>
      </c>
      <c r="AG45" s="143">
        <f ca="1">OFFSET('2. WQAR Template'!$P$7,(ROW()-6)*20,0)</f>
        <v>0</v>
      </c>
      <c r="AH45" s="143">
        <f ca="1">OFFSET('2. WQAR Template'!$P$8,(ROW()-6)*20,0)</f>
        <v>0</v>
      </c>
      <c r="AI45" s="143">
        <f ca="1">OFFSET('2. WQAR Template'!$P$9,(ROW()-6)*20,0)</f>
        <v>0</v>
      </c>
      <c r="AJ45" s="143">
        <f ca="1">OFFSET('2. WQAR Template'!$P$10,(ROW()-6)*20,0)</f>
        <v>0</v>
      </c>
      <c r="AK45" s="143">
        <f ca="1">OFFSET('2. WQAR Template'!$P$11,(ROW()-6)*20,0)</f>
        <v>0</v>
      </c>
      <c r="AL45" s="143">
        <f ca="1">OFFSET('2. WQAR Template'!$P$12,(ROW()-6)*20,0)</f>
        <v>0</v>
      </c>
      <c r="AM45" s="143">
        <f ca="1">OFFSET('2. WQAR Template'!$P$13,(ROW()-6)*20,0)</f>
        <v>0</v>
      </c>
      <c r="AN45" s="143">
        <f ca="1">OFFSET('2. WQAR Template'!$P$14,(ROW()-6)*20,0)</f>
        <v>0</v>
      </c>
      <c r="AO45" s="143">
        <f ca="1">OFFSET('2. WQAR Template'!$P$15,(ROW()-6)*20,0)</f>
        <v>0</v>
      </c>
      <c r="AP45" s="143">
        <f ca="1">OFFSET('2. WQAR Template'!$R$6,(ROW()-6)*20,0)</f>
        <v>0</v>
      </c>
      <c r="AQ45" s="143">
        <f ca="1">OFFSET('2. WQAR Template'!$R$7,(ROW()-6)*20,0)</f>
        <v>0</v>
      </c>
      <c r="AR45" s="143">
        <f ca="1">OFFSET('2. WQAR Template'!$R$8,(ROW()-6)*20,0)</f>
        <v>0</v>
      </c>
      <c r="AS45" s="143">
        <f ca="1">OFFSET('2. WQAR Template'!$R$9,(ROW()-6)*20,0)</f>
        <v>0</v>
      </c>
      <c r="AT45" s="143">
        <f ca="1">OFFSET('2. WQAR Template'!$R$10,(ROW()-6)*20,0)</f>
        <v>0</v>
      </c>
      <c r="AU45" s="143">
        <f ca="1">OFFSET('2. WQAR Template'!$R$11,(ROW()-6)*20,0)</f>
        <v>0</v>
      </c>
      <c r="AV45" s="143">
        <f ca="1">OFFSET('2. WQAR Template'!$R$12,(ROW()-6)*20,0)</f>
        <v>0</v>
      </c>
      <c r="AW45" s="143">
        <f ca="1">OFFSET('2. WQAR Template'!$R$13,(ROW()-6)*20,0)</f>
        <v>0</v>
      </c>
      <c r="AX45" s="143">
        <f ca="1">OFFSET('2. WQAR Template'!$R$14,(ROW()-6)*20,0)</f>
        <v>0</v>
      </c>
      <c r="AY45" s="143">
        <f ca="1">OFFSET('2. WQAR Template'!$R$15,(ROW()-6)*20,0)</f>
        <v>0</v>
      </c>
    </row>
    <row r="46" spans="2:51" ht="13" thickBot="1" x14ac:dyDescent="0.3">
      <c r="B46" s="44"/>
      <c r="C46" s="143">
        <f ca="1">OFFSET('2. WQAR Template'!$B$6,(ROW()-6)*20,0)</f>
        <v>0</v>
      </c>
      <c r="D46" s="143">
        <f ca="1">OFFSET('2. WQAR Template'!$C$6,(ROW()-6)*20,0)</f>
        <v>0</v>
      </c>
      <c r="E46" s="143">
        <f ca="1">OFFSET('2. WQAR Template'!$D$6,(ROW()-6)*20,0)</f>
        <v>0</v>
      </c>
      <c r="F46" s="143">
        <f ca="1">OFFSET('2. WQAR Template'!$E$6,(ROW()-6)*20,0)</f>
        <v>0</v>
      </c>
      <c r="G46" s="143">
        <f ca="1">OFFSET('2. WQAR Template'!$F$6,(ROW()-6)*20,0)</f>
        <v>0</v>
      </c>
      <c r="H46" s="143">
        <f ca="1">OFFSET('2. WQAR Template'!$G$6,(ROW()-6)*20,0)</f>
        <v>0</v>
      </c>
      <c r="I46" s="143">
        <f ca="1">OFFSET('2. WQAR Template'!$H$6,(ROW()-6)*20,0)</f>
        <v>0</v>
      </c>
      <c r="J46" s="143">
        <f ca="1">OFFSET('2. WQAR Template'!$J$6,(ROW()-6)*20,0)</f>
        <v>0</v>
      </c>
      <c r="K46" s="143">
        <f ca="1">OFFSET('2. WQAR Template'!$J$7,(ROW()-6)*20,0)</f>
        <v>0</v>
      </c>
      <c r="L46" s="143">
        <f ca="1">OFFSET('2. WQAR Template'!$J$8,(ROW()-6)*20,0)</f>
        <v>0</v>
      </c>
      <c r="M46" s="143">
        <f ca="1">OFFSET('2. WQAR Template'!$J$9,(ROW()-6)*20,0)</f>
        <v>0</v>
      </c>
      <c r="N46" s="143">
        <f ca="1">OFFSET('2. WQAR Template'!$J$10,(ROW()-6)*20,0)</f>
        <v>0</v>
      </c>
      <c r="O46" s="143">
        <f ca="1">OFFSET('2. WQAR Template'!$J$11,(ROW()-6)*20,0)</f>
        <v>0</v>
      </c>
      <c r="P46" s="143">
        <f ca="1">OFFSET('2. WQAR Template'!$J$12,(ROW()-6)*20,0)</f>
        <v>0</v>
      </c>
      <c r="Q46" s="143">
        <f ca="1">OFFSET('2. WQAR Template'!$J$13,(ROW()-6)*20,0)</f>
        <v>0</v>
      </c>
      <c r="R46" s="143">
        <f ca="1">OFFSET('2. WQAR Template'!$J$14,(ROW()-6)*20,0)</f>
        <v>0</v>
      </c>
      <c r="S46" s="143">
        <f ca="1">OFFSET('2. WQAR Template'!$J$15,(ROW()-6)*20,0)</f>
        <v>0</v>
      </c>
      <c r="T46" s="143">
        <f ca="1">OFFSET('2. WQAR Template'!$L$6,(ROW()-6)*20,0)</f>
        <v>0</v>
      </c>
      <c r="U46" s="143">
        <f ca="1">OFFSET('2. WQAR Template'!$L$7,(ROW()-6)*20,0)</f>
        <v>0</v>
      </c>
      <c r="V46" s="143">
        <f ca="1">OFFSET('2. WQAR Template'!$L$8,(ROW()-6)*20,0)</f>
        <v>0</v>
      </c>
      <c r="W46" s="143">
        <f ca="1">OFFSET('2. WQAR Template'!$L$9,(ROW()-6)*20,0)</f>
        <v>0</v>
      </c>
      <c r="X46" s="143">
        <f ca="1">OFFSET('2. WQAR Template'!$L$10,(ROW()-6)*20,0)</f>
        <v>0</v>
      </c>
      <c r="Y46" s="143">
        <f ca="1">OFFSET('2. WQAR Template'!$L$11,(ROW()-6)*20,0)</f>
        <v>0</v>
      </c>
      <c r="Z46" s="143">
        <f ca="1">OFFSET('2. WQAR Template'!$L$12,(ROW()-6)*20,0)</f>
        <v>0</v>
      </c>
      <c r="AA46" s="143">
        <f ca="1">OFFSET('2. WQAR Template'!$L$13,(ROW()-6)*20,0)</f>
        <v>0</v>
      </c>
      <c r="AB46" s="143">
        <f ca="1">OFFSET('2. WQAR Template'!$L$14,(ROW()-6)*20,0)</f>
        <v>0</v>
      </c>
      <c r="AC46" s="143">
        <f ca="1">OFFSET('2. WQAR Template'!$L$15,(ROW()-6)*20,0)</f>
        <v>0</v>
      </c>
      <c r="AD46" s="143">
        <f ca="1">OFFSET('2. WQAR Template'!$M$6,(ROW()-6)*20,0)</f>
        <v>0</v>
      </c>
      <c r="AE46" s="143">
        <f ca="1">OFFSET('2. WQAR Template'!$N$6,(ROW()-6)*20,0)</f>
        <v>0</v>
      </c>
      <c r="AF46" s="143">
        <f ca="1">OFFSET('2. WQAR Template'!$P$6,(ROW()-6)*20,0)</f>
        <v>0</v>
      </c>
      <c r="AG46" s="143">
        <f ca="1">OFFSET('2. WQAR Template'!$P$7,(ROW()-6)*20,0)</f>
        <v>0</v>
      </c>
      <c r="AH46" s="143">
        <f ca="1">OFFSET('2. WQAR Template'!$P$8,(ROW()-6)*20,0)</f>
        <v>0</v>
      </c>
      <c r="AI46" s="143">
        <f ca="1">OFFSET('2. WQAR Template'!$P$9,(ROW()-6)*20,0)</f>
        <v>0</v>
      </c>
      <c r="AJ46" s="143">
        <f ca="1">OFFSET('2. WQAR Template'!$P$10,(ROW()-6)*20,0)</f>
        <v>0</v>
      </c>
      <c r="AK46" s="143">
        <f ca="1">OFFSET('2. WQAR Template'!$P$11,(ROW()-6)*20,0)</f>
        <v>0</v>
      </c>
      <c r="AL46" s="143">
        <f ca="1">OFFSET('2. WQAR Template'!$P$12,(ROW()-6)*20,0)</f>
        <v>0</v>
      </c>
      <c r="AM46" s="143">
        <f ca="1">OFFSET('2. WQAR Template'!$P$13,(ROW()-6)*20,0)</f>
        <v>0</v>
      </c>
      <c r="AN46" s="143">
        <f ca="1">OFFSET('2. WQAR Template'!$P$14,(ROW()-6)*20,0)</f>
        <v>0</v>
      </c>
      <c r="AO46" s="143">
        <f ca="1">OFFSET('2. WQAR Template'!$P$15,(ROW()-6)*20,0)</f>
        <v>0</v>
      </c>
      <c r="AP46" s="143">
        <f ca="1">OFFSET('2. WQAR Template'!$R$6,(ROW()-6)*20,0)</f>
        <v>0</v>
      </c>
      <c r="AQ46" s="143">
        <f ca="1">OFFSET('2. WQAR Template'!$R$7,(ROW()-6)*20,0)</f>
        <v>0</v>
      </c>
      <c r="AR46" s="143">
        <f ca="1">OFFSET('2. WQAR Template'!$R$8,(ROW()-6)*20,0)</f>
        <v>0</v>
      </c>
      <c r="AS46" s="143">
        <f ca="1">OFFSET('2. WQAR Template'!$R$9,(ROW()-6)*20,0)</f>
        <v>0</v>
      </c>
      <c r="AT46" s="143">
        <f ca="1">OFFSET('2. WQAR Template'!$R$10,(ROW()-6)*20,0)</f>
        <v>0</v>
      </c>
      <c r="AU46" s="143">
        <f ca="1">OFFSET('2. WQAR Template'!$R$11,(ROW()-6)*20,0)</f>
        <v>0</v>
      </c>
      <c r="AV46" s="143">
        <f ca="1">OFFSET('2. WQAR Template'!$R$12,(ROW()-6)*20,0)</f>
        <v>0</v>
      </c>
      <c r="AW46" s="143">
        <f ca="1">OFFSET('2. WQAR Template'!$R$13,(ROW()-6)*20,0)</f>
        <v>0</v>
      </c>
      <c r="AX46" s="143">
        <f ca="1">OFFSET('2. WQAR Template'!$R$14,(ROW()-6)*20,0)</f>
        <v>0</v>
      </c>
      <c r="AY46" s="143">
        <f ca="1">OFFSET('2. WQAR Template'!$R$15,(ROW()-6)*20,0)</f>
        <v>0</v>
      </c>
    </row>
    <row r="47" spans="2:51" ht="13" thickBot="1" x14ac:dyDescent="0.3">
      <c r="B47" s="44"/>
      <c r="C47" s="143">
        <f ca="1">OFFSET('2. WQAR Template'!$B$6,(ROW()-6)*20,0)</f>
        <v>0</v>
      </c>
      <c r="D47" s="143">
        <f ca="1">OFFSET('2. WQAR Template'!$C$6,(ROW()-6)*20,0)</f>
        <v>0</v>
      </c>
      <c r="E47" s="143">
        <f ca="1">OFFSET('2. WQAR Template'!$D$6,(ROW()-6)*20,0)</f>
        <v>0</v>
      </c>
      <c r="F47" s="143">
        <f ca="1">OFFSET('2. WQAR Template'!$E$6,(ROW()-6)*20,0)</f>
        <v>0</v>
      </c>
      <c r="G47" s="143">
        <f ca="1">OFFSET('2. WQAR Template'!$F$6,(ROW()-6)*20,0)</f>
        <v>0</v>
      </c>
      <c r="H47" s="143">
        <f ca="1">OFFSET('2. WQAR Template'!$G$6,(ROW()-6)*20,0)</f>
        <v>0</v>
      </c>
      <c r="I47" s="143">
        <f ca="1">OFFSET('2. WQAR Template'!$H$6,(ROW()-6)*20,0)</f>
        <v>0</v>
      </c>
      <c r="J47" s="143">
        <f ca="1">OFFSET('2. WQAR Template'!$J$6,(ROW()-6)*20,0)</f>
        <v>0</v>
      </c>
      <c r="K47" s="143">
        <f ca="1">OFFSET('2. WQAR Template'!$J$7,(ROW()-6)*20,0)</f>
        <v>0</v>
      </c>
      <c r="L47" s="143">
        <f ca="1">OFFSET('2. WQAR Template'!$J$8,(ROW()-6)*20,0)</f>
        <v>0</v>
      </c>
      <c r="M47" s="143">
        <f ca="1">OFFSET('2. WQAR Template'!$J$9,(ROW()-6)*20,0)</f>
        <v>0</v>
      </c>
      <c r="N47" s="143">
        <f ca="1">OFFSET('2. WQAR Template'!$J$10,(ROW()-6)*20,0)</f>
        <v>0</v>
      </c>
      <c r="O47" s="143">
        <f ca="1">OFFSET('2. WQAR Template'!$J$11,(ROW()-6)*20,0)</f>
        <v>0</v>
      </c>
      <c r="P47" s="143">
        <f ca="1">OFFSET('2. WQAR Template'!$J$12,(ROW()-6)*20,0)</f>
        <v>0</v>
      </c>
      <c r="Q47" s="143">
        <f ca="1">OFFSET('2. WQAR Template'!$J$13,(ROW()-6)*20,0)</f>
        <v>0</v>
      </c>
      <c r="R47" s="143">
        <f ca="1">OFFSET('2. WQAR Template'!$J$14,(ROW()-6)*20,0)</f>
        <v>0</v>
      </c>
      <c r="S47" s="143">
        <f ca="1">OFFSET('2. WQAR Template'!$J$15,(ROW()-6)*20,0)</f>
        <v>0</v>
      </c>
      <c r="T47" s="143">
        <f ca="1">OFFSET('2. WQAR Template'!$L$6,(ROW()-6)*20,0)</f>
        <v>0</v>
      </c>
      <c r="U47" s="143">
        <f ca="1">OFFSET('2. WQAR Template'!$L$7,(ROW()-6)*20,0)</f>
        <v>0</v>
      </c>
      <c r="V47" s="143">
        <f ca="1">OFFSET('2. WQAR Template'!$L$8,(ROW()-6)*20,0)</f>
        <v>0</v>
      </c>
      <c r="W47" s="143">
        <f ca="1">OFFSET('2. WQAR Template'!$L$9,(ROW()-6)*20,0)</f>
        <v>0</v>
      </c>
      <c r="X47" s="143">
        <f ca="1">OFFSET('2. WQAR Template'!$L$10,(ROW()-6)*20,0)</f>
        <v>0</v>
      </c>
      <c r="Y47" s="143">
        <f ca="1">OFFSET('2. WQAR Template'!$L$11,(ROW()-6)*20,0)</f>
        <v>0</v>
      </c>
      <c r="Z47" s="143">
        <f ca="1">OFFSET('2. WQAR Template'!$L$12,(ROW()-6)*20,0)</f>
        <v>0</v>
      </c>
      <c r="AA47" s="143">
        <f ca="1">OFFSET('2. WQAR Template'!$L$13,(ROW()-6)*20,0)</f>
        <v>0</v>
      </c>
      <c r="AB47" s="143">
        <f ca="1">OFFSET('2. WQAR Template'!$L$14,(ROW()-6)*20,0)</f>
        <v>0</v>
      </c>
      <c r="AC47" s="143">
        <f ca="1">OFFSET('2. WQAR Template'!$L$15,(ROW()-6)*20,0)</f>
        <v>0</v>
      </c>
      <c r="AD47" s="143">
        <f ca="1">OFFSET('2. WQAR Template'!$M$6,(ROW()-6)*20,0)</f>
        <v>0</v>
      </c>
      <c r="AE47" s="143">
        <f ca="1">OFFSET('2. WQAR Template'!$N$6,(ROW()-6)*20,0)</f>
        <v>0</v>
      </c>
      <c r="AF47" s="143">
        <f ca="1">OFFSET('2. WQAR Template'!$P$6,(ROW()-6)*20,0)</f>
        <v>0</v>
      </c>
      <c r="AG47" s="143">
        <f ca="1">OFFSET('2. WQAR Template'!$P$7,(ROW()-6)*20,0)</f>
        <v>0</v>
      </c>
      <c r="AH47" s="143">
        <f ca="1">OFFSET('2. WQAR Template'!$P$8,(ROW()-6)*20,0)</f>
        <v>0</v>
      </c>
      <c r="AI47" s="143">
        <f ca="1">OFFSET('2. WQAR Template'!$P$9,(ROW()-6)*20,0)</f>
        <v>0</v>
      </c>
      <c r="AJ47" s="143">
        <f ca="1">OFFSET('2. WQAR Template'!$P$10,(ROW()-6)*20,0)</f>
        <v>0</v>
      </c>
      <c r="AK47" s="143">
        <f ca="1">OFFSET('2. WQAR Template'!$P$11,(ROW()-6)*20,0)</f>
        <v>0</v>
      </c>
      <c r="AL47" s="143">
        <f ca="1">OFFSET('2. WQAR Template'!$P$12,(ROW()-6)*20,0)</f>
        <v>0</v>
      </c>
      <c r="AM47" s="143">
        <f ca="1">OFFSET('2. WQAR Template'!$P$13,(ROW()-6)*20,0)</f>
        <v>0</v>
      </c>
      <c r="AN47" s="143">
        <f ca="1">OFFSET('2. WQAR Template'!$P$14,(ROW()-6)*20,0)</f>
        <v>0</v>
      </c>
      <c r="AO47" s="143">
        <f ca="1">OFFSET('2. WQAR Template'!$P$15,(ROW()-6)*20,0)</f>
        <v>0</v>
      </c>
      <c r="AP47" s="143">
        <f ca="1">OFFSET('2. WQAR Template'!$R$6,(ROW()-6)*20,0)</f>
        <v>0</v>
      </c>
      <c r="AQ47" s="143">
        <f ca="1">OFFSET('2. WQAR Template'!$R$7,(ROW()-6)*20,0)</f>
        <v>0</v>
      </c>
      <c r="AR47" s="143">
        <f ca="1">OFFSET('2. WQAR Template'!$R$8,(ROW()-6)*20,0)</f>
        <v>0</v>
      </c>
      <c r="AS47" s="143">
        <f ca="1">OFFSET('2. WQAR Template'!$R$9,(ROW()-6)*20,0)</f>
        <v>0</v>
      </c>
      <c r="AT47" s="143">
        <f ca="1">OFFSET('2. WQAR Template'!$R$10,(ROW()-6)*20,0)</f>
        <v>0</v>
      </c>
      <c r="AU47" s="143">
        <f ca="1">OFFSET('2. WQAR Template'!$R$11,(ROW()-6)*20,0)</f>
        <v>0</v>
      </c>
      <c r="AV47" s="143">
        <f ca="1">OFFSET('2. WQAR Template'!$R$12,(ROW()-6)*20,0)</f>
        <v>0</v>
      </c>
      <c r="AW47" s="143">
        <f ca="1">OFFSET('2. WQAR Template'!$R$13,(ROW()-6)*20,0)</f>
        <v>0</v>
      </c>
      <c r="AX47" s="143">
        <f ca="1">OFFSET('2. WQAR Template'!$R$14,(ROW()-6)*20,0)</f>
        <v>0</v>
      </c>
      <c r="AY47" s="143">
        <f ca="1">OFFSET('2. WQAR Template'!$R$15,(ROW()-6)*20,0)</f>
        <v>0</v>
      </c>
    </row>
    <row r="48" spans="2:51" ht="13" thickBot="1" x14ac:dyDescent="0.3">
      <c r="B48" s="44"/>
      <c r="C48" s="143">
        <f ca="1">OFFSET('2. WQAR Template'!$B$6,(ROW()-6)*20,0)</f>
        <v>0</v>
      </c>
      <c r="D48" s="143">
        <f ca="1">OFFSET('2. WQAR Template'!$C$6,(ROW()-6)*20,0)</f>
        <v>0</v>
      </c>
      <c r="E48" s="143">
        <f ca="1">OFFSET('2. WQAR Template'!$D$6,(ROW()-6)*20,0)</f>
        <v>0</v>
      </c>
      <c r="F48" s="143">
        <f ca="1">OFFSET('2. WQAR Template'!$E$6,(ROW()-6)*20,0)</f>
        <v>0</v>
      </c>
      <c r="G48" s="143">
        <f ca="1">OFFSET('2. WQAR Template'!$F$6,(ROW()-6)*20,0)</f>
        <v>0</v>
      </c>
      <c r="H48" s="143">
        <f ca="1">OFFSET('2. WQAR Template'!$G$6,(ROW()-6)*20,0)</f>
        <v>0</v>
      </c>
      <c r="I48" s="143">
        <f ca="1">OFFSET('2. WQAR Template'!$H$6,(ROW()-6)*20,0)</f>
        <v>0</v>
      </c>
      <c r="J48" s="143">
        <f ca="1">OFFSET('2. WQAR Template'!$J$6,(ROW()-6)*20,0)</f>
        <v>0</v>
      </c>
      <c r="K48" s="143">
        <f ca="1">OFFSET('2. WQAR Template'!$J$7,(ROW()-6)*20,0)</f>
        <v>0</v>
      </c>
      <c r="L48" s="143">
        <f ca="1">OFFSET('2. WQAR Template'!$J$8,(ROW()-6)*20,0)</f>
        <v>0</v>
      </c>
      <c r="M48" s="143">
        <f ca="1">OFFSET('2. WQAR Template'!$J$9,(ROW()-6)*20,0)</f>
        <v>0</v>
      </c>
      <c r="N48" s="143">
        <f ca="1">OFFSET('2. WQAR Template'!$J$10,(ROW()-6)*20,0)</f>
        <v>0</v>
      </c>
      <c r="O48" s="143">
        <f ca="1">OFFSET('2. WQAR Template'!$J$11,(ROW()-6)*20,0)</f>
        <v>0</v>
      </c>
      <c r="P48" s="143">
        <f ca="1">OFFSET('2. WQAR Template'!$J$12,(ROW()-6)*20,0)</f>
        <v>0</v>
      </c>
      <c r="Q48" s="143">
        <f ca="1">OFFSET('2. WQAR Template'!$J$13,(ROW()-6)*20,0)</f>
        <v>0</v>
      </c>
      <c r="R48" s="143">
        <f ca="1">OFFSET('2. WQAR Template'!$J$14,(ROW()-6)*20,0)</f>
        <v>0</v>
      </c>
      <c r="S48" s="143">
        <f ca="1">OFFSET('2. WQAR Template'!$J$15,(ROW()-6)*20,0)</f>
        <v>0</v>
      </c>
      <c r="T48" s="143">
        <f ca="1">OFFSET('2. WQAR Template'!$L$6,(ROW()-6)*20,0)</f>
        <v>0</v>
      </c>
      <c r="U48" s="143">
        <f ca="1">OFFSET('2. WQAR Template'!$L$7,(ROW()-6)*20,0)</f>
        <v>0</v>
      </c>
      <c r="V48" s="143">
        <f ca="1">OFFSET('2. WQAR Template'!$L$8,(ROW()-6)*20,0)</f>
        <v>0</v>
      </c>
      <c r="W48" s="143">
        <f ca="1">OFFSET('2. WQAR Template'!$L$9,(ROW()-6)*20,0)</f>
        <v>0</v>
      </c>
      <c r="X48" s="143">
        <f ca="1">OFFSET('2. WQAR Template'!$L$10,(ROW()-6)*20,0)</f>
        <v>0</v>
      </c>
      <c r="Y48" s="143">
        <f ca="1">OFFSET('2. WQAR Template'!$L$11,(ROW()-6)*20,0)</f>
        <v>0</v>
      </c>
      <c r="Z48" s="143">
        <f ca="1">OFFSET('2. WQAR Template'!$L$12,(ROW()-6)*20,0)</f>
        <v>0</v>
      </c>
      <c r="AA48" s="143">
        <f ca="1">OFFSET('2. WQAR Template'!$L$13,(ROW()-6)*20,0)</f>
        <v>0</v>
      </c>
      <c r="AB48" s="143">
        <f ca="1">OFFSET('2. WQAR Template'!$L$14,(ROW()-6)*20,0)</f>
        <v>0</v>
      </c>
      <c r="AC48" s="143">
        <f ca="1">OFFSET('2. WQAR Template'!$L$15,(ROW()-6)*20,0)</f>
        <v>0</v>
      </c>
      <c r="AD48" s="143">
        <f ca="1">OFFSET('2. WQAR Template'!$M$6,(ROW()-6)*20,0)</f>
        <v>0</v>
      </c>
      <c r="AE48" s="143">
        <f ca="1">OFFSET('2. WQAR Template'!$N$6,(ROW()-6)*20,0)</f>
        <v>0</v>
      </c>
      <c r="AF48" s="143">
        <f ca="1">OFFSET('2. WQAR Template'!$P$6,(ROW()-6)*20,0)</f>
        <v>0</v>
      </c>
      <c r="AG48" s="143">
        <f ca="1">OFFSET('2. WQAR Template'!$P$7,(ROW()-6)*20,0)</f>
        <v>0</v>
      </c>
      <c r="AH48" s="143">
        <f ca="1">OFFSET('2. WQAR Template'!$P$8,(ROW()-6)*20,0)</f>
        <v>0</v>
      </c>
      <c r="AI48" s="143">
        <f ca="1">OFFSET('2. WQAR Template'!$P$9,(ROW()-6)*20,0)</f>
        <v>0</v>
      </c>
      <c r="AJ48" s="143">
        <f ca="1">OFFSET('2. WQAR Template'!$P$10,(ROW()-6)*20,0)</f>
        <v>0</v>
      </c>
      <c r="AK48" s="143">
        <f ca="1">OFFSET('2. WQAR Template'!$P$11,(ROW()-6)*20,0)</f>
        <v>0</v>
      </c>
      <c r="AL48" s="143">
        <f ca="1">OFFSET('2. WQAR Template'!$P$12,(ROW()-6)*20,0)</f>
        <v>0</v>
      </c>
      <c r="AM48" s="143">
        <f ca="1">OFFSET('2. WQAR Template'!$P$13,(ROW()-6)*20,0)</f>
        <v>0</v>
      </c>
      <c r="AN48" s="143">
        <f ca="1">OFFSET('2. WQAR Template'!$P$14,(ROW()-6)*20,0)</f>
        <v>0</v>
      </c>
      <c r="AO48" s="143">
        <f ca="1">OFFSET('2. WQAR Template'!$P$15,(ROW()-6)*20,0)</f>
        <v>0</v>
      </c>
      <c r="AP48" s="143">
        <f ca="1">OFFSET('2. WQAR Template'!$R$6,(ROW()-6)*20,0)</f>
        <v>0</v>
      </c>
      <c r="AQ48" s="143">
        <f ca="1">OFFSET('2. WQAR Template'!$R$7,(ROW()-6)*20,0)</f>
        <v>0</v>
      </c>
      <c r="AR48" s="143">
        <f ca="1">OFFSET('2. WQAR Template'!$R$8,(ROW()-6)*20,0)</f>
        <v>0</v>
      </c>
      <c r="AS48" s="143">
        <f ca="1">OFFSET('2. WQAR Template'!$R$9,(ROW()-6)*20,0)</f>
        <v>0</v>
      </c>
      <c r="AT48" s="143">
        <f ca="1">OFFSET('2. WQAR Template'!$R$10,(ROW()-6)*20,0)</f>
        <v>0</v>
      </c>
      <c r="AU48" s="143">
        <f ca="1">OFFSET('2. WQAR Template'!$R$11,(ROW()-6)*20,0)</f>
        <v>0</v>
      </c>
      <c r="AV48" s="143">
        <f ca="1">OFFSET('2. WQAR Template'!$R$12,(ROW()-6)*20,0)</f>
        <v>0</v>
      </c>
      <c r="AW48" s="143">
        <f ca="1">OFFSET('2. WQAR Template'!$R$13,(ROW()-6)*20,0)</f>
        <v>0</v>
      </c>
      <c r="AX48" s="143">
        <f ca="1">OFFSET('2. WQAR Template'!$R$14,(ROW()-6)*20,0)</f>
        <v>0</v>
      </c>
      <c r="AY48" s="143">
        <f ca="1">OFFSET('2. WQAR Template'!$R$15,(ROW()-6)*20,0)</f>
        <v>0</v>
      </c>
    </row>
    <row r="49" spans="2:51" ht="13" thickBot="1" x14ac:dyDescent="0.3">
      <c r="B49" s="44"/>
      <c r="C49" s="143">
        <f ca="1">OFFSET('2. WQAR Template'!$B$6,(ROW()-6)*20,0)</f>
        <v>0</v>
      </c>
      <c r="D49" s="143">
        <f ca="1">OFFSET('2. WQAR Template'!$C$6,(ROW()-6)*20,0)</f>
        <v>0</v>
      </c>
      <c r="E49" s="143">
        <f ca="1">OFFSET('2. WQAR Template'!$D$6,(ROW()-6)*20,0)</f>
        <v>0</v>
      </c>
      <c r="F49" s="143">
        <f ca="1">OFFSET('2. WQAR Template'!$E$6,(ROW()-6)*20,0)</f>
        <v>0</v>
      </c>
      <c r="G49" s="143">
        <f ca="1">OFFSET('2. WQAR Template'!$F$6,(ROW()-6)*20,0)</f>
        <v>0</v>
      </c>
      <c r="H49" s="143">
        <f ca="1">OFFSET('2. WQAR Template'!$G$6,(ROW()-6)*20,0)</f>
        <v>0</v>
      </c>
      <c r="I49" s="143">
        <f ca="1">OFFSET('2. WQAR Template'!$H$6,(ROW()-6)*20,0)</f>
        <v>0</v>
      </c>
      <c r="J49" s="143">
        <f ca="1">OFFSET('2. WQAR Template'!$J$6,(ROW()-6)*20,0)</f>
        <v>0</v>
      </c>
      <c r="K49" s="143">
        <f ca="1">OFFSET('2. WQAR Template'!$J$7,(ROW()-6)*20,0)</f>
        <v>0</v>
      </c>
      <c r="L49" s="143">
        <f ca="1">OFFSET('2. WQAR Template'!$J$8,(ROW()-6)*20,0)</f>
        <v>0</v>
      </c>
      <c r="M49" s="143">
        <f ca="1">OFFSET('2. WQAR Template'!$J$9,(ROW()-6)*20,0)</f>
        <v>0</v>
      </c>
      <c r="N49" s="143">
        <f ca="1">OFFSET('2. WQAR Template'!$J$10,(ROW()-6)*20,0)</f>
        <v>0</v>
      </c>
      <c r="O49" s="143">
        <f ca="1">OFFSET('2. WQAR Template'!$J$11,(ROW()-6)*20,0)</f>
        <v>0</v>
      </c>
      <c r="P49" s="143">
        <f ca="1">OFFSET('2. WQAR Template'!$J$12,(ROW()-6)*20,0)</f>
        <v>0</v>
      </c>
      <c r="Q49" s="143">
        <f ca="1">OFFSET('2. WQAR Template'!$J$13,(ROW()-6)*20,0)</f>
        <v>0</v>
      </c>
      <c r="R49" s="143">
        <f ca="1">OFFSET('2. WQAR Template'!$J$14,(ROW()-6)*20,0)</f>
        <v>0</v>
      </c>
      <c r="S49" s="143">
        <f ca="1">OFFSET('2. WQAR Template'!$J$15,(ROW()-6)*20,0)</f>
        <v>0</v>
      </c>
      <c r="T49" s="143">
        <f ca="1">OFFSET('2. WQAR Template'!$L$6,(ROW()-6)*20,0)</f>
        <v>0</v>
      </c>
      <c r="U49" s="143">
        <f ca="1">OFFSET('2. WQAR Template'!$L$7,(ROW()-6)*20,0)</f>
        <v>0</v>
      </c>
      <c r="V49" s="143">
        <f ca="1">OFFSET('2. WQAR Template'!$L$8,(ROW()-6)*20,0)</f>
        <v>0</v>
      </c>
      <c r="W49" s="143">
        <f ca="1">OFFSET('2. WQAR Template'!$L$9,(ROW()-6)*20,0)</f>
        <v>0</v>
      </c>
      <c r="X49" s="143">
        <f ca="1">OFFSET('2. WQAR Template'!$L$10,(ROW()-6)*20,0)</f>
        <v>0</v>
      </c>
      <c r="Y49" s="143">
        <f ca="1">OFFSET('2. WQAR Template'!$L$11,(ROW()-6)*20,0)</f>
        <v>0</v>
      </c>
      <c r="Z49" s="143">
        <f ca="1">OFFSET('2. WQAR Template'!$L$12,(ROW()-6)*20,0)</f>
        <v>0</v>
      </c>
      <c r="AA49" s="143">
        <f ca="1">OFFSET('2. WQAR Template'!$L$13,(ROW()-6)*20,0)</f>
        <v>0</v>
      </c>
      <c r="AB49" s="143">
        <f ca="1">OFFSET('2. WQAR Template'!$L$14,(ROW()-6)*20,0)</f>
        <v>0</v>
      </c>
      <c r="AC49" s="143">
        <f ca="1">OFFSET('2. WQAR Template'!$L$15,(ROW()-6)*20,0)</f>
        <v>0</v>
      </c>
      <c r="AD49" s="143">
        <f ca="1">OFFSET('2. WQAR Template'!$M$6,(ROW()-6)*20,0)</f>
        <v>0</v>
      </c>
      <c r="AE49" s="143">
        <f ca="1">OFFSET('2. WQAR Template'!$N$6,(ROW()-6)*20,0)</f>
        <v>0</v>
      </c>
      <c r="AF49" s="143">
        <f ca="1">OFFSET('2. WQAR Template'!$P$6,(ROW()-6)*20,0)</f>
        <v>0</v>
      </c>
      <c r="AG49" s="143">
        <f ca="1">OFFSET('2. WQAR Template'!$P$7,(ROW()-6)*20,0)</f>
        <v>0</v>
      </c>
      <c r="AH49" s="143">
        <f ca="1">OFFSET('2. WQAR Template'!$P$8,(ROW()-6)*20,0)</f>
        <v>0</v>
      </c>
      <c r="AI49" s="143">
        <f ca="1">OFFSET('2. WQAR Template'!$P$9,(ROW()-6)*20,0)</f>
        <v>0</v>
      </c>
      <c r="AJ49" s="143">
        <f ca="1">OFFSET('2. WQAR Template'!$P$10,(ROW()-6)*20,0)</f>
        <v>0</v>
      </c>
      <c r="AK49" s="143">
        <f ca="1">OFFSET('2. WQAR Template'!$P$11,(ROW()-6)*20,0)</f>
        <v>0</v>
      </c>
      <c r="AL49" s="143">
        <f ca="1">OFFSET('2. WQAR Template'!$P$12,(ROW()-6)*20,0)</f>
        <v>0</v>
      </c>
      <c r="AM49" s="143">
        <f ca="1">OFFSET('2. WQAR Template'!$P$13,(ROW()-6)*20,0)</f>
        <v>0</v>
      </c>
      <c r="AN49" s="143">
        <f ca="1">OFFSET('2. WQAR Template'!$P$14,(ROW()-6)*20,0)</f>
        <v>0</v>
      </c>
      <c r="AO49" s="143">
        <f ca="1">OFFSET('2. WQAR Template'!$P$15,(ROW()-6)*20,0)</f>
        <v>0</v>
      </c>
      <c r="AP49" s="143">
        <f ca="1">OFFSET('2. WQAR Template'!$R$6,(ROW()-6)*20,0)</f>
        <v>0</v>
      </c>
      <c r="AQ49" s="143">
        <f ca="1">OFFSET('2. WQAR Template'!$R$7,(ROW()-6)*20,0)</f>
        <v>0</v>
      </c>
      <c r="AR49" s="143">
        <f ca="1">OFFSET('2. WQAR Template'!$R$8,(ROW()-6)*20,0)</f>
        <v>0</v>
      </c>
      <c r="AS49" s="143">
        <f ca="1">OFFSET('2. WQAR Template'!$R$9,(ROW()-6)*20,0)</f>
        <v>0</v>
      </c>
      <c r="AT49" s="143">
        <f ca="1">OFFSET('2. WQAR Template'!$R$10,(ROW()-6)*20,0)</f>
        <v>0</v>
      </c>
      <c r="AU49" s="143">
        <f ca="1">OFFSET('2. WQAR Template'!$R$11,(ROW()-6)*20,0)</f>
        <v>0</v>
      </c>
      <c r="AV49" s="143">
        <f ca="1">OFFSET('2. WQAR Template'!$R$12,(ROW()-6)*20,0)</f>
        <v>0</v>
      </c>
      <c r="AW49" s="143">
        <f ca="1">OFFSET('2. WQAR Template'!$R$13,(ROW()-6)*20,0)</f>
        <v>0</v>
      </c>
      <c r="AX49" s="143">
        <f ca="1">OFFSET('2. WQAR Template'!$R$14,(ROW()-6)*20,0)</f>
        <v>0</v>
      </c>
      <c r="AY49" s="143">
        <f ca="1">OFFSET('2. WQAR Template'!$R$15,(ROW()-6)*20,0)</f>
        <v>0</v>
      </c>
    </row>
    <row r="50" spans="2:51" ht="13" thickBot="1" x14ac:dyDescent="0.3">
      <c r="B50" s="44"/>
      <c r="C50" s="143">
        <f ca="1">OFFSET('2. WQAR Template'!$B$6,(ROW()-6)*20,0)</f>
        <v>0</v>
      </c>
      <c r="D50" s="143">
        <f ca="1">OFFSET('2. WQAR Template'!$C$6,(ROW()-6)*20,0)</f>
        <v>0</v>
      </c>
      <c r="E50" s="143">
        <f ca="1">OFFSET('2. WQAR Template'!$D$6,(ROW()-6)*20,0)</f>
        <v>0</v>
      </c>
      <c r="F50" s="143">
        <f ca="1">OFFSET('2. WQAR Template'!$E$6,(ROW()-6)*20,0)</f>
        <v>0</v>
      </c>
      <c r="G50" s="143">
        <f ca="1">OFFSET('2. WQAR Template'!$F$6,(ROW()-6)*20,0)</f>
        <v>0</v>
      </c>
      <c r="H50" s="143">
        <f ca="1">OFFSET('2. WQAR Template'!$G$6,(ROW()-6)*20,0)</f>
        <v>0</v>
      </c>
      <c r="I50" s="143">
        <f ca="1">OFFSET('2. WQAR Template'!$H$6,(ROW()-6)*20,0)</f>
        <v>0</v>
      </c>
      <c r="J50" s="143">
        <f ca="1">OFFSET('2. WQAR Template'!$J$6,(ROW()-6)*20,0)</f>
        <v>0</v>
      </c>
      <c r="K50" s="143">
        <f ca="1">OFFSET('2. WQAR Template'!$J$7,(ROW()-6)*20,0)</f>
        <v>0</v>
      </c>
      <c r="L50" s="143">
        <f ca="1">OFFSET('2. WQAR Template'!$J$8,(ROW()-6)*20,0)</f>
        <v>0</v>
      </c>
      <c r="M50" s="143">
        <f ca="1">OFFSET('2. WQAR Template'!$J$9,(ROW()-6)*20,0)</f>
        <v>0</v>
      </c>
      <c r="N50" s="143">
        <f ca="1">OFFSET('2. WQAR Template'!$J$10,(ROW()-6)*20,0)</f>
        <v>0</v>
      </c>
      <c r="O50" s="143">
        <f ca="1">OFFSET('2. WQAR Template'!$J$11,(ROW()-6)*20,0)</f>
        <v>0</v>
      </c>
      <c r="P50" s="143">
        <f ca="1">OFFSET('2. WQAR Template'!$J$12,(ROW()-6)*20,0)</f>
        <v>0</v>
      </c>
      <c r="Q50" s="143">
        <f ca="1">OFFSET('2. WQAR Template'!$J$13,(ROW()-6)*20,0)</f>
        <v>0</v>
      </c>
      <c r="R50" s="143">
        <f ca="1">OFFSET('2. WQAR Template'!$J$14,(ROW()-6)*20,0)</f>
        <v>0</v>
      </c>
      <c r="S50" s="143">
        <f ca="1">OFFSET('2. WQAR Template'!$J$15,(ROW()-6)*20,0)</f>
        <v>0</v>
      </c>
      <c r="T50" s="143">
        <f ca="1">OFFSET('2. WQAR Template'!$L$6,(ROW()-6)*20,0)</f>
        <v>0</v>
      </c>
      <c r="U50" s="143">
        <f ca="1">OFFSET('2. WQAR Template'!$L$7,(ROW()-6)*20,0)</f>
        <v>0</v>
      </c>
      <c r="V50" s="143">
        <f ca="1">OFFSET('2. WQAR Template'!$L$8,(ROW()-6)*20,0)</f>
        <v>0</v>
      </c>
      <c r="W50" s="143">
        <f ca="1">OFFSET('2. WQAR Template'!$L$9,(ROW()-6)*20,0)</f>
        <v>0</v>
      </c>
      <c r="X50" s="143">
        <f ca="1">OFFSET('2. WQAR Template'!$L$10,(ROW()-6)*20,0)</f>
        <v>0</v>
      </c>
      <c r="Y50" s="143">
        <f ca="1">OFFSET('2. WQAR Template'!$L$11,(ROW()-6)*20,0)</f>
        <v>0</v>
      </c>
      <c r="Z50" s="143">
        <f ca="1">OFFSET('2. WQAR Template'!$L$12,(ROW()-6)*20,0)</f>
        <v>0</v>
      </c>
      <c r="AA50" s="143">
        <f ca="1">OFFSET('2. WQAR Template'!$L$13,(ROW()-6)*20,0)</f>
        <v>0</v>
      </c>
      <c r="AB50" s="143">
        <f ca="1">OFFSET('2. WQAR Template'!$L$14,(ROW()-6)*20,0)</f>
        <v>0</v>
      </c>
      <c r="AC50" s="143">
        <f ca="1">OFFSET('2. WQAR Template'!$L$15,(ROW()-6)*20,0)</f>
        <v>0</v>
      </c>
      <c r="AD50" s="143">
        <f ca="1">OFFSET('2. WQAR Template'!$M$6,(ROW()-6)*20,0)</f>
        <v>0</v>
      </c>
      <c r="AE50" s="143">
        <f ca="1">OFFSET('2. WQAR Template'!$N$6,(ROW()-6)*20,0)</f>
        <v>0</v>
      </c>
      <c r="AF50" s="143">
        <f ca="1">OFFSET('2. WQAR Template'!$P$6,(ROW()-6)*20,0)</f>
        <v>0</v>
      </c>
      <c r="AG50" s="143">
        <f ca="1">OFFSET('2. WQAR Template'!$P$7,(ROW()-6)*20,0)</f>
        <v>0</v>
      </c>
      <c r="AH50" s="143">
        <f ca="1">OFFSET('2. WQAR Template'!$P$8,(ROW()-6)*20,0)</f>
        <v>0</v>
      </c>
      <c r="AI50" s="143">
        <f ca="1">OFFSET('2. WQAR Template'!$P$9,(ROW()-6)*20,0)</f>
        <v>0</v>
      </c>
      <c r="AJ50" s="143">
        <f ca="1">OFFSET('2. WQAR Template'!$P$10,(ROW()-6)*20,0)</f>
        <v>0</v>
      </c>
      <c r="AK50" s="143">
        <f ca="1">OFFSET('2. WQAR Template'!$P$11,(ROW()-6)*20,0)</f>
        <v>0</v>
      </c>
      <c r="AL50" s="143">
        <f ca="1">OFFSET('2. WQAR Template'!$P$12,(ROW()-6)*20,0)</f>
        <v>0</v>
      </c>
      <c r="AM50" s="143">
        <f ca="1">OFFSET('2. WQAR Template'!$P$13,(ROW()-6)*20,0)</f>
        <v>0</v>
      </c>
      <c r="AN50" s="143">
        <f ca="1">OFFSET('2. WQAR Template'!$P$14,(ROW()-6)*20,0)</f>
        <v>0</v>
      </c>
      <c r="AO50" s="143">
        <f ca="1">OFFSET('2. WQAR Template'!$P$15,(ROW()-6)*20,0)</f>
        <v>0</v>
      </c>
      <c r="AP50" s="143">
        <f ca="1">OFFSET('2. WQAR Template'!$R$6,(ROW()-6)*20,0)</f>
        <v>0</v>
      </c>
      <c r="AQ50" s="143">
        <f ca="1">OFFSET('2. WQAR Template'!$R$7,(ROW()-6)*20,0)</f>
        <v>0</v>
      </c>
      <c r="AR50" s="143">
        <f ca="1">OFFSET('2. WQAR Template'!$R$8,(ROW()-6)*20,0)</f>
        <v>0</v>
      </c>
      <c r="AS50" s="143">
        <f ca="1">OFFSET('2. WQAR Template'!$R$9,(ROW()-6)*20,0)</f>
        <v>0</v>
      </c>
      <c r="AT50" s="143">
        <f ca="1">OFFSET('2. WQAR Template'!$R$10,(ROW()-6)*20,0)</f>
        <v>0</v>
      </c>
      <c r="AU50" s="143">
        <f ca="1">OFFSET('2. WQAR Template'!$R$11,(ROW()-6)*20,0)</f>
        <v>0</v>
      </c>
      <c r="AV50" s="143">
        <f ca="1">OFFSET('2. WQAR Template'!$R$12,(ROW()-6)*20,0)</f>
        <v>0</v>
      </c>
      <c r="AW50" s="143">
        <f ca="1">OFFSET('2. WQAR Template'!$R$13,(ROW()-6)*20,0)</f>
        <v>0</v>
      </c>
      <c r="AX50" s="143">
        <f ca="1">OFFSET('2. WQAR Template'!$R$14,(ROW()-6)*20,0)</f>
        <v>0</v>
      </c>
      <c r="AY50" s="143">
        <f ca="1">OFFSET('2. WQAR Template'!$R$15,(ROW()-6)*20,0)</f>
        <v>0</v>
      </c>
    </row>
    <row r="51" spans="2:51" ht="13" thickBot="1" x14ac:dyDescent="0.3">
      <c r="B51" s="44"/>
      <c r="C51" s="143">
        <f ca="1">OFFSET('2. WQAR Template'!$B$6,(ROW()-6)*20,0)</f>
        <v>0</v>
      </c>
      <c r="D51" s="143">
        <f ca="1">OFFSET('2. WQAR Template'!$C$6,(ROW()-6)*20,0)</f>
        <v>0</v>
      </c>
      <c r="E51" s="143">
        <f ca="1">OFFSET('2. WQAR Template'!$D$6,(ROW()-6)*20,0)</f>
        <v>0</v>
      </c>
      <c r="F51" s="143">
        <f ca="1">OFFSET('2. WQAR Template'!$E$6,(ROW()-6)*20,0)</f>
        <v>0</v>
      </c>
      <c r="G51" s="143">
        <f ca="1">OFFSET('2. WQAR Template'!$F$6,(ROW()-6)*20,0)</f>
        <v>0</v>
      </c>
      <c r="H51" s="143">
        <f ca="1">OFFSET('2. WQAR Template'!$G$6,(ROW()-6)*20,0)</f>
        <v>0</v>
      </c>
      <c r="I51" s="143">
        <f ca="1">OFFSET('2. WQAR Template'!$H$6,(ROW()-6)*20,0)</f>
        <v>0</v>
      </c>
      <c r="J51" s="143">
        <f ca="1">OFFSET('2. WQAR Template'!$J$6,(ROW()-6)*20,0)</f>
        <v>0</v>
      </c>
      <c r="K51" s="143">
        <f ca="1">OFFSET('2. WQAR Template'!$J$7,(ROW()-6)*20,0)</f>
        <v>0</v>
      </c>
      <c r="L51" s="143">
        <f ca="1">OFFSET('2. WQAR Template'!$J$8,(ROW()-6)*20,0)</f>
        <v>0</v>
      </c>
      <c r="M51" s="143">
        <f ca="1">OFFSET('2. WQAR Template'!$J$9,(ROW()-6)*20,0)</f>
        <v>0</v>
      </c>
      <c r="N51" s="143">
        <f ca="1">OFFSET('2. WQAR Template'!$J$10,(ROW()-6)*20,0)</f>
        <v>0</v>
      </c>
      <c r="O51" s="143">
        <f ca="1">OFFSET('2. WQAR Template'!$J$11,(ROW()-6)*20,0)</f>
        <v>0</v>
      </c>
      <c r="P51" s="143">
        <f ca="1">OFFSET('2. WQAR Template'!$J$12,(ROW()-6)*20,0)</f>
        <v>0</v>
      </c>
      <c r="Q51" s="143">
        <f ca="1">OFFSET('2. WQAR Template'!$J$13,(ROW()-6)*20,0)</f>
        <v>0</v>
      </c>
      <c r="R51" s="143">
        <f ca="1">OFFSET('2. WQAR Template'!$J$14,(ROW()-6)*20,0)</f>
        <v>0</v>
      </c>
      <c r="S51" s="143">
        <f ca="1">OFFSET('2. WQAR Template'!$J$15,(ROW()-6)*20,0)</f>
        <v>0</v>
      </c>
      <c r="T51" s="143">
        <f ca="1">OFFSET('2. WQAR Template'!$L$6,(ROW()-6)*20,0)</f>
        <v>0</v>
      </c>
      <c r="U51" s="143">
        <f ca="1">OFFSET('2. WQAR Template'!$L$7,(ROW()-6)*20,0)</f>
        <v>0</v>
      </c>
      <c r="V51" s="143">
        <f ca="1">OFFSET('2. WQAR Template'!$L$8,(ROW()-6)*20,0)</f>
        <v>0</v>
      </c>
      <c r="W51" s="143">
        <f ca="1">OFFSET('2. WQAR Template'!$L$9,(ROW()-6)*20,0)</f>
        <v>0</v>
      </c>
      <c r="X51" s="143">
        <f ca="1">OFFSET('2. WQAR Template'!$L$10,(ROW()-6)*20,0)</f>
        <v>0</v>
      </c>
      <c r="Y51" s="143">
        <f ca="1">OFFSET('2. WQAR Template'!$L$11,(ROW()-6)*20,0)</f>
        <v>0</v>
      </c>
      <c r="Z51" s="143">
        <f ca="1">OFFSET('2. WQAR Template'!$L$12,(ROW()-6)*20,0)</f>
        <v>0</v>
      </c>
      <c r="AA51" s="143">
        <f ca="1">OFFSET('2. WQAR Template'!$L$13,(ROW()-6)*20,0)</f>
        <v>0</v>
      </c>
      <c r="AB51" s="143">
        <f ca="1">OFFSET('2. WQAR Template'!$L$14,(ROW()-6)*20,0)</f>
        <v>0</v>
      </c>
      <c r="AC51" s="143">
        <f ca="1">OFFSET('2. WQAR Template'!$L$15,(ROW()-6)*20,0)</f>
        <v>0</v>
      </c>
      <c r="AD51" s="143">
        <f ca="1">OFFSET('2. WQAR Template'!$M$6,(ROW()-6)*20,0)</f>
        <v>0</v>
      </c>
      <c r="AE51" s="143">
        <f ca="1">OFFSET('2. WQAR Template'!$N$6,(ROW()-6)*20,0)</f>
        <v>0</v>
      </c>
      <c r="AF51" s="143">
        <f ca="1">OFFSET('2. WQAR Template'!$P$6,(ROW()-6)*20,0)</f>
        <v>0</v>
      </c>
      <c r="AG51" s="143">
        <f ca="1">OFFSET('2. WQAR Template'!$P$7,(ROW()-6)*20,0)</f>
        <v>0</v>
      </c>
      <c r="AH51" s="143">
        <f ca="1">OFFSET('2. WQAR Template'!$P$8,(ROW()-6)*20,0)</f>
        <v>0</v>
      </c>
      <c r="AI51" s="143">
        <f ca="1">OFFSET('2. WQAR Template'!$P$9,(ROW()-6)*20,0)</f>
        <v>0</v>
      </c>
      <c r="AJ51" s="143">
        <f ca="1">OFFSET('2. WQAR Template'!$P$10,(ROW()-6)*20,0)</f>
        <v>0</v>
      </c>
      <c r="AK51" s="143">
        <f ca="1">OFFSET('2. WQAR Template'!$P$11,(ROW()-6)*20,0)</f>
        <v>0</v>
      </c>
      <c r="AL51" s="143">
        <f ca="1">OFFSET('2. WQAR Template'!$P$12,(ROW()-6)*20,0)</f>
        <v>0</v>
      </c>
      <c r="AM51" s="143">
        <f ca="1">OFFSET('2. WQAR Template'!$P$13,(ROW()-6)*20,0)</f>
        <v>0</v>
      </c>
      <c r="AN51" s="143">
        <f ca="1">OFFSET('2. WQAR Template'!$P$14,(ROW()-6)*20,0)</f>
        <v>0</v>
      </c>
      <c r="AO51" s="143">
        <f ca="1">OFFSET('2. WQAR Template'!$P$15,(ROW()-6)*20,0)</f>
        <v>0</v>
      </c>
      <c r="AP51" s="143">
        <f ca="1">OFFSET('2. WQAR Template'!$R$6,(ROW()-6)*20,0)</f>
        <v>0</v>
      </c>
      <c r="AQ51" s="143">
        <f ca="1">OFFSET('2. WQAR Template'!$R$7,(ROW()-6)*20,0)</f>
        <v>0</v>
      </c>
      <c r="AR51" s="143">
        <f ca="1">OFFSET('2. WQAR Template'!$R$8,(ROW()-6)*20,0)</f>
        <v>0</v>
      </c>
      <c r="AS51" s="143">
        <f ca="1">OFFSET('2. WQAR Template'!$R$9,(ROW()-6)*20,0)</f>
        <v>0</v>
      </c>
      <c r="AT51" s="143">
        <f ca="1">OFFSET('2. WQAR Template'!$R$10,(ROW()-6)*20,0)</f>
        <v>0</v>
      </c>
      <c r="AU51" s="143">
        <f ca="1">OFFSET('2. WQAR Template'!$R$11,(ROW()-6)*20,0)</f>
        <v>0</v>
      </c>
      <c r="AV51" s="143">
        <f ca="1">OFFSET('2. WQAR Template'!$R$12,(ROW()-6)*20,0)</f>
        <v>0</v>
      </c>
      <c r="AW51" s="143">
        <f ca="1">OFFSET('2. WQAR Template'!$R$13,(ROW()-6)*20,0)</f>
        <v>0</v>
      </c>
      <c r="AX51" s="143">
        <f ca="1">OFFSET('2. WQAR Template'!$R$14,(ROW()-6)*20,0)</f>
        <v>0</v>
      </c>
      <c r="AY51" s="143">
        <f ca="1">OFFSET('2. WQAR Template'!$R$15,(ROW()-6)*20,0)</f>
        <v>0</v>
      </c>
    </row>
    <row r="52" spans="2:51" ht="13" thickBot="1" x14ac:dyDescent="0.3">
      <c r="B52" s="44"/>
      <c r="C52" s="143">
        <f ca="1">OFFSET('2. WQAR Template'!$B$6,(ROW()-6)*20,0)</f>
        <v>0</v>
      </c>
      <c r="D52" s="143">
        <f ca="1">OFFSET('2. WQAR Template'!$C$6,(ROW()-6)*20,0)</f>
        <v>0</v>
      </c>
      <c r="E52" s="143">
        <f ca="1">OFFSET('2. WQAR Template'!$D$6,(ROW()-6)*20,0)</f>
        <v>0</v>
      </c>
      <c r="F52" s="143">
        <f ca="1">OFFSET('2. WQAR Template'!$E$6,(ROW()-6)*20,0)</f>
        <v>0</v>
      </c>
      <c r="G52" s="143">
        <f ca="1">OFFSET('2. WQAR Template'!$F$6,(ROW()-6)*20,0)</f>
        <v>0</v>
      </c>
      <c r="H52" s="143">
        <f ca="1">OFFSET('2. WQAR Template'!$G$6,(ROW()-6)*20,0)</f>
        <v>0</v>
      </c>
      <c r="I52" s="143">
        <f ca="1">OFFSET('2. WQAR Template'!$H$6,(ROW()-6)*20,0)</f>
        <v>0</v>
      </c>
      <c r="J52" s="143">
        <f ca="1">OFFSET('2. WQAR Template'!$J$6,(ROW()-6)*20,0)</f>
        <v>0</v>
      </c>
      <c r="K52" s="143">
        <f ca="1">OFFSET('2. WQAR Template'!$J$7,(ROW()-6)*20,0)</f>
        <v>0</v>
      </c>
      <c r="L52" s="143">
        <f ca="1">OFFSET('2. WQAR Template'!$J$8,(ROW()-6)*20,0)</f>
        <v>0</v>
      </c>
      <c r="M52" s="143">
        <f ca="1">OFFSET('2. WQAR Template'!$J$9,(ROW()-6)*20,0)</f>
        <v>0</v>
      </c>
      <c r="N52" s="143">
        <f ca="1">OFFSET('2. WQAR Template'!$J$10,(ROW()-6)*20,0)</f>
        <v>0</v>
      </c>
      <c r="O52" s="143">
        <f ca="1">OFFSET('2. WQAR Template'!$J$11,(ROW()-6)*20,0)</f>
        <v>0</v>
      </c>
      <c r="P52" s="143">
        <f ca="1">OFFSET('2. WQAR Template'!$J$12,(ROW()-6)*20,0)</f>
        <v>0</v>
      </c>
      <c r="Q52" s="143">
        <f ca="1">OFFSET('2. WQAR Template'!$J$13,(ROW()-6)*20,0)</f>
        <v>0</v>
      </c>
      <c r="R52" s="143">
        <f ca="1">OFFSET('2. WQAR Template'!$J$14,(ROW()-6)*20,0)</f>
        <v>0</v>
      </c>
      <c r="S52" s="143">
        <f ca="1">OFFSET('2. WQAR Template'!$J$15,(ROW()-6)*20,0)</f>
        <v>0</v>
      </c>
      <c r="T52" s="143">
        <f ca="1">OFFSET('2. WQAR Template'!$L$6,(ROW()-6)*20,0)</f>
        <v>0</v>
      </c>
      <c r="U52" s="143">
        <f ca="1">OFFSET('2. WQAR Template'!$L$7,(ROW()-6)*20,0)</f>
        <v>0</v>
      </c>
      <c r="V52" s="143">
        <f ca="1">OFFSET('2. WQAR Template'!$L$8,(ROW()-6)*20,0)</f>
        <v>0</v>
      </c>
      <c r="W52" s="143">
        <f ca="1">OFFSET('2. WQAR Template'!$L$9,(ROW()-6)*20,0)</f>
        <v>0</v>
      </c>
      <c r="X52" s="143">
        <f ca="1">OFFSET('2. WQAR Template'!$L$10,(ROW()-6)*20,0)</f>
        <v>0</v>
      </c>
      <c r="Y52" s="143">
        <f ca="1">OFFSET('2. WQAR Template'!$L$11,(ROW()-6)*20,0)</f>
        <v>0</v>
      </c>
      <c r="Z52" s="143">
        <f ca="1">OFFSET('2. WQAR Template'!$L$12,(ROW()-6)*20,0)</f>
        <v>0</v>
      </c>
      <c r="AA52" s="143">
        <f ca="1">OFFSET('2. WQAR Template'!$L$13,(ROW()-6)*20,0)</f>
        <v>0</v>
      </c>
      <c r="AB52" s="143">
        <f ca="1">OFFSET('2. WQAR Template'!$L$14,(ROW()-6)*20,0)</f>
        <v>0</v>
      </c>
      <c r="AC52" s="143">
        <f ca="1">OFFSET('2. WQAR Template'!$L$15,(ROW()-6)*20,0)</f>
        <v>0</v>
      </c>
      <c r="AD52" s="143">
        <f ca="1">OFFSET('2. WQAR Template'!$M$6,(ROW()-6)*20,0)</f>
        <v>0</v>
      </c>
      <c r="AE52" s="143">
        <f ca="1">OFFSET('2. WQAR Template'!$N$6,(ROW()-6)*20,0)</f>
        <v>0</v>
      </c>
      <c r="AF52" s="143">
        <f ca="1">OFFSET('2. WQAR Template'!$P$6,(ROW()-6)*20,0)</f>
        <v>0</v>
      </c>
      <c r="AG52" s="143">
        <f ca="1">OFFSET('2. WQAR Template'!$P$7,(ROW()-6)*20,0)</f>
        <v>0</v>
      </c>
      <c r="AH52" s="143">
        <f ca="1">OFFSET('2. WQAR Template'!$P$8,(ROW()-6)*20,0)</f>
        <v>0</v>
      </c>
      <c r="AI52" s="143">
        <f ca="1">OFFSET('2. WQAR Template'!$P$9,(ROW()-6)*20,0)</f>
        <v>0</v>
      </c>
      <c r="AJ52" s="143">
        <f ca="1">OFFSET('2. WQAR Template'!$P$10,(ROW()-6)*20,0)</f>
        <v>0</v>
      </c>
      <c r="AK52" s="143">
        <f ca="1">OFFSET('2. WQAR Template'!$P$11,(ROW()-6)*20,0)</f>
        <v>0</v>
      </c>
      <c r="AL52" s="143">
        <f ca="1">OFFSET('2. WQAR Template'!$P$12,(ROW()-6)*20,0)</f>
        <v>0</v>
      </c>
      <c r="AM52" s="143">
        <f ca="1">OFFSET('2. WQAR Template'!$P$13,(ROW()-6)*20,0)</f>
        <v>0</v>
      </c>
      <c r="AN52" s="143">
        <f ca="1">OFFSET('2. WQAR Template'!$P$14,(ROW()-6)*20,0)</f>
        <v>0</v>
      </c>
      <c r="AO52" s="143">
        <f ca="1">OFFSET('2. WQAR Template'!$P$15,(ROW()-6)*20,0)</f>
        <v>0</v>
      </c>
      <c r="AP52" s="143">
        <f ca="1">OFFSET('2. WQAR Template'!$R$6,(ROW()-6)*20,0)</f>
        <v>0</v>
      </c>
      <c r="AQ52" s="143">
        <f ca="1">OFFSET('2. WQAR Template'!$R$7,(ROW()-6)*20,0)</f>
        <v>0</v>
      </c>
      <c r="AR52" s="143">
        <f ca="1">OFFSET('2. WQAR Template'!$R$8,(ROW()-6)*20,0)</f>
        <v>0</v>
      </c>
      <c r="AS52" s="143">
        <f ca="1">OFFSET('2. WQAR Template'!$R$9,(ROW()-6)*20,0)</f>
        <v>0</v>
      </c>
      <c r="AT52" s="143">
        <f ca="1">OFFSET('2. WQAR Template'!$R$10,(ROW()-6)*20,0)</f>
        <v>0</v>
      </c>
      <c r="AU52" s="143">
        <f ca="1">OFFSET('2. WQAR Template'!$R$11,(ROW()-6)*20,0)</f>
        <v>0</v>
      </c>
      <c r="AV52" s="143">
        <f ca="1">OFFSET('2. WQAR Template'!$R$12,(ROW()-6)*20,0)</f>
        <v>0</v>
      </c>
      <c r="AW52" s="143">
        <f ca="1">OFFSET('2. WQAR Template'!$R$13,(ROW()-6)*20,0)</f>
        <v>0</v>
      </c>
      <c r="AX52" s="143">
        <f ca="1">OFFSET('2. WQAR Template'!$R$14,(ROW()-6)*20,0)</f>
        <v>0</v>
      </c>
      <c r="AY52" s="143">
        <f ca="1">OFFSET('2. WQAR Template'!$R$15,(ROW()-6)*20,0)</f>
        <v>0</v>
      </c>
    </row>
    <row r="53" spans="2:51" ht="13" thickBot="1" x14ac:dyDescent="0.3">
      <c r="B53" s="44"/>
      <c r="C53" s="143">
        <f ca="1">OFFSET('2. WQAR Template'!$B$6,(ROW()-6)*20,0)</f>
        <v>0</v>
      </c>
      <c r="D53" s="143">
        <f ca="1">OFFSET('2. WQAR Template'!$C$6,(ROW()-6)*20,0)</f>
        <v>0</v>
      </c>
      <c r="E53" s="143">
        <f ca="1">OFFSET('2. WQAR Template'!$D$6,(ROW()-6)*20,0)</f>
        <v>0</v>
      </c>
      <c r="F53" s="143">
        <f ca="1">OFFSET('2. WQAR Template'!$E$6,(ROW()-6)*20,0)</f>
        <v>0</v>
      </c>
      <c r="G53" s="143">
        <f ca="1">OFFSET('2. WQAR Template'!$F$6,(ROW()-6)*20,0)</f>
        <v>0</v>
      </c>
      <c r="H53" s="143">
        <f ca="1">OFFSET('2. WQAR Template'!$G$6,(ROW()-6)*20,0)</f>
        <v>0</v>
      </c>
      <c r="I53" s="143">
        <f ca="1">OFFSET('2. WQAR Template'!$H$6,(ROW()-6)*20,0)</f>
        <v>0</v>
      </c>
      <c r="J53" s="143">
        <f ca="1">OFFSET('2. WQAR Template'!$J$6,(ROW()-6)*20,0)</f>
        <v>0</v>
      </c>
      <c r="K53" s="143">
        <f ca="1">OFFSET('2. WQAR Template'!$J$7,(ROW()-6)*20,0)</f>
        <v>0</v>
      </c>
      <c r="L53" s="143">
        <f ca="1">OFFSET('2. WQAR Template'!$J$8,(ROW()-6)*20,0)</f>
        <v>0</v>
      </c>
      <c r="M53" s="143">
        <f ca="1">OFFSET('2. WQAR Template'!$J$9,(ROW()-6)*20,0)</f>
        <v>0</v>
      </c>
      <c r="N53" s="143">
        <f ca="1">OFFSET('2. WQAR Template'!$J$10,(ROW()-6)*20,0)</f>
        <v>0</v>
      </c>
      <c r="O53" s="143">
        <f ca="1">OFFSET('2. WQAR Template'!$J$11,(ROW()-6)*20,0)</f>
        <v>0</v>
      </c>
      <c r="P53" s="143">
        <f ca="1">OFFSET('2. WQAR Template'!$J$12,(ROW()-6)*20,0)</f>
        <v>0</v>
      </c>
      <c r="Q53" s="143">
        <f ca="1">OFFSET('2. WQAR Template'!$J$13,(ROW()-6)*20,0)</f>
        <v>0</v>
      </c>
      <c r="R53" s="143">
        <f ca="1">OFFSET('2. WQAR Template'!$J$14,(ROW()-6)*20,0)</f>
        <v>0</v>
      </c>
      <c r="S53" s="143">
        <f ca="1">OFFSET('2. WQAR Template'!$J$15,(ROW()-6)*20,0)</f>
        <v>0</v>
      </c>
      <c r="T53" s="143">
        <f ca="1">OFFSET('2. WQAR Template'!$L$6,(ROW()-6)*20,0)</f>
        <v>0</v>
      </c>
      <c r="U53" s="143">
        <f ca="1">OFFSET('2. WQAR Template'!$L$7,(ROW()-6)*20,0)</f>
        <v>0</v>
      </c>
      <c r="V53" s="143">
        <f ca="1">OFFSET('2. WQAR Template'!$L$8,(ROW()-6)*20,0)</f>
        <v>0</v>
      </c>
      <c r="W53" s="143">
        <f ca="1">OFFSET('2. WQAR Template'!$L$9,(ROW()-6)*20,0)</f>
        <v>0</v>
      </c>
      <c r="X53" s="143">
        <f ca="1">OFFSET('2. WQAR Template'!$L$10,(ROW()-6)*20,0)</f>
        <v>0</v>
      </c>
      <c r="Y53" s="143">
        <f ca="1">OFFSET('2. WQAR Template'!$L$11,(ROW()-6)*20,0)</f>
        <v>0</v>
      </c>
      <c r="Z53" s="143">
        <f ca="1">OFFSET('2. WQAR Template'!$L$12,(ROW()-6)*20,0)</f>
        <v>0</v>
      </c>
      <c r="AA53" s="143">
        <f ca="1">OFFSET('2. WQAR Template'!$L$13,(ROW()-6)*20,0)</f>
        <v>0</v>
      </c>
      <c r="AB53" s="143">
        <f ca="1">OFFSET('2. WQAR Template'!$L$14,(ROW()-6)*20,0)</f>
        <v>0</v>
      </c>
      <c r="AC53" s="143">
        <f ca="1">OFFSET('2. WQAR Template'!$L$15,(ROW()-6)*20,0)</f>
        <v>0</v>
      </c>
      <c r="AD53" s="143">
        <f ca="1">OFFSET('2. WQAR Template'!$M$6,(ROW()-6)*20,0)</f>
        <v>0</v>
      </c>
      <c r="AE53" s="143">
        <f ca="1">OFFSET('2. WQAR Template'!$N$6,(ROW()-6)*20,0)</f>
        <v>0</v>
      </c>
      <c r="AF53" s="143">
        <f ca="1">OFFSET('2. WQAR Template'!$P$6,(ROW()-6)*20,0)</f>
        <v>0</v>
      </c>
      <c r="AG53" s="143">
        <f ca="1">OFFSET('2. WQAR Template'!$P$7,(ROW()-6)*20,0)</f>
        <v>0</v>
      </c>
      <c r="AH53" s="143">
        <f ca="1">OFFSET('2. WQAR Template'!$P$8,(ROW()-6)*20,0)</f>
        <v>0</v>
      </c>
      <c r="AI53" s="143">
        <f ca="1">OFFSET('2. WQAR Template'!$P$9,(ROW()-6)*20,0)</f>
        <v>0</v>
      </c>
      <c r="AJ53" s="143">
        <f ca="1">OFFSET('2. WQAR Template'!$P$10,(ROW()-6)*20,0)</f>
        <v>0</v>
      </c>
      <c r="AK53" s="143">
        <f ca="1">OFFSET('2. WQAR Template'!$P$11,(ROW()-6)*20,0)</f>
        <v>0</v>
      </c>
      <c r="AL53" s="143">
        <f ca="1">OFFSET('2. WQAR Template'!$P$12,(ROW()-6)*20,0)</f>
        <v>0</v>
      </c>
      <c r="AM53" s="143">
        <f ca="1">OFFSET('2. WQAR Template'!$P$13,(ROW()-6)*20,0)</f>
        <v>0</v>
      </c>
      <c r="AN53" s="143">
        <f ca="1">OFFSET('2. WQAR Template'!$P$14,(ROW()-6)*20,0)</f>
        <v>0</v>
      </c>
      <c r="AO53" s="143">
        <f ca="1">OFFSET('2. WQAR Template'!$P$15,(ROW()-6)*20,0)</f>
        <v>0</v>
      </c>
      <c r="AP53" s="143">
        <f ca="1">OFFSET('2. WQAR Template'!$R$6,(ROW()-6)*20,0)</f>
        <v>0</v>
      </c>
      <c r="AQ53" s="143">
        <f ca="1">OFFSET('2. WQAR Template'!$R$7,(ROW()-6)*20,0)</f>
        <v>0</v>
      </c>
      <c r="AR53" s="143">
        <f ca="1">OFFSET('2. WQAR Template'!$R$8,(ROW()-6)*20,0)</f>
        <v>0</v>
      </c>
      <c r="AS53" s="143">
        <f ca="1">OFFSET('2. WQAR Template'!$R$9,(ROW()-6)*20,0)</f>
        <v>0</v>
      </c>
      <c r="AT53" s="143">
        <f ca="1">OFFSET('2. WQAR Template'!$R$10,(ROW()-6)*20,0)</f>
        <v>0</v>
      </c>
      <c r="AU53" s="143">
        <f ca="1">OFFSET('2. WQAR Template'!$R$11,(ROW()-6)*20,0)</f>
        <v>0</v>
      </c>
      <c r="AV53" s="143">
        <f ca="1">OFFSET('2. WQAR Template'!$R$12,(ROW()-6)*20,0)</f>
        <v>0</v>
      </c>
      <c r="AW53" s="143">
        <f ca="1">OFFSET('2. WQAR Template'!$R$13,(ROW()-6)*20,0)</f>
        <v>0</v>
      </c>
      <c r="AX53" s="143">
        <f ca="1">OFFSET('2. WQAR Template'!$R$14,(ROW()-6)*20,0)</f>
        <v>0</v>
      </c>
      <c r="AY53" s="143">
        <f ca="1">OFFSET('2. WQAR Template'!$R$15,(ROW()-6)*20,0)</f>
        <v>0</v>
      </c>
    </row>
    <row r="54" spans="2:51" ht="13" thickBot="1" x14ac:dyDescent="0.3">
      <c r="B54" s="44"/>
      <c r="C54" s="143">
        <f ca="1">OFFSET('2. WQAR Template'!$B$6,(ROW()-6)*20,0)</f>
        <v>0</v>
      </c>
      <c r="D54" s="143">
        <f ca="1">OFFSET('2. WQAR Template'!$C$6,(ROW()-6)*20,0)</f>
        <v>0</v>
      </c>
      <c r="E54" s="143">
        <f ca="1">OFFSET('2. WQAR Template'!$D$6,(ROW()-6)*20,0)</f>
        <v>0</v>
      </c>
      <c r="F54" s="143">
        <f ca="1">OFFSET('2. WQAR Template'!$E$6,(ROW()-6)*20,0)</f>
        <v>0</v>
      </c>
      <c r="G54" s="143">
        <f ca="1">OFFSET('2. WQAR Template'!$F$6,(ROW()-6)*20,0)</f>
        <v>0</v>
      </c>
      <c r="H54" s="143">
        <f ca="1">OFFSET('2. WQAR Template'!$G$6,(ROW()-6)*20,0)</f>
        <v>0</v>
      </c>
      <c r="I54" s="143">
        <f ca="1">OFFSET('2. WQAR Template'!$H$6,(ROW()-6)*20,0)</f>
        <v>0</v>
      </c>
      <c r="J54" s="143">
        <f ca="1">OFFSET('2. WQAR Template'!$J$6,(ROW()-6)*20,0)</f>
        <v>0</v>
      </c>
      <c r="K54" s="143">
        <f ca="1">OFFSET('2. WQAR Template'!$J$7,(ROW()-6)*20,0)</f>
        <v>0</v>
      </c>
      <c r="L54" s="143">
        <f ca="1">OFFSET('2. WQAR Template'!$J$8,(ROW()-6)*20,0)</f>
        <v>0</v>
      </c>
      <c r="M54" s="143">
        <f ca="1">OFFSET('2. WQAR Template'!$J$9,(ROW()-6)*20,0)</f>
        <v>0</v>
      </c>
      <c r="N54" s="143">
        <f ca="1">OFFSET('2. WQAR Template'!$J$10,(ROW()-6)*20,0)</f>
        <v>0</v>
      </c>
      <c r="O54" s="143">
        <f ca="1">OFFSET('2. WQAR Template'!$J$11,(ROW()-6)*20,0)</f>
        <v>0</v>
      </c>
      <c r="P54" s="143">
        <f ca="1">OFFSET('2. WQAR Template'!$J$12,(ROW()-6)*20,0)</f>
        <v>0</v>
      </c>
      <c r="Q54" s="143">
        <f ca="1">OFFSET('2. WQAR Template'!$J$13,(ROW()-6)*20,0)</f>
        <v>0</v>
      </c>
      <c r="R54" s="143">
        <f ca="1">OFFSET('2. WQAR Template'!$J$14,(ROW()-6)*20,0)</f>
        <v>0</v>
      </c>
      <c r="S54" s="143">
        <f ca="1">OFFSET('2. WQAR Template'!$J$15,(ROW()-6)*20,0)</f>
        <v>0</v>
      </c>
      <c r="T54" s="143">
        <f ca="1">OFFSET('2. WQAR Template'!$L$6,(ROW()-6)*20,0)</f>
        <v>0</v>
      </c>
      <c r="U54" s="143">
        <f ca="1">OFFSET('2. WQAR Template'!$L$7,(ROW()-6)*20,0)</f>
        <v>0</v>
      </c>
      <c r="V54" s="143">
        <f ca="1">OFFSET('2. WQAR Template'!$L$8,(ROW()-6)*20,0)</f>
        <v>0</v>
      </c>
      <c r="W54" s="143">
        <f ca="1">OFFSET('2. WQAR Template'!$L$9,(ROW()-6)*20,0)</f>
        <v>0</v>
      </c>
      <c r="X54" s="143">
        <f ca="1">OFFSET('2. WQAR Template'!$L$10,(ROW()-6)*20,0)</f>
        <v>0</v>
      </c>
      <c r="Y54" s="143">
        <f ca="1">OFFSET('2. WQAR Template'!$L$11,(ROW()-6)*20,0)</f>
        <v>0</v>
      </c>
      <c r="Z54" s="143">
        <f ca="1">OFFSET('2. WQAR Template'!$L$12,(ROW()-6)*20,0)</f>
        <v>0</v>
      </c>
      <c r="AA54" s="143">
        <f ca="1">OFFSET('2. WQAR Template'!$L$13,(ROW()-6)*20,0)</f>
        <v>0</v>
      </c>
      <c r="AB54" s="143">
        <f ca="1">OFFSET('2. WQAR Template'!$L$14,(ROW()-6)*20,0)</f>
        <v>0</v>
      </c>
      <c r="AC54" s="143">
        <f ca="1">OFFSET('2. WQAR Template'!$L$15,(ROW()-6)*20,0)</f>
        <v>0</v>
      </c>
      <c r="AD54" s="143">
        <f ca="1">OFFSET('2. WQAR Template'!$M$6,(ROW()-6)*20,0)</f>
        <v>0</v>
      </c>
      <c r="AE54" s="143">
        <f ca="1">OFFSET('2. WQAR Template'!$N$6,(ROW()-6)*20,0)</f>
        <v>0</v>
      </c>
      <c r="AF54" s="143">
        <f ca="1">OFFSET('2. WQAR Template'!$P$6,(ROW()-6)*20,0)</f>
        <v>0</v>
      </c>
      <c r="AG54" s="143">
        <f ca="1">OFFSET('2. WQAR Template'!$P$7,(ROW()-6)*20,0)</f>
        <v>0</v>
      </c>
      <c r="AH54" s="143">
        <f ca="1">OFFSET('2. WQAR Template'!$P$8,(ROW()-6)*20,0)</f>
        <v>0</v>
      </c>
      <c r="AI54" s="143">
        <f ca="1">OFFSET('2. WQAR Template'!$P$9,(ROW()-6)*20,0)</f>
        <v>0</v>
      </c>
      <c r="AJ54" s="143">
        <f ca="1">OFFSET('2. WQAR Template'!$P$10,(ROW()-6)*20,0)</f>
        <v>0</v>
      </c>
      <c r="AK54" s="143">
        <f ca="1">OFFSET('2. WQAR Template'!$P$11,(ROW()-6)*20,0)</f>
        <v>0</v>
      </c>
      <c r="AL54" s="143">
        <f ca="1">OFFSET('2. WQAR Template'!$P$12,(ROW()-6)*20,0)</f>
        <v>0</v>
      </c>
      <c r="AM54" s="143">
        <f ca="1">OFFSET('2. WQAR Template'!$P$13,(ROW()-6)*20,0)</f>
        <v>0</v>
      </c>
      <c r="AN54" s="143">
        <f ca="1">OFFSET('2. WQAR Template'!$P$14,(ROW()-6)*20,0)</f>
        <v>0</v>
      </c>
      <c r="AO54" s="143">
        <f ca="1">OFFSET('2. WQAR Template'!$P$15,(ROW()-6)*20,0)</f>
        <v>0</v>
      </c>
      <c r="AP54" s="143">
        <f ca="1">OFFSET('2. WQAR Template'!$R$6,(ROW()-6)*20,0)</f>
        <v>0</v>
      </c>
      <c r="AQ54" s="143">
        <f ca="1">OFFSET('2. WQAR Template'!$R$7,(ROW()-6)*20,0)</f>
        <v>0</v>
      </c>
      <c r="AR54" s="143">
        <f ca="1">OFFSET('2. WQAR Template'!$R$8,(ROW()-6)*20,0)</f>
        <v>0</v>
      </c>
      <c r="AS54" s="143">
        <f ca="1">OFFSET('2. WQAR Template'!$R$9,(ROW()-6)*20,0)</f>
        <v>0</v>
      </c>
      <c r="AT54" s="143">
        <f ca="1">OFFSET('2. WQAR Template'!$R$10,(ROW()-6)*20,0)</f>
        <v>0</v>
      </c>
      <c r="AU54" s="143">
        <f ca="1">OFFSET('2. WQAR Template'!$R$11,(ROW()-6)*20,0)</f>
        <v>0</v>
      </c>
      <c r="AV54" s="143">
        <f ca="1">OFFSET('2. WQAR Template'!$R$12,(ROW()-6)*20,0)</f>
        <v>0</v>
      </c>
      <c r="AW54" s="143">
        <f ca="1">OFFSET('2. WQAR Template'!$R$13,(ROW()-6)*20,0)</f>
        <v>0</v>
      </c>
      <c r="AX54" s="143">
        <f ca="1">OFFSET('2. WQAR Template'!$R$14,(ROW()-6)*20,0)</f>
        <v>0</v>
      </c>
      <c r="AY54" s="143">
        <f ca="1">OFFSET('2. WQAR Template'!$R$15,(ROW()-6)*20,0)</f>
        <v>0</v>
      </c>
    </row>
    <row r="55" spans="2:51" x14ac:dyDescent="0.25">
      <c r="B55" s="44"/>
      <c r="C55" s="143">
        <f ca="1">OFFSET('2. WQAR Template'!$B$6,(ROW()-6)*20,0)</f>
        <v>0</v>
      </c>
      <c r="D55" s="143">
        <f ca="1">OFFSET('2. WQAR Template'!$C$6,(ROW()-6)*20,0)</f>
        <v>0</v>
      </c>
      <c r="E55" s="143">
        <f ca="1">OFFSET('2. WQAR Template'!$D$6,(ROW()-6)*20,0)</f>
        <v>0</v>
      </c>
      <c r="F55" s="143">
        <f ca="1">OFFSET('2. WQAR Template'!$E$6,(ROW()-6)*20,0)</f>
        <v>0</v>
      </c>
      <c r="G55" s="143">
        <f ca="1">OFFSET('2. WQAR Template'!$F$6,(ROW()-6)*20,0)</f>
        <v>0</v>
      </c>
      <c r="H55" s="143">
        <f ca="1">OFFSET('2. WQAR Template'!$G$6,(ROW()-6)*20,0)</f>
        <v>0</v>
      </c>
      <c r="I55" s="143">
        <f ca="1">OFFSET('2. WQAR Template'!$H$6,(ROW()-6)*20,0)</f>
        <v>0</v>
      </c>
      <c r="J55" s="143">
        <f ca="1">OFFSET('2. WQAR Template'!$J$6,(ROW()-6)*20,0)</f>
        <v>0</v>
      </c>
      <c r="K55" s="143">
        <f ca="1">OFFSET('2. WQAR Template'!$J$7,(ROW()-6)*20,0)</f>
        <v>0</v>
      </c>
      <c r="L55" s="143">
        <f ca="1">OFFSET('2. WQAR Template'!$J$8,(ROW()-6)*20,0)</f>
        <v>0</v>
      </c>
      <c r="M55" s="143">
        <f ca="1">OFFSET('2. WQAR Template'!$J$9,(ROW()-6)*20,0)</f>
        <v>0</v>
      </c>
      <c r="N55" s="143">
        <f ca="1">OFFSET('2. WQAR Template'!$J$10,(ROW()-6)*20,0)</f>
        <v>0</v>
      </c>
      <c r="O55" s="143">
        <f ca="1">OFFSET('2. WQAR Template'!$J$11,(ROW()-6)*20,0)</f>
        <v>0</v>
      </c>
      <c r="P55" s="143">
        <f ca="1">OFFSET('2. WQAR Template'!$J$12,(ROW()-6)*20,0)</f>
        <v>0</v>
      </c>
      <c r="Q55" s="143">
        <f ca="1">OFFSET('2. WQAR Template'!$J$13,(ROW()-6)*20,0)</f>
        <v>0</v>
      </c>
      <c r="R55" s="143">
        <f ca="1">OFFSET('2. WQAR Template'!$J$14,(ROW()-6)*20,0)</f>
        <v>0</v>
      </c>
      <c r="S55" s="143">
        <f ca="1">OFFSET('2. WQAR Template'!$J$15,(ROW()-6)*20,0)</f>
        <v>0</v>
      </c>
      <c r="T55" s="143">
        <f ca="1">OFFSET('2. WQAR Template'!$L$6,(ROW()-6)*20,0)</f>
        <v>0</v>
      </c>
      <c r="U55" s="143">
        <f ca="1">OFFSET('2. WQAR Template'!$L$7,(ROW()-6)*20,0)</f>
        <v>0</v>
      </c>
      <c r="V55" s="143">
        <f ca="1">OFFSET('2. WQAR Template'!$L$8,(ROW()-6)*20,0)</f>
        <v>0</v>
      </c>
      <c r="W55" s="143">
        <f ca="1">OFFSET('2. WQAR Template'!$L$9,(ROW()-6)*20,0)</f>
        <v>0</v>
      </c>
      <c r="X55" s="143">
        <f ca="1">OFFSET('2. WQAR Template'!$L$10,(ROW()-6)*20,0)</f>
        <v>0</v>
      </c>
      <c r="Y55" s="143">
        <f ca="1">OFFSET('2. WQAR Template'!$L$11,(ROW()-6)*20,0)</f>
        <v>0</v>
      </c>
      <c r="Z55" s="143">
        <f ca="1">OFFSET('2. WQAR Template'!$L$12,(ROW()-6)*20,0)</f>
        <v>0</v>
      </c>
      <c r="AA55" s="143">
        <f ca="1">OFFSET('2. WQAR Template'!$L$13,(ROW()-6)*20,0)</f>
        <v>0</v>
      </c>
      <c r="AB55" s="143">
        <f ca="1">OFFSET('2. WQAR Template'!$L$14,(ROW()-6)*20,0)</f>
        <v>0</v>
      </c>
      <c r="AC55" s="143">
        <f ca="1">OFFSET('2. WQAR Template'!$L$15,(ROW()-6)*20,0)</f>
        <v>0</v>
      </c>
      <c r="AD55" s="143">
        <f ca="1">OFFSET('2. WQAR Template'!$M$6,(ROW()-6)*20,0)</f>
        <v>0</v>
      </c>
      <c r="AE55" s="143">
        <f ca="1">OFFSET('2. WQAR Template'!$N$6,(ROW()-6)*20,0)</f>
        <v>0</v>
      </c>
      <c r="AF55" s="143">
        <f ca="1">OFFSET('2. WQAR Template'!$P$6,(ROW()-6)*20,0)</f>
        <v>0</v>
      </c>
      <c r="AG55" s="143">
        <f ca="1">OFFSET('2. WQAR Template'!$P$7,(ROW()-6)*20,0)</f>
        <v>0</v>
      </c>
      <c r="AH55" s="143">
        <f ca="1">OFFSET('2. WQAR Template'!$P$8,(ROW()-6)*20,0)</f>
        <v>0</v>
      </c>
      <c r="AI55" s="143">
        <f ca="1">OFFSET('2. WQAR Template'!$P$9,(ROW()-6)*20,0)</f>
        <v>0</v>
      </c>
      <c r="AJ55" s="143">
        <f ca="1">OFFSET('2. WQAR Template'!$P$10,(ROW()-6)*20,0)</f>
        <v>0</v>
      </c>
      <c r="AK55" s="143">
        <f ca="1">OFFSET('2. WQAR Template'!$P$11,(ROW()-6)*20,0)</f>
        <v>0</v>
      </c>
      <c r="AL55" s="143">
        <f ca="1">OFFSET('2. WQAR Template'!$P$12,(ROW()-6)*20,0)</f>
        <v>0</v>
      </c>
      <c r="AM55" s="143">
        <f ca="1">OFFSET('2. WQAR Template'!$P$13,(ROW()-6)*20,0)</f>
        <v>0</v>
      </c>
      <c r="AN55" s="143">
        <f ca="1">OFFSET('2. WQAR Template'!$P$14,(ROW()-6)*20,0)</f>
        <v>0</v>
      </c>
      <c r="AO55" s="143">
        <f ca="1">OFFSET('2. WQAR Template'!$P$15,(ROW()-6)*20,0)</f>
        <v>0</v>
      </c>
      <c r="AP55" s="143">
        <f ca="1">OFFSET('2. WQAR Template'!$R$6,(ROW()-6)*20,0)</f>
        <v>0</v>
      </c>
      <c r="AQ55" s="143">
        <f ca="1">OFFSET('2. WQAR Template'!$R$7,(ROW()-6)*20,0)</f>
        <v>0</v>
      </c>
      <c r="AR55" s="143">
        <f ca="1">OFFSET('2. WQAR Template'!$R$8,(ROW()-6)*20,0)</f>
        <v>0</v>
      </c>
      <c r="AS55" s="143">
        <f ca="1">OFFSET('2. WQAR Template'!$R$9,(ROW()-6)*20,0)</f>
        <v>0</v>
      </c>
      <c r="AT55" s="143">
        <f ca="1">OFFSET('2. WQAR Template'!$R$10,(ROW()-6)*20,0)</f>
        <v>0</v>
      </c>
      <c r="AU55" s="143">
        <f ca="1">OFFSET('2. WQAR Template'!$R$11,(ROW()-6)*20,0)</f>
        <v>0</v>
      </c>
      <c r="AV55" s="143">
        <f ca="1">OFFSET('2. WQAR Template'!$R$12,(ROW()-6)*20,0)</f>
        <v>0</v>
      </c>
      <c r="AW55" s="143">
        <f ca="1">OFFSET('2. WQAR Template'!$R$13,(ROW()-6)*20,0)</f>
        <v>0</v>
      </c>
      <c r="AX55" s="143">
        <f ca="1">OFFSET('2. WQAR Template'!$R$14,(ROW()-6)*20,0)</f>
        <v>0</v>
      </c>
      <c r="AY55" s="143">
        <f ca="1">OFFSET('2. WQAR Template'!$R$15,(ROW()-6)*20,0)</f>
        <v>0</v>
      </c>
    </row>
  </sheetData>
  <dataValidations xWindow="613" yWindow="391" count="11">
    <dataValidation allowBlank="1" showInputMessage="1" showErrorMessage="1" promptTitle="Waterbody Name" prompt="Provide the name of the waterbody, or a code your tribe uses for the waterbody." sqref="C6:AY55" xr:uid="{00000000-0002-0000-0700-000000000000}"/>
    <dataValidation allowBlank="1" showInputMessage="1" showErrorMessage="1" promptTitle="Tribal Goal/Use for Waterbody" prompt="Choose &quot;Yes&quot; or No&quot; for each goal/use listed, depending on whether or not it applies to this waterbody.  You may add up to 5 additional designated uses of your choice.    See definitions, Tab 6." sqref="T5:AC5 AP5:AY5" xr:uid="{00000000-0002-0000-0700-000001000000}"/>
    <dataValidation type="list" allowBlank="1" showInputMessage="1" showErrorMessage="1" promptTitle="Water Quality Goal" sqref="BE5" xr:uid="{00000000-0002-0000-0700-000002000000}">
      <formula1>Goals</formula1>
    </dataValidation>
    <dataValidation type="list" allowBlank="1" showInputMessage="1" showErrorMessage="1" promptTitle="Data to verify?" prompt="Do you have water quality monitoring data to support this conclusion?" sqref="BG5" xr:uid="{00000000-0002-0000-0700-000003000000}">
      <formula1>YesNo</formula1>
    </dataValidation>
    <dataValidation type="list" allowBlank="1" showInputMessage="1" showErrorMessage="1" promptTitle="Meets Goal?" prompt="Does this water body meet your goals for its designated use(s)?  (ie. swimming, fishing, etc.)" sqref="BF5" xr:uid="{00000000-0002-0000-0700-000004000000}">
      <formula1>YesNo</formula1>
    </dataValidation>
    <dataValidation allowBlank="1" showInputMessage="1" showErrorMessage="1" promptTitle="BMP Length or Area" prompt="How many miles or acres does your BMP span?" sqref="BC5" xr:uid="{00000000-0002-0000-0700-000005000000}"/>
    <dataValidation allowBlank="1" showInputMessage="1" showErrorMessage="1" promptTitle="BMP Type" prompt="If you do have a watershed restoration project underway on this waterbody, give a short description of it (ie. cattle fencing)." sqref="BB5" xr:uid="{00000000-0002-0000-0700-000006000000}"/>
    <dataValidation type="list" allowBlank="1" showInputMessage="1" showErrorMessage="1" promptTitle="BMP Units" prompt="What are the units of your BMP length or area?_x000a__x000a_You can also fill in your own units." sqref="BD5" xr:uid="{00000000-0002-0000-0700-000007000000}">
      <formula1>WaterBodyUnits</formula1>
    </dataValidation>
    <dataValidation allowBlank="1" showInputMessage="1" showErrorMessage="1" promptTitle="Parameters Monitored" prompt="Choose which parameters are monitored.  You may add up to 5 additional parameters of your choice.  Any parameter may be listed, and does not need to be showing exceedences in comparison to water quality criteria, if included." sqref="J5:S5" xr:uid="{00000000-0002-0000-0700-000008000000}"/>
    <dataValidation allowBlank="1" showInputMessage="1" showErrorMessage="1" promptTitle="Monitoring Period" prompt="This may coincide with your grant cycle or the calendar year(s)_x000a_Ex) 10/1/2009-9/30/2010 or 1/1/08-12/31/10" sqref="H2:AC2" xr:uid="{00000000-0002-0000-0700-000009000000}"/>
    <dataValidation allowBlank="1" showInputMessage="1" showErrorMessage="1" promptTitle="Atlas of Tribal Waters" prompt="Fill in the shaded cells to provide information on the total extent of streams, lakes, wetlands, and estuaries on your reservation, as applicable." sqref="D3:AF3" xr:uid="{00000000-0002-0000-0700-00000A000000}"/>
  </dataValidations>
  <hyperlinks>
    <hyperlink ref="AE5" location="CurrentWater_Def" display="Current Water Quality Status" xr:uid="{00000000-0004-0000-0700-000000000000}"/>
    <hyperlink ref="G5" location="DistDef" display="Distance or Area Monitored or Assessed" xr:uid="{00000000-0004-0000-0700-000001000000}"/>
    <hyperlink ref="AD5" location="ChangeWater_Def" display="Change in water quality since start of monitoring period" xr:uid="{00000000-0004-0000-0700-000002000000}"/>
  </hyperlink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R71"/>
  <sheetViews>
    <sheetView workbookViewId="0">
      <selection activeCell="D4" sqref="D4"/>
    </sheetView>
  </sheetViews>
  <sheetFormatPr defaultRowHeight="12.5" x14ac:dyDescent="0.25"/>
  <cols>
    <col min="1" max="1" width="40.7265625" customWidth="1"/>
    <col min="4" max="4" width="29.7265625" customWidth="1"/>
    <col min="5" max="5" width="20.54296875" customWidth="1"/>
    <col min="6" max="6" width="0.26953125" customWidth="1"/>
    <col min="7" max="7" width="15" customWidth="1"/>
    <col min="8" max="8" width="20" customWidth="1"/>
    <col min="9" max="9" width="15" customWidth="1"/>
    <col min="10" max="10" width="39.81640625" customWidth="1"/>
    <col min="11" max="11" width="36.7265625" customWidth="1"/>
    <col min="14" max="14" width="33.453125" customWidth="1"/>
  </cols>
  <sheetData>
    <row r="1" spans="1:18" ht="13" thickBot="1" x14ac:dyDescent="0.3">
      <c r="A1" s="1" t="s">
        <v>23</v>
      </c>
      <c r="B1" t="s">
        <v>23</v>
      </c>
      <c r="C1" t="s">
        <v>23</v>
      </c>
      <c r="D1" t="s">
        <v>23</v>
      </c>
      <c r="E1" t="s">
        <v>23</v>
      </c>
      <c r="G1" t="s">
        <v>23</v>
      </c>
      <c r="H1" t="s">
        <v>23</v>
      </c>
      <c r="I1" s="2" t="s">
        <v>23</v>
      </c>
      <c r="J1" t="s">
        <v>23</v>
      </c>
      <c r="K1" s="2" t="s">
        <v>23</v>
      </c>
      <c r="L1" s="2" t="s">
        <v>23</v>
      </c>
      <c r="M1" s="2" t="s">
        <v>23</v>
      </c>
      <c r="N1" s="2" t="s">
        <v>23</v>
      </c>
      <c r="P1" s="2" t="s">
        <v>23</v>
      </c>
    </row>
    <row r="2" spans="1:18" x14ac:dyDescent="0.25">
      <c r="A2" s="8" t="s">
        <v>37</v>
      </c>
      <c r="B2" t="s">
        <v>89</v>
      </c>
      <c r="C2" t="s">
        <v>5</v>
      </c>
      <c r="D2" s="2" t="s">
        <v>55</v>
      </c>
      <c r="E2" t="s">
        <v>74</v>
      </c>
      <c r="G2" s="2" t="s">
        <v>126</v>
      </c>
      <c r="H2" s="2" t="s">
        <v>147</v>
      </c>
      <c r="I2" s="2" t="s">
        <v>5</v>
      </c>
      <c r="J2" t="s">
        <v>22</v>
      </c>
      <c r="K2" s="2" t="s">
        <v>97</v>
      </c>
      <c r="L2" s="3" t="s">
        <v>105</v>
      </c>
      <c r="M2" s="123" t="s">
        <v>24</v>
      </c>
      <c r="N2" s="2" t="s">
        <v>251</v>
      </c>
      <c r="O2">
        <v>365</v>
      </c>
      <c r="P2" s="2" t="s">
        <v>298</v>
      </c>
      <c r="Q2" s="2" t="s">
        <v>311</v>
      </c>
      <c r="R2" s="189" t="s">
        <v>323</v>
      </c>
    </row>
    <row r="3" spans="1:18" x14ac:dyDescent="0.25">
      <c r="A3" s="8" t="s">
        <v>0</v>
      </c>
      <c r="B3" s="15" t="s">
        <v>2</v>
      </c>
      <c r="C3" t="s">
        <v>6</v>
      </c>
      <c r="D3" s="2" t="s">
        <v>56</v>
      </c>
      <c r="E3" t="s">
        <v>75</v>
      </c>
      <c r="G3" t="s">
        <v>6</v>
      </c>
      <c r="H3" t="s">
        <v>8</v>
      </c>
      <c r="I3" s="2" t="s">
        <v>6</v>
      </c>
      <c r="J3" s="3" t="s">
        <v>12</v>
      </c>
      <c r="K3" s="3" t="s">
        <v>98</v>
      </c>
      <c r="L3" s="3" t="s">
        <v>103</v>
      </c>
      <c r="M3" s="21" t="s">
        <v>145</v>
      </c>
      <c r="N3" s="189" t="s">
        <v>264</v>
      </c>
      <c r="O3">
        <v>104</v>
      </c>
      <c r="P3" s="2" t="s">
        <v>299</v>
      </c>
      <c r="Q3" s="2" t="s">
        <v>312</v>
      </c>
      <c r="R3" s="189" t="s">
        <v>324</v>
      </c>
    </row>
    <row r="4" spans="1:18" x14ac:dyDescent="0.25">
      <c r="A4" s="8" t="s">
        <v>38</v>
      </c>
      <c r="B4" t="s">
        <v>88</v>
      </c>
      <c r="C4" s="2" t="s">
        <v>93</v>
      </c>
      <c r="D4" s="2" t="s">
        <v>57</v>
      </c>
      <c r="E4" t="s">
        <v>76</v>
      </c>
      <c r="H4" t="s">
        <v>9</v>
      </c>
      <c r="J4" s="3" t="s">
        <v>110</v>
      </c>
      <c r="K4" s="3" t="s">
        <v>99</v>
      </c>
      <c r="L4" s="2" t="s">
        <v>102</v>
      </c>
      <c r="M4" s="124" t="s">
        <v>146</v>
      </c>
      <c r="N4" s="189" t="s">
        <v>273</v>
      </c>
      <c r="O4">
        <v>52</v>
      </c>
      <c r="P4" s="2" t="s">
        <v>300</v>
      </c>
      <c r="Q4" s="2" t="s">
        <v>313</v>
      </c>
      <c r="R4" s="189" t="s">
        <v>325</v>
      </c>
    </row>
    <row r="5" spans="1:18" x14ac:dyDescent="0.25">
      <c r="A5" s="8" t="s">
        <v>39</v>
      </c>
      <c r="B5" t="s">
        <v>87</v>
      </c>
      <c r="D5" s="2" t="s">
        <v>58</v>
      </c>
      <c r="E5" t="s">
        <v>77</v>
      </c>
      <c r="H5" t="s">
        <v>10</v>
      </c>
      <c r="J5" s="3"/>
      <c r="L5" s="3" t="s">
        <v>93</v>
      </c>
      <c r="M5" s="125" t="s">
        <v>33</v>
      </c>
      <c r="N5" s="189" t="s">
        <v>265</v>
      </c>
      <c r="O5">
        <v>26</v>
      </c>
      <c r="P5" s="2" t="s">
        <v>301</v>
      </c>
      <c r="Q5" s="2" t="s">
        <v>314</v>
      </c>
      <c r="R5" s="189" t="s">
        <v>326</v>
      </c>
    </row>
    <row r="6" spans="1:18" x14ac:dyDescent="0.25">
      <c r="A6" s="8" t="s">
        <v>40</v>
      </c>
      <c r="B6" t="s">
        <v>86</v>
      </c>
      <c r="D6" s="2" t="s">
        <v>59</v>
      </c>
      <c r="E6" t="s">
        <v>78</v>
      </c>
      <c r="H6" t="s">
        <v>24</v>
      </c>
      <c r="J6" s="3"/>
      <c r="L6" s="3"/>
      <c r="M6" s="124" t="s">
        <v>34</v>
      </c>
      <c r="N6" s="189" t="s">
        <v>255</v>
      </c>
      <c r="O6">
        <v>12</v>
      </c>
      <c r="P6" s="2" t="s">
        <v>302</v>
      </c>
      <c r="Q6" s="2" t="s">
        <v>315</v>
      </c>
      <c r="R6" s="189" t="s">
        <v>327</v>
      </c>
    </row>
    <row r="7" spans="1:18" x14ac:dyDescent="0.25">
      <c r="A7" s="8" t="s">
        <v>41</v>
      </c>
      <c r="B7" t="s">
        <v>90</v>
      </c>
      <c r="D7" s="2" t="s">
        <v>60</v>
      </c>
      <c r="E7" t="s">
        <v>79</v>
      </c>
      <c r="J7" s="3"/>
      <c r="M7" s="126" t="s">
        <v>53</v>
      </c>
      <c r="N7" s="189" t="s">
        <v>266</v>
      </c>
      <c r="O7">
        <v>6</v>
      </c>
      <c r="P7" s="2" t="s">
        <v>303</v>
      </c>
      <c r="Q7" s="2" t="s">
        <v>316</v>
      </c>
      <c r="R7" s="189" t="s">
        <v>328</v>
      </c>
    </row>
    <row r="8" spans="1:18" x14ac:dyDescent="0.25">
      <c r="A8" s="8" t="s">
        <v>42</v>
      </c>
      <c r="B8" t="s">
        <v>91</v>
      </c>
      <c r="D8" s="2" t="s">
        <v>61</v>
      </c>
      <c r="E8" t="s">
        <v>80</v>
      </c>
      <c r="J8" s="3"/>
      <c r="M8" s="124" t="s">
        <v>36</v>
      </c>
      <c r="N8" s="189" t="s">
        <v>267</v>
      </c>
      <c r="O8">
        <v>4</v>
      </c>
      <c r="P8" s="2" t="s">
        <v>304</v>
      </c>
      <c r="Q8" s="2" t="s">
        <v>317</v>
      </c>
      <c r="R8" s="189" t="s">
        <v>329</v>
      </c>
    </row>
    <row r="9" spans="1:18" x14ac:dyDescent="0.25">
      <c r="A9" s="1" t="s">
        <v>43</v>
      </c>
      <c r="D9" s="2" t="s">
        <v>62</v>
      </c>
      <c r="E9" s="9" t="s">
        <v>81</v>
      </c>
      <c r="M9" s="21" t="s">
        <v>52</v>
      </c>
      <c r="N9" s="189" t="s">
        <v>268</v>
      </c>
      <c r="O9">
        <v>3</v>
      </c>
      <c r="P9" s="2" t="s">
        <v>305</v>
      </c>
      <c r="Q9" s="2" t="s">
        <v>318</v>
      </c>
      <c r="R9" s="189" t="s">
        <v>330</v>
      </c>
    </row>
    <row r="10" spans="1:18" x14ac:dyDescent="0.25">
      <c r="A10" s="1" t="s">
        <v>47</v>
      </c>
      <c r="D10" s="2" t="s">
        <v>63</v>
      </c>
      <c r="E10" t="s">
        <v>82</v>
      </c>
      <c r="M10" s="124" t="s">
        <v>35</v>
      </c>
      <c r="N10" s="189" t="s">
        <v>269</v>
      </c>
      <c r="O10">
        <v>2</v>
      </c>
      <c r="P10" s="2" t="s">
        <v>306</v>
      </c>
      <c r="Q10" s="2" t="s">
        <v>319</v>
      </c>
      <c r="R10" s="189" t="s">
        <v>331</v>
      </c>
    </row>
    <row r="11" spans="1:18" x14ac:dyDescent="0.25">
      <c r="A11" s="8" t="s">
        <v>108</v>
      </c>
      <c r="D11" s="2" t="s">
        <v>64</v>
      </c>
      <c r="E11" t="s">
        <v>1</v>
      </c>
      <c r="M11" s="21" t="s">
        <v>54</v>
      </c>
      <c r="N11" s="189" t="s">
        <v>270</v>
      </c>
      <c r="O11">
        <v>1</v>
      </c>
      <c r="P11" s="2" t="s">
        <v>307</v>
      </c>
      <c r="Q11" s="2" t="s">
        <v>320</v>
      </c>
      <c r="R11" s="189" t="s">
        <v>332</v>
      </c>
    </row>
    <row r="12" spans="1:18" x14ac:dyDescent="0.25">
      <c r="A12" s="8" t="s">
        <v>177</v>
      </c>
      <c r="D12" s="2" t="s">
        <v>65</v>
      </c>
      <c r="N12" s="189" t="s">
        <v>271</v>
      </c>
      <c r="O12">
        <v>4</v>
      </c>
      <c r="P12" s="2" t="s">
        <v>308</v>
      </c>
      <c r="Q12" s="2" t="s">
        <v>321</v>
      </c>
      <c r="R12" s="189" t="s">
        <v>333</v>
      </c>
    </row>
    <row r="13" spans="1:18" x14ac:dyDescent="0.25">
      <c r="A13" s="8" t="s">
        <v>44</v>
      </c>
      <c r="D13" s="2" t="s">
        <v>66</v>
      </c>
      <c r="N13" s="189" t="s">
        <v>272</v>
      </c>
      <c r="O13">
        <v>0</v>
      </c>
      <c r="P13" s="2" t="s">
        <v>309</v>
      </c>
      <c r="Q13" s="2" t="s">
        <v>322</v>
      </c>
      <c r="R13" s="189" t="s">
        <v>334</v>
      </c>
    </row>
    <row r="14" spans="1:18" x14ac:dyDescent="0.25">
      <c r="A14" s="8" t="s">
        <v>45</v>
      </c>
      <c r="D14" s="2" t="s">
        <v>67</v>
      </c>
      <c r="N14" s="189" t="s">
        <v>262</v>
      </c>
      <c r="O14">
        <v>0</v>
      </c>
      <c r="R14" s="189" t="s">
        <v>335</v>
      </c>
    </row>
    <row r="15" spans="1:18" x14ac:dyDescent="0.25">
      <c r="A15" s="8" t="s">
        <v>46</v>
      </c>
      <c r="D15" s="2" t="s">
        <v>72</v>
      </c>
      <c r="N15" s="189" t="s">
        <v>93</v>
      </c>
      <c r="O15">
        <v>0</v>
      </c>
      <c r="R15" s="189" t="s">
        <v>336</v>
      </c>
    </row>
    <row r="16" spans="1:18" x14ac:dyDescent="0.25">
      <c r="A16" s="8"/>
      <c r="D16" s="2" t="s">
        <v>68</v>
      </c>
      <c r="N16" s="189" t="s">
        <v>263</v>
      </c>
      <c r="O16">
        <v>0</v>
      </c>
      <c r="R16" s="189" t="s">
        <v>337</v>
      </c>
    </row>
    <row r="17" spans="1:18" x14ac:dyDescent="0.25">
      <c r="A17" s="1"/>
      <c r="D17" s="2" t="s">
        <v>71</v>
      </c>
      <c r="R17" s="189" t="s">
        <v>338</v>
      </c>
    </row>
    <row r="18" spans="1:18" x14ac:dyDescent="0.25">
      <c r="A18" s="8"/>
      <c r="D18" s="2" t="s">
        <v>73</v>
      </c>
      <c r="R18" s="189" t="s">
        <v>339</v>
      </c>
    </row>
    <row r="19" spans="1:18" x14ac:dyDescent="0.25">
      <c r="A19" s="8"/>
      <c r="D19" s="2" t="s">
        <v>69</v>
      </c>
      <c r="R19" s="189" t="s">
        <v>340</v>
      </c>
    </row>
    <row r="20" spans="1:18" x14ac:dyDescent="0.25">
      <c r="A20" s="8"/>
      <c r="D20" s="2" t="s">
        <v>70</v>
      </c>
    </row>
    <row r="21" spans="1:18" x14ac:dyDescent="0.25">
      <c r="A21" s="8"/>
      <c r="D21" s="2" t="s">
        <v>94</v>
      </c>
    </row>
    <row r="22" spans="1:18" x14ac:dyDescent="0.25">
      <c r="A22" s="8"/>
      <c r="D22" s="2" t="s">
        <v>1</v>
      </c>
    </row>
    <row r="23" spans="1:18" x14ac:dyDescent="0.25">
      <c r="A23" s="1"/>
      <c r="D23" s="2" t="s">
        <v>85</v>
      </c>
    </row>
    <row r="24" spans="1:18" x14ac:dyDescent="0.25">
      <c r="A24" s="1"/>
    </row>
    <row r="25" spans="1:18" x14ac:dyDescent="0.25">
      <c r="A25" s="1"/>
    </row>
    <row r="26" spans="1:18" x14ac:dyDescent="0.25">
      <c r="A26" s="1"/>
    </row>
    <row r="27" spans="1:18" x14ac:dyDescent="0.25">
      <c r="A27" s="8"/>
    </row>
    <row r="28" spans="1:18" x14ac:dyDescent="0.25">
      <c r="A28" s="8"/>
    </row>
    <row r="29" spans="1:18" x14ac:dyDescent="0.25">
      <c r="A29" s="8"/>
    </row>
    <row r="30" spans="1:18" x14ac:dyDescent="0.25">
      <c r="A30" s="8"/>
    </row>
    <row r="31" spans="1:18" x14ac:dyDescent="0.25">
      <c r="A31" s="8"/>
    </row>
    <row r="37" spans="1:1" x14ac:dyDescent="0.25">
      <c r="A37" s="8"/>
    </row>
    <row r="38" spans="1:1" x14ac:dyDescent="0.25">
      <c r="A38" s="8"/>
    </row>
    <row r="39" spans="1:1" x14ac:dyDescent="0.25">
      <c r="A39" s="8"/>
    </row>
    <row r="40" spans="1:1" x14ac:dyDescent="0.25">
      <c r="A40" s="8"/>
    </row>
    <row r="41" spans="1:1" x14ac:dyDescent="0.25">
      <c r="A41" s="8"/>
    </row>
    <row r="42" spans="1:1" x14ac:dyDescent="0.25">
      <c r="A42" s="8"/>
    </row>
    <row r="43" spans="1:1" x14ac:dyDescent="0.25">
      <c r="A43" s="8"/>
    </row>
    <row r="44" spans="1:1" x14ac:dyDescent="0.25">
      <c r="A44" s="1"/>
    </row>
    <row r="45" spans="1:1" x14ac:dyDescent="0.25">
      <c r="A45" s="1"/>
    </row>
    <row r="46" spans="1:1" x14ac:dyDescent="0.25">
      <c r="A46" s="1"/>
    </row>
    <row r="47" spans="1:1" x14ac:dyDescent="0.25">
      <c r="A47" s="8"/>
    </row>
    <row r="48" spans="1:1" x14ac:dyDescent="0.25">
      <c r="A48" s="8"/>
    </row>
    <row r="49" spans="1:1" x14ac:dyDescent="0.25">
      <c r="A49" s="8"/>
    </row>
    <row r="50" spans="1:1" x14ac:dyDescent="0.25">
      <c r="A50" s="8"/>
    </row>
    <row r="51" spans="1:1" x14ac:dyDescent="0.25">
      <c r="A51" s="1"/>
    </row>
    <row r="52" spans="1:1" x14ac:dyDescent="0.25">
      <c r="A52" s="1"/>
    </row>
    <row r="53" spans="1:1" x14ac:dyDescent="0.25">
      <c r="A53" s="1"/>
    </row>
    <row r="54" spans="1:1" x14ac:dyDescent="0.25">
      <c r="A54" s="1"/>
    </row>
    <row r="55" spans="1:1" x14ac:dyDescent="0.25">
      <c r="A55" s="1"/>
    </row>
    <row r="56" spans="1:1" x14ac:dyDescent="0.25">
      <c r="A56" s="1"/>
    </row>
    <row r="57" spans="1:1" x14ac:dyDescent="0.25">
      <c r="A57" s="1"/>
    </row>
    <row r="58" spans="1:1" x14ac:dyDescent="0.25">
      <c r="A58" s="1"/>
    </row>
    <row r="59" spans="1:1" x14ac:dyDescent="0.25">
      <c r="A59" s="1"/>
    </row>
    <row r="60" spans="1:1" x14ac:dyDescent="0.25">
      <c r="A60" s="1"/>
    </row>
    <row r="61" spans="1:1" x14ac:dyDescent="0.25">
      <c r="A61" s="1"/>
    </row>
    <row r="62" spans="1:1" x14ac:dyDescent="0.25">
      <c r="A62" s="1"/>
    </row>
    <row r="63" spans="1:1" x14ac:dyDescent="0.25">
      <c r="A63" s="1"/>
    </row>
    <row r="64" spans="1:1" x14ac:dyDescent="0.25">
      <c r="A64" s="1"/>
    </row>
    <row r="65" spans="1:1" x14ac:dyDescent="0.25">
      <c r="A65" s="1"/>
    </row>
    <row r="66" spans="1:1" x14ac:dyDescent="0.25">
      <c r="A66" s="1"/>
    </row>
    <row r="67" spans="1:1" x14ac:dyDescent="0.25">
      <c r="A67" s="1"/>
    </row>
    <row r="68" spans="1:1" x14ac:dyDescent="0.25">
      <c r="A68" s="1"/>
    </row>
    <row r="69" spans="1:1" x14ac:dyDescent="0.25">
      <c r="A69" s="1"/>
    </row>
    <row r="70" spans="1:1" x14ac:dyDescent="0.25">
      <c r="A70" s="1"/>
    </row>
    <row r="71" spans="1:1" x14ac:dyDescent="0.25">
      <c r="A71" s="1"/>
    </row>
  </sheetData>
  <sheetProtection algorithmName="SHA-512" hashValue="wo01eFp9Pb+gzqwYLKnpVsVabopQNdjmwPnNakVJpi4iZUb7kbxUfgrhmrueB0Rdlhkqw8JhsVecFdTJ6wC+Ow==" saltValue="nglpZkND0GXboAgV30BbUA==" spinCount="100000" sheet="1" objects="1" scenarios="1"/>
  <phoneticPr fontId="1" type="noConversion"/>
  <dataValidations count="1">
    <dataValidation allowBlank="1" showInputMessage="1" showErrorMessage="1" promptTitle="Tribal Goal/Use for Waterbody" prompt="Choose &quot;Yes&quot; or No&quot; for each goal/use listed, depending on whether or not it applies to this waterbody.  You may add up to 5 additional designated uses of your choice.    See definitions, Tab 6." sqref="M2:M11" xr:uid="{00000000-0002-0000-0800-000000000000}"/>
  </dataValidations>
  <pageMargins left="0.75" right="0.75" top="1" bottom="1" header="0.5" footer="0.5"/>
  <pageSetup orientation="portrait" horizontalDpi="200" verticalDpi="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2A73A2-8CE7-429B-99CB-1A9DEA295AA1}">
  <ds:schemaRefs>
    <ds:schemaRef ds:uri="http://schemas.microsoft.com/office/2006/metadata/properties"/>
    <ds:schemaRef ds:uri="http://purl.org/dc/elements/1.1/"/>
    <ds:schemaRef ds:uri="http://www.w3.org/XML/1998/namespace"/>
    <ds:schemaRef ds:uri="http://schemas.microsoft.com/office/2006/documentManagement/types"/>
    <ds:schemaRef ds:uri="http://schemas.openxmlformats.org/package/2006/metadata/core-properties"/>
    <ds:schemaRef ds:uri="http://schemas.microsoft.com/office/infopath/2007/PartnerControls"/>
    <ds:schemaRef ds:uri="http://purl.org/dc/dcmitype/"/>
    <ds:schemaRef ds:uri="http://purl.org/dc/terms/"/>
  </ds:schemaRefs>
</ds:datastoreItem>
</file>

<file path=customXml/itemProps2.xml><?xml version="1.0" encoding="utf-8"?>
<ds:datastoreItem xmlns:ds="http://schemas.openxmlformats.org/officeDocument/2006/customXml" ds:itemID="{D684506D-8FEC-40AD-8A96-7D2530A1AE2A}">
  <ds:schemaRefs>
    <ds:schemaRef ds:uri="http://schemas.microsoft.com/sharepoint/v3/contenttype/forms"/>
  </ds:schemaRefs>
</ds:datastoreItem>
</file>

<file path=customXml/itemProps3.xml><?xml version="1.0" encoding="utf-8"?>
<ds:datastoreItem xmlns:ds="http://schemas.openxmlformats.org/officeDocument/2006/customXml" ds:itemID="{A14D5303-4699-499F-9934-3E98678384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1. Instructions</vt:lpstr>
      <vt:lpstr>2. WQAR Template</vt:lpstr>
      <vt:lpstr>3. Atlas of Tribal Waters</vt:lpstr>
      <vt:lpstr>4. Watershed Restoration</vt:lpstr>
      <vt:lpstr>5. Narrative</vt:lpstr>
      <vt:lpstr>6. Definitions</vt:lpstr>
      <vt:lpstr>7. Report</vt:lpstr>
      <vt:lpstr>8. Table (Flat)</vt:lpstr>
      <vt:lpstr>----</vt:lpstr>
      <vt:lpstr>BMP</vt:lpstr>
      <vt:lpstr>BMP_Def</vt:lpstr>
      <vt:lpstr>Change</vt:lpstr>
      <vt:lpstr>ChangeWater_Def</vt:lpstr>
      <vt:lpstr>CurrentWater_Def</vt:lpstr>
      <vt:lpstr>CurrentWQStatus</vt:lpstr>
      <vt:lpstr>DataSpan</vt:lpstr>
      <vt:lpstr>Distance_Def</vt:lpstr>
      <vt:lpstr>DistDef</vt:lpstr>
      <vt:lpstr>Frequency</vt:lpstr>
      <vt:lpstr>Frequency_Name</vt:lpstr>
      <vt:lpstr>Impairment_Def</vt:lpstr>
      <vt:lpstr>Impairment_Status</vt:lpstr>
      <vt:lpstr>Impairments</vt:lpstr>
      <vt:lpstr>ImpStatus_Def</vt:lpstr>
      <vt:lpstr>Method</vt:lpstr>
      <vt:lpstr>Parameters</vt:lpstr>
      <vt:lpstr>'1. Instructions'!Print_Area</vt:lpstr>
      <vt:lpstr>'2. WQAR Template'!Print_Area</vt:lpstr>
      <vt:lpstr>'3. Atlas of Tribal Waters'!Print_Area</vt:lpstr>
      <vt:lpstr>'4. Watershed Restoration'!Print_Area</vt:lpstr>
      <vt:lpstr>'5. Narrative'!Print_Area</vt:lpstr>
      <vt:lpstr>'6. Definitions'!Print_Area</vt:lpstr>
      <vt:lpstr>'2. WQAR Template'!Print_Titles</vt:lpstr>
      <vt:lpstr>Project_Status</vt:lpstr>
      <vt:lpstr>Status</vt:lpstr>
      <vt:lpstr>Status1</vt:lpstr>
      <vt:lpstr>StatusChange</vt:lpstr>
      <vt:lpstr>TribalGoal_Def</vt:lpstr>
      <vt:lpstr>TrustStatus</vt:lpstr>
      <vt:lpstr>Uses</vt:lpstr>
      <vt:lpstr>'2. WQAR Template'!Waterbody</vt:lpstr>
      <vt:lpstr>Waterbody_1</vt:lpstr>
      <vt:lpstr>WaterbodyType</vt:lpstr>
      <vt:lpstr>WaterBodyUnits</vt:lpstr>
      <vt:lpstr>WaterbodyUse</vt:lpstr>
      <vt:lpstr>WaterUnits</vt:lpstr>
      <vt:lpstr>WaterValues</vt:lpstr>
      <vt:lpstr>YesNo</vt:lpstr>
      <vt:lpstr>YesNoNA</vt:lpstr>
      <vt:lpstr>YesNoWatershed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EPA Region 9 Tribal CWA §106 Workplan and Budget Template</dc:title>
  <dc:subject>Region 9 Water Quality Assessment Report Pilot - Assessment Template, 2013 (XLSX)</dc:subject>
  <dc:creator>US EPA, Region 9</dc:creator>
  <cp:keywords>tribal, reporting, clean water act</cp:keywords>
  <cp:lastModifiedBy>R9WebTeam</cp:lastModifiedBy>
  <cp:lastPrinted>2014-07-16T17:59:06Z</cp:lastPrinted>
  <dcterms:created xsi:type="dcterms:W3CDTF">2008-12-02T22:19:46Z</dcterms:created>
  <dcterms:modified xsi:type="dcterms:W3CDTF">2024-10-10T23:19:26Z</dcterms:modified>
</cp:coreProperties>
</file>