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LDHAM\WPFILES\designations - ozone 2015 NAAQS\junk\"/>
    </mc:Choice>
  </mc:AlternateContent>
  <bookViews>
    <workbookView xWindow="0" yWindow="0" windowWidth="20400" windowHeight="7752"/>
  </bookViews>
  <sheets>
    <sheet name="GA Emissions" sheetId="5" r:id="rId1"/>
    <sheet name="2017 Emissions" sheetId="1" r:id="rId2"/>
    <sheet name="EPD draft 2014" sheetId="3" r:id="rId3"/>
    <sheet name="Yates 6&amp;7" sheetId="2" r:id="rId4"/>
    <sheet name="ESRI_MAPINFO_SHEET" sheetId="4" state="veryHidden" r:id="rId5"/>
  </sheets>
  <calcPr calcId="152511"/>
</workbook>
</file>

<file path=xl/calcChain.xml><?xml version="1.0" encoding="utf-8"?>
<calcChain xmlns="http://schemas.openxmlformats.org/spreadsheetml/2006/main">
  <c r="C14" i="2" l="1"/>
  <c r="C13" i="2"/>
  <c r="B7" i="2"/>
  <c r="E3" i="2"/>
  <c r="E2" i="2"/>
  <c r="C25" i="2"/>
  <c r="C24" i="2"/>
  <c r="C23" i="2"/>
  <c r="C22" i="2"/>
  <c r="C21" i="2"/>
  <c r="C20" i="2"/>
  <c r="C19" i="2"/>
  <c r="C18" i="2"/>
  <c r="C17" i="2"/>
  <c r="C16" i="2"/>
  <c r="C15" i="2"/>
  <c r="F2" i="2" l="1"/>
  <c r="D36" i="2" s="1"/>
  <c r="B32" i="2"/>
  <c r="F32" i="2"/>
  <c r="H32" i="2" s="1"/>
  <c r="B40" i="2"/>
  <c r="F40" i="2"/>
  <c r="B33" i="2"/>
  <c r="F33" i="2"/>
  <c r="H33" i="2" s="1"/>
  <c r="B35" i="2"/>
  <c r="D35" i="2" s="1"/>
  <c r="F35" i="2"/>
  <c r="B34" i="2"/>
  <c r="F34" i="2"/>
  <c r="F36" i="2"/>
  <c r="B36" i="2"/>
  <c r="F37" i="2"/>
  <c r="H37" i="2" s="1"/>
  <c r="B37" i="2"/>
  <c r="F38" i="2"/>
  <c r="H38" i="2" s="1"/>
  <c r="B38" i="2"/>
  <c r="D30" i="2"/>
  <c r="F31" i="2"/>
  <c r="B31" i="2"/>
  <c r="D31" i="2" s="1"/>
  <c r="F39" i="2"/>
  <c r="B39" i="2"/>
  <c r="D39" i="2" s="1"/>
  <c r="F3" i="2"/>
  <c r="H36" i="2"/>
  <c r="H31" i="2"/>
  <c r="H40" i="2"/>
  <c r="D33" i="2"/>
  <c r="H41" i="2"/>
  <c r="H29" i="2"/>
  <c r="D34" i="2"/>
  <c r="H30" i="2"/>
  <c r="D32" i="2" l="1"/>
  <c r="D37" i="2"/>
  <c r="D41" i="2"/>
  <c r="D40" i="2"/>
  <c r="D29" i="2"/>
  <c r="H39" i="2"/>
  <c r="D38" i="2"/>
  <c r="H35" i="2"/>
  <c r="H34" i="2"/>
</calcChain>
</file>

<file path=xl/sharedStrings.xml><?xml version="1.0" encoding="utf-8"?>
<sst xmlns="http://schemas.openxmlformats.org/spreadsheetml/2006/main" count="346" uniqueCount="121">
  <si>
    <t>Facility Name</t>
  </si>
  <si>
    <t>ORIS Facility Code</t>
  </si>
  <si>
    <t>ORIS Boiler ID</t>
  </si>
  <si>
    <t>SO2</t>
  </si>
  <si>
    <t>Bowen</t>
  </si>
  <si>
    <t>1BLR</t>
  </si>
  <si>
    <t>SG01</t>
  </si>
  <si>
    <t>2BLR</t>
  </si>
  <si>
    <t>SG02</t>
  </si>
  <si>
    <t>3BLR</t>
  </si>
  <si>
    <t>SG03</t>
  </si>
  <si>
    <t>4BLR</t>
  </si>
  <si>
    <t>SG04</t>
  </si>
  <si>
    <t>Hammond</t>
  </si>
  <si>
    <t>Wansley</t>
  </si>
  <si>
    <t>McIntosh</t>
  </si>
  <si>
    <t>Scherer</t>
  </si>
  <si>
    <t>Mid-Georgia Co-gen</t>
  </si>
  <si>
    <t>Yates</t>
  </si>
  <si>
    <t>Y6BR</t>
  </si>
  <si>
    <t>SG06</t>
  </si>
  <si>
    <t>Y7BR</t>
  </si>
  <si>
    <t>SG07</t>
  </si>
  <si>
    <t>1</t>
  </si>
  <si>
    <t>T1</t>
  </si>
  <si>
    <t>2</t>
  </si>
  <si>
    <t>T2</t>
  </si>
  <si>
    <t>ST1</t>
  </si>
  <si>
    <t>B1</t>
  </si>
  <si>
    <t>Method</t>
  </si>
  <si>
    <t>GAEPD 2014</t>
  </si>
  <si>
    <t>01500011</t>
  </si>
  <si>
    <t>11500003</t>
  </si>
  <si>
    <t>14900001</t>
  </si>
  <si>
    <t>10300003</t>
  </si>
  <si>
    <t>20700008</t>
  </si>
  <si>
    <t>15300042</t>
  </si>
  <si>
    <t>07700001</t>
  </si>
  <si>
    <t>FACILITYSITEID</t>
  </si>
  <si>
    <t>EMISSIONSUNITID</t>
  </si>
  <si>
    <t>CO</t>
  </si>
  <si>
    <t>NH3</t>
  </si>
  <si>
    <t>NOX</t>
  </si>
  <si>
    <t>PM10-PRI</t>
  </si>
  <si>
    <t>PM25-PRI</t>
  </si>
  <si>
    <t>VOC</t>
  </si>
  <si>
    <t>Facility</t>
  </si>
  <si>
    <t>Unit</t>
  </si>
  <si>
    <t>Capacity</t>
  </si>
  <si>
    <t>Capacity Factor</t>
  </si>
  <si>
    <t>CO2</t>
  </si>
  <si>
    <t>Lead</t>
  </si>
  <si>
    <t>N2O(Uncontrolled)</t>
  </si>
  <si>
    <t>N2O(Controlled-low-NOx Burner)</t>
  </si>
  <si>
    <t>PM (Total)</t>
  </si>
  <si>
    <t>PM (Condensable)</t>
  </si>
  <si>
    <t>PM (Filterable)</t>
  </si>
  <si>
    <t>TOC</t>
  </si>
  <si>
    <t>Methan</t>
  </si>
  <si>
    <t>Species</t>
  </si>
  <si>
    <t>EF (lb/10^6 scf)</t>
  </si>
  <si>
    <t>EF (lb/mmBtu)</t>
  </si>
  <si>
    <t>from http://www3.epa.gov/ttn/chief/ap42/ch01/final/c01s04.pdf</t>
  </si>
  <si>
    <t>MWh</t>
  </si>
  <si>
    <t>mmBtu</t>
  </si>
  <si>
    <t>from ERTAC UAF</t>
  </si>
  <si>
    <t>nominal_heat_rate (btu/kWh)</t>
  </si>
  <si>
    <t>nominal_heat_rate (mmBtu/MWh)</t>
  </si>
  <si>
    <t>Boiler-Gas, Tangential Fired</t>
  </si>
  <si>
    <t>Controlled NOx Rate (lbs/mmBtu)</t>
  </si>
  <si>
    <t>CO (Tangential-Fired, Uncontrolled)</t>
  </si>
  <si>
    <t>NOx (Tangential-Fired, Uncontrolled)</t>
  </si>
  <si>
    <t>*To convert from lb/10^6
 scf to 1b/MMBtu, divide by 1,020</t>
  </si>
  <si>
    <t>Comment</t>
  </si>
  <si>
    <t>Final EF (lb/mmBtu)</t>
  </si>
  <si>
    <t>Unit 6</t>
  </si>
  <si>
    <t>Unit 7</t>
  </si>
  <si>
    <t>TPY</t>
  </si>
  <si>
    <t>from ERTAC Control File; it does not necessarily mean Yates 6&amp;7 has controls.</t>
  </si>
  <si>
    <t>Averaged Data From 2015 CMAD</t>
  </si>
  <si>
    <t>Based on ERTAC info and actual rates derived from CAMD data, it looks like we need to use uncontrolled EF because controlled EF is about half of the uncontrolled.</t>
  </si>
  <si>
    <t>Highest of May (Unit 7) and June (Unit 6) 2015 Test from Pierre</t>
  </si>
  <si>
    <t>Calculated based on anticipated utilization (25%) and measured NOx, CO, and VOC rate</t>
  </si>
  <si>
    <t>EPD's NODA Comment</t>
  </si>
  <si>
    <t>EPD's draft 2014 Point Source EI</t>
  </si>
  <si>
    <t>EPD's estimation (see the tab "Yates 6&amp;7")</t>
  </si>
  <si>
    <t>GAEPD 2014 for NOx; scaling 2014 SO2 emissions with ratio of NOx to SO2 of Unit2-4 in 2014; applied 50% reduction for PMs</t>
  </si>
  <si>
    <t>Ratio</t>
  </si>
  <si>
    <t>State</t>
  </si>
  <si>
    <t>Plant</t>
  </si>
  <si>
    <t>ORIS ID</t>
  </si>
  <si>
    <t>BOILER ID</t>
  </si>
  <si>
    <t>Action</t>
  </si>
  <si>
    <t>Approach</t>
  </si>
  <si>
    <t>CO Ratio</t>
  </si>
  <si>
    <t>NH3 Ratio</t>
  </si>
  <si>
    <t>NOx Ratio</t>
  </si>
  <si>
    <t>PM10 Ratio</t>
  </si>
  <si>
    <t>PM2.5 Ratio</t>
  </si>
  <si>
    <t>SO2 Ratio</t>
  </si>
  <si>
    <t>VOC Ratio</t>
  </si>
  <si>
    <t>CO Emissions</t>
  </si>
  <si>
    <t>NH3 Emissions</t>
  </si>
  <si>
    <t>NOx Emissions</t>
  </si>
  <si>
    <t>PM10 Emissions</t>
  </si>
  <si>
    <t>PM2.5 Emissions</t>
  </si>
  <si>
    <t>SO2 Emissions</t>
  </si>
  <si>
    <t>VOC Emissions</t>
  </si>
  <si>
    <t>GA</t>
  </si>
  <si>
    <t>Plant Bowen</t>
  </si>
  <si>
    <t>Use GAEPD's submission for 2017 emissions</t>
  </si>
  <si>
    <t>Scale 2017 emissions</t>
  </si>
  <si>
    <t>Plant Hammond</t>
  </si>
  <si>
    <t>Plant Wansley</t>
  </si>
  <si>
    <t>Plant Scherer</t>
  </si>
  <si>
    <t>Plant Yates</t>
  </si>
  <si>
    <t>Scale 2011 emissions</t>
  </si>
  <si>
    <t>Plant McIntosh</t>
  </si>
  <si>
    <t>Inventory Year</t>
  </si>
  <si>
    <t>2017 SEMAP Emissions</t>
  </si>
  <si>
    <t>From EPA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</si>
</sst>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1F497D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B2B2B2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4" fillId="6" borderId="0" applyNumberFormat="0" applyBorder="0" applyAlignment="0" applyProtection="0"/>
  </cellStyleXfs>
  <cellXfs count="34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164" fontId="0" fillId="2" borderId="0" xfId="0" applyNumberFormat="1" applyFill="1"/>
    <xf numFmtId="0" fontId="0" fillId="2" borderId="0" xfId="0" applyFill="1"/>
    <xf numFmtId="164" fontId="0" fillId="3" borderId="0" xfId="0" applyNumberFormat="1" applyFill="1"/>
    <xf numFmtId="0" fontId="0" fillId="3" borderId="0" xfId="0" applyFill="1"/>
    <xf numFmtId="164" fontId="0" fillId="4" borderId="0" xfId="0" applyNumberFormat="1" applyFill="1"/>
    <xf numFmtId="0" fontId="0" fillId="4" borderId="0" xfId="0" applyFill="1"/>
    <xf numFmtId="0" fontId="0" fillId="0" borderId="0" xfId="0" applyFont="1"/>
    <xf numFmtId="49" fontId="0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justify"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2" fontId="0" fillId="0" borderId="0" xfId="0" applyNumberFormat="1" applyFont="1" applyAlignment="1">
      <alignment horizontal="center" vertical="top"/>
    </xf>
    <xf numFmtId="0" fontId="0" fillId="0" borderId="0" xfId="0" applyFont="1" applyAlignment="1">
      <alignment vertical="top"/>
    </xf>
    <xf numFmtId="2" fontId="0" fillId="7" borderId="0" xfId="0" applyNumberFormat="1" applyFont="1" applyFill="1" applyAlignment="1">
      <alignment horizontal="center" vertical="top"/>
    </xf>
    <xf numFmtId="164" fontId="0" fillId="0" borderId="0" xfId="0" applyNumberFormat="1" applyFont="1"/>
    <xf numFmtId="164" fontId="0" fillId="7" borderId="0" xfId="0" applyNumberFormat="1" applyFont="1" applyFill="1"/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2" fontId="4" fillId="6" borderId="0" xfId="2" applyNumberFormat="1" applyAlignment="1">
      <alignment horizontal="center" vertical="center" wrapText="1"/>
    </xf>
    <xf numFmtId="2" fontId="3" fillId="5" borderId="1" xfId="1" applyNumberFormat="1" applyBorder="1" applyAlignment="1">
      <alignment horizontal="center" vertical="center" wrapText="1"/>
    </xf>
    <xf numFmtId="2" fontId="5" fillId="8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tabSelected="1" workbookViewId="0">
      <selection activeCell="J17" sqref="J17"/>
    </sheetView>
  </sheetViews>
  <sheetFormatPr defaultColWidth="77.6640625" defaultRowHeight="14.4" x14ac:dyDescent="0.3"/>
  <cols>
    <col min="1" max="1" width="5.5546875" bestFit="1" customWidth="1"/>
    <col min="2" max="2" width="19" bestFit="1" customWidth="1"/>
    <col min="3" max="3" width="7.44140625" bestFit="1" customWidth="1"/>
    <col min="4" max="4" width="9.44140625" bestFit="1" customWidth="1"/>
    <col min="5" max="5" width="40.109375" bestFit="1" customWidth="1"/>
    <col min="6" max="6" width="19.5546875" bestFit="1" customWidth="1"/>
    <col min="7" max="7" width="14.109375" bestFit="1" customWidth="1"/>
    <col min="8" max="8" width="12.6640625" bestFit="1" customWidth="1"/>
    <col min="9" max="9" width="14" bestFit="1" customWidth="1"/>
    <col min="10" max="10" width="14.109375" bestFit="1" customWidth="1"/>
    <col min="11" max="11" width="15.109375" bestFit="1" customWidth="1"/>
    <col min="12" max="12" width="15.6640625" bestFit="1" customWidth="1"/>
    <col min="13" max="13" width="13.6640625" bestFit="1" customWidth="1"/>
    <col min="14" max="14" width="14.109375" bestFit="1" customWidth="1"/>
    <col min="15" max="15" width="8.5546875" bestFit="1" customWidth="1"/>
    <col min="16" max="16" width="9.6640625" bestFit="1" customWidth="1"/>
    <col min="17" max="17" width="9.88671875" bestFit="1" customWidth="1"/>
    <col min="18" max="18" width="10.88671875" bestFit="1" customWidth="1"/>
    <col min="19" max="19" width="11.44140625" bestFit="1" customWidth="1"/>
    <col min="20" max="20" width="9.44140625" bestFit="1" customWidth="1"/>
    <col min="21" max="21" width="9.88671875" bestFit="1" customWidth="1"/>
    <col min="22" max="22" width="12.6640625" bestFit="1" customWidth="1"/>
    <col min="23" max="23" width="14" bestFit="1" customWidth="1"/>
    <col min="24" max="24" width="14.109375" bestFit="1" customWidth="1"/>
    <col min="25" max="25" width="15.33203125" bestFit="1" customWidth="1"/>
    <col min="26" max="26" width="15.88671875" bestFit="1" customWidth="1"/>
    <col min="27" max="27" width="13.6640625" bestFit="1" customWidth="1"/>
    <col min="28" max="28" width="14.109375" bestFit="1" customWidth="1"/>
  </cols>
  <sheetData>
    <row r="1" spans="1:31" x14ac:dyDescent="0.3">
      <c r="A1" s="13"/>
      <c r="B1" s="13"/>
      <c r="C1" s="14"/>
      <c r="D1" s="14"/>
      <c r="E1" s="13"/>
      <c r="F1" s="13"/>
      <c r="G1" s="15"/>
      <c r="H1" s="33" t="s">
        <v>120</v>
      </c>
      <c r="I1" s="33"/>
      <c r="J1" s="33"/>
      <c r="K1" s="33"/>
      <c r="L1" s="33"/>
      <c r="M1" s="33"/>
      <c r="N1" s="33"/>
      <c r="O1" s="32" t="s">
        <v>87</v>
      </c>
      <c r="P1" s="32"/>
      <c r="Q1" s="32"/>
      <c r="R1" s="32"/>
      <c r="S1" s="32"/>
      <c r="T1" s="32"/>
      <c r="U1" s="32"/>
      <c r="V1" s="31" t="s">
        <v>119</v>
      </c>
      <c r="W1" s="31"/>
      <c r="X1" s="31"/>
      <c r="Y1" s="31"/>
      <c r="Z1" s="31"/>
      <c r="AA1" s="31"/>
      <c r="AB1" s="31"/>
    </row>
    <row r="2" spans="1:31" s="30" customFormat="1" x14ac:dyDescent="0.3">
      <c r="A2" s="25" t="s">
        <v>88</v>
      </c>
      <c r="B2" s="25" t="s">
        <v>89</v>
      </c>
      <c r="C2" s="26" t="s">
        <v>90</v>
      </c>
      <c r="D2" s="26" t="s">
        <v>91</v>
      </c>
      <c r="E2" s="25" t="s">
        <v>92</v>
      </c>
      <c r="F2" s="25" t="s">
        <v>93</v>
      </c>
      <c r="G2" s="25" t="s">
        <v>118</v>
      </c>
      <c r="H2" s="27" t="s">
        <v>101</v>
      </c>
      <c r="I2" s="27" t="s">
        <v>102</v>
      </c>
      <c r="J2" s="27" t="s">
        <v>103</v>
      </c>
      <c r="K2" s="27" t="s">
        <v>104</v>
      </c>
      <c r="L2" s="27" t="s">
        <v>105</v>
      </c>
      <c r="M2" s="27" t="s">
        <v>106</v>
      </c>
      <c r="N2" s="27" t="s">
        <v>107</v>
      </c>
      <c r="O2" s="28" t="s">
        <v>94</v>
      </c>
      <c r="P2" s="28" t="s">
        <v>95</v>
      </c>
      <c r="Q2" s="28" t="s">
        <v>96</v>
      </c>
      <c r="R2" s="28" t="s">
        <v>97</v>
      </c>
      <c r="S2" s="28" t="s">
        <v>98</v>
      </c>
      <c r="T2" s="28" t="s">
        <v>99</v>
      </c>
      <c r="U2" s="28" t="s">
        <v>100</v>
      </c>
      <c r="V2" s="29" t="s">
        <v>101</v>
      </c>
      <c r="W2" s="29" t="s">
        <v>102</v>
      </c>
      <c r="X2" s="29" t="s">
        <v>103</v>
      </c>
      <c r="Y2" s="29" t="s">
        <v>104</v>
      </c>
      <c r="Z2" s="29" t="s">
        <v>105</v>
      </c>
      <c r="AA2" s="29" t="s">
        <v>106</v>
      </c>
      <c r="AB2" s="29" t="s">
        <v>107</v>
      </c>
    </row>
    <row r="3" spans="1:31" x14ac:dyDescent="0.3">
      <c r="A3" s="16" t="s">
        <v>108</v>
      </c>
      <c r="B3" s="16" t="s">
        <v>109</v>
      </c>
      <c r="C3" s="14">
        <v>703</v>
      </c>
      <c r="D3" s="14" t="s">
        <v>5</v>
      </c>
      <c r="E3" s="17" t="s">
        <v>110</v>
      </c>
      <c r="F3" s="18" t="s">
        <v>111</v>
      </c>
      <c r="G3" s="19">
        <v>2017</v>
      </c>
      <c r="H3" s="23">
        <v>174.64550008000001</v>
      </c>
      <c r="I3" s="23">
        <v>8.1021451800000008</v>
      </c>
      <c r="J3" s="23">
        <v>723.88823992000005</v>
      </c>
      <c r="K3" s="23">
        <v>114.57648716</v>
      </c>
      <c r="L3" s="23">
        <v>114.24122300000001</v>
      </c>
      <c r="M3" s="23">
        <v>344.59583049000003</v>
      </c>
      <c r="N3" s="23">
        <v>16.279025730000001</v>
      </c>
      <c r="O3" s="20">
        <v>1.9806121534282357</v>
      </c>
      <c r="P3" s="20">
        <v>1.0092388890024802</v>
      </c>
      <c r="Q3" s="20">
        <v>2.2696873763021412</v>
      </c>
      <c r="R3" s="20">
        <v>2.6850360630309269</v>
      </c>
      <c r="S3" s="20">
        <v>2.0619702224301291</v>
      </c>
      <c r="T3" s="20">
        <v>3.8102608442271984</v>
      </c>
      <c r="U3" s="20">
        <v>2.5462211736426807</v>
      </c>
      <c r="V3" s="23">
        <v>345.90499999999992</v>
      </c>
      <c r="W3" s="23">
        <v>8.1769999999999996</v>
      </c>
      <c r="X3" s="23">
        <v>1642.9999999999998</v>
      </c>
      <c r="Y3" s="23">
        <v>307.64199999999994</v>
      </c>
      <c r="Z3" s="23">
        <v>235.56199999999998</v>
      </c>
      <c r="AA3" s="23">
        <v>1313</v>
      </c>
      <c r="AB3" s="23">
        <v>41.45</v>
      </c>
      <c r="AE3" s="20"/>
    </row>
    <row r="4" spans="1:31" x14ac:dyDescent="0.3">
      <c r="A4" s="16" t="s">
        <v>108</v>
      </c>
      <c r="B4" s="16" t="s">
        <v>109</v>
      </c>
      <c r="C4" s="14">
        <v>703</v>
      </c>
      <c r="D4" s="14" t="s">
        <v>7</v>
      </c>
      <c r="E4" s="17" t="s">
        <v>110</v>
      </c>
      <c r="F4" s="18" t="s">
        <v>111</v>
      </c>
      <c r="G4" s="19">
        <v>2017</v>
      </c>
      <c r="H4" s="23">
        <v>175.85992834999999</v>
      </c>
      <c r="I4" s="23">
        <v>8.1584848700000006</v>
      </c>
      <c r="J4" s="23">
        <v>765.87240472999997</v>
      </c>
      <c r="K4" s="23">
        <v>115.37321496</v>
      </c>
      <c r="L4" s="23">
        <v>115.03561947999999</v>
      </c>
      <c r="M4" s="23">
        <v>346.99203833000001</v>
      </c>
      <c r="N4" s="23">
        <v>16.392224800000001</v>
      </c>
      <c r="O4" s="20">
        <v>1.9003533274213349</v>
      </c>
      <c r="P4" s="20">
        <v>1.0028822913046596</v>
      </c>
      <c r="Q4" s="20">
        <v>1.9285196736141712</v>
      </c>
      <c r="R4" s="20">
        <v>0.78779117000000087</v>
      </c>
      <c r="S4" s="20">
        <v>0.69587142105943489</v>
      </c>
      <c r="T4" s="20">
        <v>4.3747401447762782</v>
      </c>
      <c r="U4" s="20">
        <v>2.4428044691041571</v>
      </c>
      <c r="V4" s="23">
        <v>334.19600000000003</v>
      </c>
      <c r="W4" s="23">
        <v>8.1819999999999986</v>
      </c>
      <c r="X4" s="23">
        <v>1477</v>
      </c>
      <c r="Y4" s="23">
        <v>90.89</v>
      </c>
      <c r="Z4" s="23">
        <v>80.050000000000011</v>
      </c>
      <c r="AA4" s="23">
        <v>1518.0000000000002</v>
      </c>
      <c r="AB4" s="23">
        <v>40.042999999999999</v>
      </c>
    </row>
    <row r="5" spans="1:31" x14ac:dyDescent="0.3">
      <c r="A5" s="16" t="s">
        <v>108</v>
      </c>
      <c r="B5" s="16" t="s">
        <v>109</v>
      </c>
      <c r="C5" s="14">
        <v>703</v>
      </c>
      <c r="D5" s="14" t="s">
        <v>9</v>
      </c>
      <c r="E5" s="17" t="s">
        <v>110</v>
      </c>
      <c r="F5" s="18" t="s">
        <v>111</v>
      </c>
      <c r="G5" s="19">
        <v>2017</v>
      </c>
      <c r="H5" s="23">
        <v>215.06095837999999</v>
      </c>
      <c r="I5" s="23">
        <v>9.9770970699999992</v>
      </c>
      <c r="J5" s="23">
        <v>539.52964356999996</v>
      </c>
      <c r="K5" s="23">
        <v>141.09111958</v>
      </c>
      <c r="L5" s="23">
        <v>140.67827052000001</v>
      </c>
      <c r="M5" s="23">
        <v>424.34021788000001</v>
      </c>
      <c r="N5" s="23">
        <v>20.046224330000001</v>
      </c>
      <c r="O5" s="20">
        <v>1.9516048061982045</v>
      </c>
      <c r="P5" s="20">
        <v>0.92521902265104461</v>
      </c>
      <c r="Q5" s="20">
        <v>3.0878748181032036</v>
      </c>
      <c r="R5" s="20">
        <v>1.4680583768601774</v>
      </c>
      <c r="S5" s="20">
        <v>1.1740263751431281</v>
      </c>
      <c r="T5" s="20">
        <v>5.2010153810688804</v>
      </c>
      <c r="U5" s="20">
        <v>2.5067064586720602</v>
      </c>
      <c r="V5" s="23">
        <v>419.714</v>
      </c>
      <c r="W5" s="23">
        <v>9.2309999999999999</v>
      </c>
      <c r="X5" s="23">
        <v>1666</v>
      </c>
      <c r="Y5" s="23">
        <v>207.13</v>
      </c>
      <c r="Z5" s="23">
        <v>165.16</v>
      </c>
      <c r="AA5" s="23">
        <v>2207</v>
      </c>
      <c r="AB5" s="23">
        <v>50.249999999999993</v>
      </c>
    </row>
    <row r="6" spans="1:31" x14ac:dyDescent="0.3">
      <c r="A6" s="16" t="s">
        <v>108</v>
      </c>
      <c r="B6" s="16" t="s">
        <v>109</v>
      </c>
      <c r="C6" s="14">
        <v>703</v>
      </c>
      <c r="D6" s="14" t="s">
        <v>11</v>
      </c>
      <c r="E6" s="17" t="s">
        <v>110</v>
      </c>
      <c r="F6" s="18" t="s">
        <v>111</v>
      </c>
      <c r="G6" s="19">
        <v>2017</v>
      </c>
      <c r="H6" s="23">
        <v>207.19006605999999</v>
      </c>
      <c r="I6" s="23">
        <v>9.6119510300000002</v>
      </c>
      <c r="J6" s="23">
        <v>641.13865587999999</v>
      </c>
      <c r="K6" s="23">
        <v>135.92740685000001</v>
      </c>
      <c r="L6" s="23">
        <v>135.52966739999999</v>
      </c>
      <c r="M6" s="23">
        <v>408.81003430999999</v>
      </c>
      <c r="N6" s="23">
        <v>19.31256411</v>
      </c>
      <c r="O6" s="20">
        <v>2.5259560458291594</v>
      </c>
      <c r="P6" s="20">
        <v>1.2719582072194555</v>
      </c>
      <c r="Q6" s="20">
        <v>3.5452549603021137</v>
      </c>
      <c r="R6" s="20">
        <v>2.0043787070892685</v>
      </c>
      <c r="S6" s="20">
        <v>1.5989119146912332</v>
      </c>
      <c r="T6" s="20">
        <v>5.298304391319137</v>
      </c>
      <c r="U6" s="20">
        <v>3.2493354917851973</v>
      </c>
      <c r="V6" s="23">
        <v>523.35299999999995</v>
      </c>
      <c r="W6" s="23">
        <v>12.225999999999999</v>
      </c>
      <c r="X6" s="23">
        <v>2273</v>
      </c>
      <c r="Y6" s="23">
        <v>272.45</v>
      </c>
      <c r="Z6" s="23">
        <v>216.7</v>
      </c>
      <c r="AA6" s="23">
        <v>2166</v>
      </c>
      <c r="AB6" s="23">
        <v>62.753</v>
      </c>
    </row>
    <row r="7" spans="1:31" x14ac:dyDescent="0.3">
      <c r="A7" s="16" t="s">
        <v>108</v>
      </c>
      <c r="B7" s="21" t="s">
        <v>112</v>
      </c>
      <c r="C7" s="14">
        <v>708</v>
      </c>
      <c r="D7" s="14">
        <v>1</v>
      </c>
      <c r="E7" s="17" t="s">
        <v>110</v>
      </c>
      <c r="F7" s="18" t="s">
        <v>111</v>
      </c>
      <c r="G7" s="19">
        <v>2017</v>
      </c>
      <c r="H7" s="23">
        <v>210.82219874</v>
      </c>
      <c r="I7" s="23">
        <v>6.5724110700000002</v>
      </c>
      <c r="J7" s="23">
        <v>693.52343527999994</v>
      </c>
      <c r="K7" s="23">
        <v>152.93476572</v>
      </c>
      <c r="L7" s="23">
        <v>112.1824086</v>
      </c>
      <c r="M7" s="23">
        <v>970.84774570000002</v>
      </c>
      <c r="N7" s="23">
        <v>13.33592028</v>
      </c>
      <c r="O7" s="20">
        <v>8.055603300554022E-2</v>
      </c>
      <c r="P7" s="20">
        <v>2.5865698020011399E-3</v>
      </c>
      <c r="Q7" s="20">
        <v>0.26098613369413232</v>
      </c>
      <c r="R7" s="20">
        <v>0.16457997553075926</v>
      </c>
      <c r="S7" s="20">
        <v>0.18166841177984833</v>
      </c>
      <c r="T7" s="20">
        <v>3.2960884074492422E-2</v>
      </c>
      <c r="U7" s="20">
        <v>0.15004588794677468</v>
      </c>
      <c r="V7" s="23">
        <v>16.983000000000001</v>
      </c>
      <c r="W7" s="23">
        <v>1.7000000000000001E-2</v>
      </c>
      <c r="X7" s="23">
        <v>181</v>
      </c>
      <c r="Y7" s="23">
        <v>25.17</v>
      </c>
      <c r="Z7" s="23">
        <v>20.38</v>
      </c>
      <c r="AA7" s="23">
        <v>32</v>
      </c>
      <c r="AB7" s="23">
        <v>2.0009999999999999</v>
      </c>
    </row>
    <row r="8" spans="1:31" x14ac:dyDescent="0.3">
      <c r="A8" s="16" t="s">
        <v>108</v>
      </c>
      <c r="B8" s="21" t="s">
        <v>112</v>
      </c>
      <c r="C8" s="14">
        <v>708</v>
      </c>
      <c r="D8" s="14">
        <v>2</v>
      </c>
      <c r="E8" s="17" t="s">
        <v>110</v>
      </c>
      <c r="F8" s="18" t="s">
        <v>111</v>
      </c>
      <c r="G8" s="19">
        <v>2017</v>
      </c>
      <c r="H8" s="23">
        <v>208.52446262000001</v>
      </c>
      <c r="I8" s="23">
        <v>6.5007788299999998</v>
      </c>
      <c r="J8" s="23">
        <v>692.44804307000004</v>
      </c>
      <c r="K8" s="23">
        <v>151.26794061000001</v>
      </c>
      <c r="L8" s="23">
        <v>110.95974052</v>
      </c>
      <c r="M8" s="23">
        <v>960.26654529999996</v>
      </c>
      <c r="N8" s="23">
        <v>13.190573029999999</v>
      </c>
      <c r="O8" s="20">
        <v>0.10363292502223355</v>
      </c>
      <c r="P8" s="20">
        <v>3.6918653330034919E-3</v>
      </c>
      <c r="Q8" s="20">
        <v>0.40725077184093134</v>
      </c>
      <c r="R8" s="20">
        <v>0.24783837109713125</v>
      </c>
      <c r="S8" s="20">
        <v>0.26595231623384114</v>
      </c>
      <c r="T8" s="20">
        <v>0.30199948276798516</v>
      </c>
      <c r="U8" s="20">
        <v>0.19385056238151924</v>
      </c>
      <c r="V8" s="23">
        <v>21.610000000000003</v>
      </c>
      <c r="W8" s="23">
        <v>2.4E-2</v>
      </c>
      <c r="X8" s="23">
        <v>282</v>
      </c>
      <c r="Y8" s="23">
        <v>37.489999999999995</v>
      </c>
      <c r="Z8" s="23">
        <v>29.509999999999994</v>
      </c>
      <c r="AA8" s="23">
        <v>290</v>
      </c>
      <c r="AB8" s="23">
        <v>2.5569999999999999</v>
      </c>
    </row>
    <row r="9" spans="1:31" x14ac:dyDescent="0.3">
      <c r="A9" s="16" t="s">
        <v>108</v>
      </c>
      <c r="B9" s="21" t="s">
        <v>112</v>
      </c>
      <c r="C9" s="14">
        <v>708</v>
      </c>
      <c r="D9" s="14">
        <v>3</v>
      </c>
      <c r="E9" s="17" t="s">
        <v>110</v>
      </c>
      <c r="F9" s="18" t="s">
        <v>111</v>
      </c>
      <c r="G9" s="19">
        <v>2017</v>
      </c>
      <c r="H9" s="23">
        <v>207.05155531</v>
      </c>
      <c r="I9" s="23">
        <v>6.4548607499999999</v>
      </c>
      <c r="J9" s="23">
        <v>667.82984099999999</v>
      </c>
      <c r="K9" s="23">
        <v>148.97816466</v>
      </c>
      <c r="L9" s="23">
        <v>109.61287283999999</v>
      </c>
      <c r="M9" s="23">
        <v>840.23597600000005</v>
      </c>
      <c r="N9" s="23">
        <v>13.09740176</v>
      </c>
      <c r="O9" s="20">
        <v>0.10666425551324203</v>
      </c>
      <c r="P9" s="20">
        <v>3.4082842143418821E-3</v>
      </c>
      <c r="Q9" s="20">
        <v>0.35637820502842732</v>
      </c>
      <c r="R9" s="20">
        <v>0.22050211233955466</v>
      </c>
      <c r="S9" s="20">
        <v>0.24212484640138915</v>
      </c>
      <c r="T9" s="20">
        <v>7.0218369226313623E-2</v>
      </c>
      <c r="U9" s="20">
        <v>0.19675658174205687</v>
      </c>
      <c r="V9" s="23">
        <v>22.085000000000004</v>
      </c>
      <c r="W9" s="23">
        <v>2.2000000000000002E-2</v>
      </c>
      <c r="X9" s="23">
        <v>238</v>
      </c>
      <c r="Y9" s="23">
        <v>32.849999999999994</v>
      </c>
      <c r="Z9" s="23">
        <v>26.54</v>
      </c>
      <c r="AA9" s="23">
        <v>58.999999999999993</v>
      </c>
      <c r="AB9" s="23">
        <v>2.5769999999999995</v>
      </c>
    </row>
    <row r="10" spans="1:31" x14ac:dyDescent="0.3">
      <c r="A10" s="16" t="s">
        <v>108</v>
      </c>
      <c r="B10" s="21" t="s">
        <v>112</v>
      </c>
      <c r="C10" s="14">
        <v>708</v>
      </c>
      <c r="D10" s="14">
        <v>4</v>
      </c>
      <c r="E10" s="17" t="s">
        <v>110</v>
      </c>
      <c r="F10" s="18" t="s">
        <v>111</v>
      </c>
      <c r="G10" s="19">
        <v>2017</v>
      </c>
      <c r="H10" s="23">
        <v>939.58166573000005</v>
      </c>
      <c r="I10" s="23">
        <v>29.291587790000001</v>
      </c>
      <c r="J10" s="23">
        <v>2857.4901460000001</v>
      </c>
      <c r="K10" s="23">
        <v>721.19200516000001</v>
      </c>
      <c r="L10" s="23">
        <v>511.81052367000001</v>
      </c>
      <c r="M10" s="23">
        <v>5026.7649780000002</v>
      </c>
      <c r="N10" s="23">
        <v>59.434852059999997</v>
      </c>
      <c r="O10" s="20">
        <v>7.7332288027935722E-2</v>
      </c>
      <c r="P10" s="20">
        <v>2.3897646143954563E-3</v>
      </c>
      <c r="Q10" s="20">
        <v>0.27051711834669612</v>
      </c>
      <c r="R10" s="20">
        <v>0.14894785193322871</v>
      </c>
      <c r="S10" s="20">
        <v>0.17000431991136905</v>
      </c>
      <c r="T10" s="20">
        <v>2.8845589685334995E-2</v>
      </c>
      <c r="U10" s="20">
        <v>0.14538607736882786</v>
      </c>
      <c r="V10" s="23">
        <v>72.659999999999982</v>
      </c>
      <c r="W10" s="23">
        <v>7.0000000000000007E-2</v>
      </c>
      <c r="X10" s="23">
        <v>773</v>
      </c>
      <c r="Y10" s="23">
        <v>107.42</v>
      </c>
      <c r="Z10" s="23">
        <v>87.01</v>
      </c>
      <c r="AA10" s="23">
        <v>145</v>
      </c>
      <c r="AB10" s="23">
        <v>8.6409999999999982</v>
      </c>
    </row>
    <row r="11" spans="1:31" x14ac:dyDescent="0.3">
      <c r="A11" s="16" t="s">
        <v>108</v>
      </c>
      <c r="B11" s="21" t="s">
        <v>113</v>
      </c>
      <c r="C11" s="14">
        <v>6052</v>
      </c>
      <c r="D11" s="14">
        <v>1</v>
      </c>
      <c r="E11" s="17" t="s">
        <v>110</v>
      </c>
      <c r="F11" s="18" t="s">
        <v>111</v>
      </c>
      <c r="G11" s="19">
        <v>2017</v>
      </c>
      <c r="H11" s="23">
        <v>1153.8870242400001</v>
      </c>
      <c r="I11" s="23">
        <v>45.769226600000003</v>
      </c>
      <c r="J11" s="23">
        <v>2042.5078677199999</v>
      </c>
      <c r="K11" s="23">
        <v>613.01235174999999</v>
      </c>
      <c r="L11" s="23">
        <v>610.71138834999999</v>
      </c>
      <c r="M11" s="23">
        <v>3490.9536942</v>
      </c>
      <c r="N11" s="23">
        <v>92.276314679999999</v>
      </c>
      <c r="O11" s="20">
        <v>0.25458818222996049</v>
      </c>
      <c r="P11" s="20">
        <v>0.41423028983408688</v>
      </c>
      <c r="Q11" s="20">
        <v>0.58751303677450695</v>
      </c>
      <c r="R11" s="20">
        <v>0.22038870768968971</v>
      </c>
      <c r="S11" s="20">
        <v>0.18269022344816407</v>
      </c>
      <c r="T11" s="20">
        <v>0.40848436413499534</v>
      </c>
      <c r="U11" s="20">
        <v>0.38130044662074053</v>
      </c>
      <c r="V11" s="23">
        <v>293.76599999999996</v>
      </c>
      <c r="W11" s="23">
        <v>18.959</v>
      </c>
      <c r="X11" s="23">
        <v>1200</v>
      </c>
      <c r="Y11" s="23">
        <v>135.101</v>
      </c>
      <c r="Z11" s="23">
        <v>111.571</v>
      </c>
      <c r="AA11" s="23">
        <v>1426</v>
      </c>
      <c r="AB11" s="23">
        <v>35.184999999999995</v>
      </c>
    </row>
    <row r="12" spans="1:31" x14ac:dyDescent="0.3">
      <c r="A12" s="16" t="s">
        <v>108</v>
      </c>
      <c r="B12" s="21" t="s">
        <v>113</v>
      </c>
      <c r="C12" s="14">
        <v>6052</v>
      </c>
      <c r="D12" s="14">
        <v>2</v>
      </c>
      <c r="E12" s="17" t="s">
        <v>110</v>
      </c>
      <c r="F12" s="18" t="s">
        <v>111</v>
      </c>
      <c r="G12" s="19">
        <v>2017</v>
      </c>
      <c r="H12" s="23">
        <v>1147.8716671699999</v>
      </c>
      <c r="I12" s="23">
        <v>45.530625909999998</v>
      </c>
      <c r="J12" s="23">
        <v>1865.2131041600001</v>
      </c>
      <c r="K12" s="23">
        <v>609.81664186</v>
      </c>
      <c r="L12" s="23">
        <v>607.52767366</v>
      </c>
      <c r="M12" s="23">
        <v>3472.7549168999999</v>
      </c>
      <c r="N12" s="23">
        <v>91.795266729999994</v>
      </c>
      <c r="O12" s="20">
        <v>0.18657573501052546</v>
      </c>
      <c r="P12" s="20">
        <v>0.31921370966279344</v>
      </c>
      <c r="Q12" s="20">
        <v>0.43962805009848327</v>
      </c>
      <c r="R12" s="20">
        <v>0.26131133370509685</v>
      </c>
      <c r="S12" s="20">
        <v>0.20662762445658303</v>
      </c>
      <c r="T12" s="20">
        <v>0.2928510719402676</v>
      </c>
      <c r="U12" s="20">
        <v>0.27926276498984365</v>
      </c>
      <c r="V12" s="23">
        <v>214.16499999999999</v>
      </c>
      <c r="W12" s="23">
        <v>14.533999999999999</v>
      </c>
      <c r="X12" s="23">
        <v>820</v>
      </c>
      <c r="Y12" s="23">
        <v>159.352</v>
      </c>
      <c r="Z12" s="23">
        <v>125.53200000000001</v>
      </c>
      <c r="AA12" s="23">
        <v>1016.9999999999999</v>
      </c>
      <c r="AB12" s="23">
        <v>25.635000000000002</v>
      </c>
    </row>
    <row r="13" spans="1:31" x14ac:dyDescent="0.3">
      <c r="A13" s="16" t="s">
        <v>108</v>
      </c>
      <c r="B13" s="21" t="s">
        <v>114</v>
      </c>
      <c r="C13" s="14">
        <v>6257</v>
      </c>
      <c r="D13" s="14">
        <v>1</v>
      </c>
      <c r="E13" s="17" t="s">
        <v>110</v>
      </c>
      <c r="F13" s="18" t="s">
        <v>111</v>
      </c>
      <c r="G13" s="19">
        <v>2017</v>
      </c>
      <c r="H13" s="23">
        <v>787.87327990999995</v>
      </c>
      <c r="I13" s="23">
        <v>36.792195679999999</v>
      </c>
      <c r="J13" s="23">
        <v>2890.0632021699998</v>
      </c>
      <c r="K13" s="23">
        <v>1117.62391142</v>
      </c>
      <c r="L13" s="23">
        <v>795.54554757000005</v>
      </c>
      <c r="M13" s="23">
        <v>2440.2654146899999</v>
      </c>
      <c r="N13" s="23">
        <v>73.913957420000003</v>
      </c>
      <c r="O13" s="20">
        <v>1.0523900494438843</v>
      </c>
      <c r="P13" s="20">
        <v>5.2864472045012781E-2</v>
      </c>
      <c r="Q13" s="20">
        <v>1.2916672539192506</v>
      </c>
      <c r="R13" s="20">
        <v>0.12702842033830472</v>
      </c>
      <c r="S13" s="20">
        <v>0.10693290944792157</v>
      </c>
      <c r="T13" s="20">
        <v>0.11023391077899308</v>
      </c>
      <c r="U13" s="20">
        <v>1.3458757110613384</v>
      </c>
      <c r="V13" s="23">
        <v>829.15000000000009</v>
      </c>
      <c r="W13" s="23">
        <v>1.9449999999999998</v>
      </c>
      <c r="X13" s="23">
        <v>3732.9999999999995</v>
      </c>
      <c r="Y13" s="23">
        <v>141.97</v>
      </c>
      <c r="Z13" s="23">
        <v>85.07</v>
      </c>
      <c r="AA13" s="23">
        <v>269</v>
      </c>
      <c r="AB13" s="23">
        <v>99.478999999999999</v>
      </c>
    </row>
    <row r="14" spans="1:31" x14ac:dyDescent="0.3">
      <c r="A14" s="16" t="s">
        <v>108</v>
      </c>
      <c r="B14" s="21" t="s">
        <v>114</v>
      </c>
      <c r="C14" s="14">
        <v>6257</v>
      </c>
      <c r="D14" s="14">
        <v>2</v>
      </c>
      <c r="E14" s="17" t="s">
        <v>110</v>
      </c>
      <c r="F14" s="18" t="s">
        <v>111</v>
      </c>
      <c r="G14" s="19">
        <v>2017</v>
      </c>
      <c r="H14" s="23">
        <v>793.36661527000001</v>
      </c>
      <c r="I14" s="23">
        <v>37.048724069999999</v>
      </c>
      <c r="J14" s="23">
        <v>3090.6567626199999</v>
      </c>
      <c r="K14" s="23">
        <v>1125.4163865999999</v>
      </c>
      <c r="L14" s="23">
        <v>801.09237673999996</v>
      </c>
      <c r="M14" s="23">
        <v>2457.27982131</v>
      </c>
      <c r="N14" s="23">
        <v>74.429312069999995</v>
      </c>
      <c r="O14" s="20">
        <v>0.9145658337955993</v>
      </c>
      <c r="P14" s="20">
        <v>4.5534631552022566E-2</v>
      </c>
      <c r="Q14" s="20">
        <v>0.92925233068112001</v>
      </c>
      <c r="R14" s="20">
        <v>0.1266384617257714</v>
      </c>
      <c r="S14" s="20">
        <v>0.10334763181359095</v>
      </c>
      <c r="T14" s="20">
        <v>8.0576903893039037E-2</v>
      </c>
      <c r="U14" s="20">
        <v>1.1692436431248077</v>
      </c>
      <c r="V14" s="23">
        <v>725.58600000000001</v>
      </c>
      <c r="W14" s="23">
        <v>1.6869999999999998</v>
      </c>
      <c r="X14" s="23">
        <v>2872</v>
      </c>
      <c r="Y14" s="23">
        <v>142.52100000000004</v>
      </c>
      <c r="Z14" s="23">
        <v>82.791000000000011</v>
      </c>
      <c r="AA14" s="23">
        <v>198</v>
      </c>
      <c r="AB14" s="23">
        <v>87.02600000000001</v>
      </c>
    </row>
    <row r="15" spans="1:31" x14ac:dyDescent="0.3">
      <c r="A15" s="16" t="s">
        <v>108</v>
      </c>
      <c r="B15" s="21" t="s">
        <v>114</v>
      </c>
      <c r="C15" s="14">
        <v>6257</v>
      </c>
      <c r="D15" s="14">
        <v>3</v>
      </c>
      <c r="E15" s="17" t="s">
        <v>110</v>
      </c>
      <c r="F15" s="18" t="s">
        <v>111</v>
      </c>
      <c r="G15" s="19">
        <v>2017</v>
      </c>
      <c r="H15" s="23">
        <v>812.71782555000004</v>
      </c>
      <c r="I15" s="23">
        <v>37.952389070000002</v>
      </c>
      <c r="J15" s="23">
        <v>2491.1422709600001</v>
      </c>
      <c r="K15" s="23">
        <v>1040.1267389100001</v>
      </c>
      <c r="L15" s="23">
        <v>886.11578717999998</v>
      </c>
      <c r="M15" s="23">
        <v>2517.2159678200001</v>
      </c>
      <c r="N15" s="23">
        <v>76.244736649999993</v>
      </c>
      <c r="O15" s="20">
        <v>1.6306311469213226</v>
      </c>
      <c r="P15" s="20">
        <v>4.5820567363824186E-2</v>
      </c>
      <c r="Q15" s="20">
        <v>1.4386974368263801</v>
      </c>
      <c r="R15" s="20">
        <v>0.13537773305161035</v>
      </c>
      <c r="S15" s="20">
        <v>9.2414559343998434E-2</v>
      </c>
      <c r="T15" s="20">
        <v>0.10050786393950423</v>
      </c>
      <c r="U15" s="20">
        <v>1.1633589923351126</v>
      </c>
      <c r="V15" s="23">
        <v>1325.2429999999999</v>
      </c>
      <c r="W15" s="23">
        <v>1.7389999999999999</v>
      </c>
      <c r="X15" s="23">
        <v>3584</v>
      </c>
      <c r="Y15" s="23">
        <v>140.81</v>
      </c>
      <c r="Z15" s="23">
        <v>81.89</v>
      </c>
      <c r="AA15" s="23">
        <v>253.00000000000003</v>
      </c>
      <c r="AB15" s="23">
        <v>88.700000000000017</v>
      </c>
    </row>
    <row r="16" spans="1:31" x14ac:dyDescent="0.3">
      <c r="A16" s="16" t="s">
        <v>108</v>
      </c>
      <c r="B16" s="21" t="s">
        <v>114</v>
      </c>
      <c r="C16" s="14">
        <v>6257</v>
      </c>
      <c r="D16" s="14">
        <v>4</v>
      </c>
      <c r="E16" s="17" t="s">
        <v>110</v>
      </c>
      <c r="F16" s="18" t="s">
        <v>111</v>
      </c>
      <c r="G16" s="19">
        <v>2017</v>
      </c>
      <c r="H16" s="23">
        <v>793.33362595999995</v>
      </c>
      <c r="I16" s="23">
        <v>37.047183519999997</v>
      </c>
      <c r="J16" s="23">
        <v>2983.08556924</v>
      </c>
      <c r="K16" s="23">
        <v>1015.31859066</v>
      </c>
      <c r="L16" s="23">
        <v>864.98096679000002</v>
      </c>
      <c r="M16" s="23">
        <v>2457.1776431799999</v>
      </c>
      <c r="N16" s="23">
        <v>74.426217170000001</v>
      </c>
      <c r="O16" s="20">
        <v>1.2434705497403671</v>
      </c>
      <c r="P16" s="20">
        <v>4.5482539828981851E-2</v>
      </c>
      <c r="Q16" s="20">
        <v>1.0596410751989682</v>
      </c>
      <c r="R16" s="20">
        <v>0.10909876074266976</v>
      </c>
      <c r="S16" s="20">
        <v>7.4637480451837351E-2</v>
      </c>
      <c r="T16" s="20">
        <v>9.8080006819574336E-2</v>
      </c>
      <c r="U16" s="20">
        <v>1.0758977554521867</v>
      </c>
      <c r="V16" s="23">
        <v>986.48699999999985</v>
      </c>
      <c r="W16" s="23">
        <v>1.6849999999999998</v>
      </c>
      <c r="X16" s="23">
        <v>3161</v>
      </c>
      <c r="Y16" s="23">
        <v>110.77</v>
      </c>
      <c r="Z16" s="23">
        <v>64.56</v>
      </c>
      <c r="AA16" s="23">
        <v>241</v>
      </c>
      <c r="AB16" s="23">
        <v>80.075000000000003</v>
      </c>
    </row>
    <row r="17" spans="1:28" x14ac:dyDescent="0.3">
      <c r="A17" s="16" t="s">
        <v>108</v>
      </c>
      <c r="B17" s="21" t="s">
        <v>115</v>
      </c>
      <c r="C17" s="14">
        <v>728</v>
      </c>
      <c r="D17" s="14" t="s">
        <v>19</v>
      </c>
      <c r="E17" s="17" t="s">
        <v>110</v>
      </c>
      <c r="F17" s="18" t="s">
        <v>116</v>
      </c>
      <c r="G17" s="19">
        <v>2011</v>
      </c>
      <c r="H17" s="23">
        <v>177.38800000000001</v>
      </c>
      <c r="I17" s="23">
        <v>2.7</v>
      </c>
      <c r="J17" s="23">
        <v>2282.5</v>
      </c>
      <c r="K17" s="23">
        <v>301.03405220000002</v>
      </c>
      <c r="L17" s="23">
        <v>213.96605220000001</v>
      </c>
      <c r="M17" s="23">
        <v>18878</v>
      </c>
      <c r="N17" s="23">
        <v>23.06</v>
      </c>
      <c r="O17" s="20">
        <v>0.44593095361580265</v>
      </c>
      <c r="P17" s="20">
        <v>0</v>
      </c>
      <c r="Q17" s="20">
        <v>0.23372792990142388</v>
      </c>
      <c r="R17" s="20">
        <v>0.11383117150070177</v>
      </c>
      <c r="S17" s="20">
        <v>0.16015184872177313</v>
      </c>
      <c r="T17" s="20">
        <v>1.433040638651901E-4</v>
      </c>
      <c r="U17" s="20">
        <v>0.12803807458803121</v>
      </c>
      <c r="V17" s="23">
        <v>79.102800000000002</v>
      </c>
      <c r="W17" s="23">
        <v>0</v>
      </c>
      <c r="X17" s="23">
        <v>533.48400000000004</v>
      </c>
      <c r="Y17" s="23">
        <v>34.26705882352941</v>
      </c>
      <c r="Z17" s="23">
        <v>34.26705882352941</v>
      </c>
      <c r="AA17" s="23">
        <v>2.7052941176470586</v>
      </c>
      <c r="AB17" s="23">
        <v>2.9525579999999993</v>
      </c>
    </row>
    <row r="18" spans="1:28" x14ac:dyDescent="0.3">
      <c r="A18" s="16" t="s">
        <v>108</v>
      </c>
      <c r="B18" s="21" t="s">
        <v>115</v>
      </c>
      <c r="C18" s="14">
        <v>728</v>
      </c>
      <c r="D18" s="14" t="s">
        <v>21</v>
      </c>
      <c r="E18" s="17" t="s">
        <v>110</v>
      </c>
      <c r="F18" s="18" t="s">
        <v>116</v>
      </c>
      <c r="G18" s="19">
        <v>2011</v>
      </c>
      <c r="H18" s="23">
        <v>126.477</v>
      </c>
      <c r="I18" s="23">
        <v>1.913</v>
      </c>
      <c r="J18" s="23">
        <v>1534.9</v>
      </c>
      <c r="K18" s="23">
        <v>175.04426100000001</v>
      </c>
      <c r="L18" s="23">
        <v>133.86026129999999</v>
      </c>
      <c r="M18" s="23">
        <v>12512</v>
      </c>
      <c r="N18" s="23">
        <v>16.629000000000001</v>
      </c>
      <c r="O18" s="20">
        <v>0.62543229203728745</v>
      </c>
      <c r="P18" s="20">
        <v>0</v>
      </c>
      <c r="Q18" s="20">
        <v>0.42247638282624261</v>
      </c>
      <c r="R18" s="20">
        <v>0.19576225251697574</v>
      </c>
      <c r="S18" s="20">
        <v>0.25599127396540811</v>
      </c>
      <c r="T18" s="20">
        <v>2.1621596208816005E-4</v>
      </c>
      <c r="U18" s="20">
        <v>0.17755475374346019</v>
      </c>
      <c r="V18" s="23">
        <v>79.102800000000002</v>
      </c>
      <c r="W18" s="23">
        <v>0</v>
      </c>
      <c r="X18" s="23">
        <v>648.45899999999983</v>
      </c>
      <c r="Y18" s="23">
        <v>34.26705882352941</v>
      </c>
      <c r="Z18" s="23">
        <v>34.26705882352941</v>
      </c>
      <c r="AA18" s="23">
        <v>2.7052941176470586</v>
      </c>
      <c r="AB18" s="23">
        <v>2.9525579999999998</v>
      </c>
    </row>
    <row r="19" spans="1:28" x14ac:dyDescent="0.3">
      <c r="A19" s="16" t="s">
        <v>108</v>
      </c>
      <c r="B19" s="21" t="s">
        <v>117</v>
      </c>
      <c r="C19" s="14">
        <v>6124</v>
      </c>
      <c r="D19" s="14">
        <v>1</v>
      </c>
      <c r="E19" s="17" t="s">
        <v>110</v>
      </c>
      <c r="F19" s="18" t="s">
        <v>116</v>
      </c>
      <c r="G19" s="19">
        <v>2011</v>
      </c>
      <c r="H19" s="23">
        <v>8.2119999999999997</v>
      </c>
      <c r="I19" s="23">
        <v>0.50983599999999996</v>
      </c>
      <c r="J19" s="23">
        <v>257.52999999999997</v>
      </c>
      <c r="K19" s="23">
        <v>7.9509933999999998</v>
      </c>
      <c r="L19" s="23">
        <v>4.6969934000000002</v>
      </c>
      <c r="M19" s="23">
        <v>691.6</v>
      </c>
      <c r="N19" s="23">
        <v>0.97599999999999998</v>
      </c>
      <c r="O19" s="20">
        <v>4.4347296639064782</v>
      </c>
      <c r="P19" s="20">
        <v>0</v>
      </c>
      <c r="Q19" s="20">
        <v>4.0616627189065353</v>
      </c>
      <c r="R19" s="20">
        <v>4.9704480952027961</v>
      </c>
      <c r="S19" s="20">
        <v>4.5177836528363011</v>
      </c>
      <c r="T19" s="20">
        <v>3.2779063042220935</v>
      </c>
      <c r="U19" s="20">
        <v>4.4446721311475414</v>
      </c>
      <c r="V19" s="23">
        <v>36.417999999999999</v>
      </c>
      <c r="W19" s="23">
        <v>0</v>
      </c>
      <c r="X19" s="23">
        <v>1046</v>
      </c>
      <c r="Y19" s="23">
        <v>39.520000000000003</v>
      </c>
      <c r="Z19" s="23">
        <v>21.22</v>
      </c>
      <c r="AA19" s="23">
        <v>2267</v>
      </c>
      <c r="AB19" s="23">
        <v>4.3380000000000001</v>
      </c>
    </row>
    <row r="20" spans="1:28" x14ac:dyDescent="0.3">
      <c r="A20" s="16" t="s">
        <v>108</v>
      </c>
      <c r="B20" s="21" t="s">
        <v>17</v>
      </c>
      <c r="C20" s="14">
        <v>55040</v>
      </c>
      <c r="D20" s="14">
        <v>1</v>
      </c>
      <c r="E20" s="17" t="s">
        <v>110</v>
      </c>
      <c r="F20" s="18" t="s">
        <v>111</v>
      </c>
      <c r="G20" s="19">
        <v>2017</v>
      </c>
      <c r="H20" s="23">
        <v>225.57533004000001</v>
      </c>
      <c r="I20" s="23">
        <v>17.616359110000001</v>
      </c>
      <c r="J20" s="23">
        <v>173.13971900000001</v>
      </c>
      <c r="K20" s="23">
        <v>0.85236385000000003</v>
      </c>
      <c r="L20" s="23">
        <v>0.52241654999999998</v>
      </c>
      <c r="M20" s="23">
        <v>0</v>
      </c>
      <c r="N20" s="23">
        <v>5.6393832499999998</v>
      </c>
      <c r="O20" s="20">
        <v>4.255784530293133E-2</v>
      </c>
      <c r="P20" s="20">
        <v>2.0265254458700685E-2</v>
      </c>
      <c r="Q20" s="20">
        <v>0.1039622803130459</v>
      </c>
      <c r="R20" s="20">
        <v>6.7224812502313425</v>
      </c>
      <c r="S20" s="20">
        <v>10.968258949682969</v>
      </c>
      <c r="T20" s="22">
        <v>0</v>
      </c>
      <c r="U20" s="20">
        <v>0.41493899177715932</v>
      </c>
      <c r="V20" s="23">
        <v>9.6</v>
      </c>
      <c r="W20" s="23">
        <v>0.35699999999999993</v>
      </c>
      <c r="X20" s="23">
        <v>18</v>
      </c>
      <c r="Y20" s="23">
        <v>5.73</v>
      </c>
      <c r="Z20" s="23">
        <v>5.73</v>
      </c>
      <c r="AA20" s="24">
        <v>0</v>
      </c>
      <c r="AB20" s="23">
        <v>2.34</v>
      </c>
    </row>
    <row r="21" spans="1:28" x14ac:dyDescent="0.3">
      <c r="A21" s="16" t="s">
        <v>108</v>
      </c>
      <c r="B21" s="21" t="s">
        <v>17</v>
      </c>
      <c r="C21" s="14">
        <v>55040</v>
      </c>
      <c r="D21" s="14">
        <v>2</v>
      </c>
      <c r="E21" s="17" t="s">
        <v>110</v>
      </c>
      <c r="F21" s="18" t="s">
        <v>111</v>
      </c>
      <c r="G21" s="19">
        <v>2017</v>
      </c>
      <c r="H21" s="23">
        <v>225.57533006</v>
      </c>
      <c r="I21" s="23">
        <v>17.616359110000001</v>
      </c>
      <c r="J21" s="23">
        <v>173.13971936999999</v>
      </c>
      <c r="K21" s="23">
        <v>0.85236385000000003</v>
      </c>
      <c r="L21" s="23">
        <v>0.52241654999999998</v>
      </c>
      <c r="M21" s="23">
        <v>0</v>
      </c>
      <c r="N21" s="23">
        <v>5.6393832499999998</v>
      </c>
      <c r="O21" s="20">
        <v>4.7522927250726509E-2</v>
      </c>
      <c r="P21" s="20">
        <v>2.2592636623425418E-2</v>
      </c>
      <c r="Q21" s="20">
        <v>0.10973796231814928</v>
      </c>
      <c r="R21" s="20">
        <v>7.5437267781828146</v>
      </c>
      <c r="S21" s="20">
        <v>12.308185871982808</v>
      </c>
      <c r="T21" s="22">
        <v>0</v>
      </c>
      <c r="U21" s="20">
        <v>0.45749683708763722</v>
      </c>
      <c r="V21" s="23">
        <v>10.72</v>
      </c>
      <c r="W21" s="23">
        <v>0.39800000000000002</v>
      </c>
      <c r="X21" s="23">
        <v>19</v>
      </c>
      <c r="Y21" s="23">
        <v>6.43</v>
      </c>
      <c r="Z21" s="23">
        <v>6.43</v>
      </c>
      <c r="AA21" s="24">
        <v>0</v>
      </c>
      <c r="AB21" s="23">
        <v>2.58</v>
      </c>
    </row>
    <row r="22" spans="1:28" x14ac:dyDescent="0.3">
      <c r="A22" s="16" t="s">
        <v>108</v>
      </c>
      <c r="B22" s="21" t="s">
        <v>17</v>
      </c>
      <c r="C22" s="14">
        <v>55040</v>
      </c>
      <c r="D22" s="14" t="s">
        <v>27</v>
      </c>
      <c r="E22" s="17" t="s">
        <v>110</v>
      </c>
      <c r="F22" s="18" t="s">
        <v>111</v>
      </c>
      <c r="G22" s="19">
        <v>2017</v>
      </c>
      <c r="H22" s="23">
        <v>219.1911226</v>
      </c>
      <c r="I22" s="23">
        <v>17.117782909999999</v>
      </c>
      <c r="J22" s="23">
        <v>168.23953863</v>
      </c>
      <c r="K22" s="23">
        <v>0.82824034000000002</v>
      </c>
      <c r="L22" s="23">
        <v>0.50763117999999996</v>
      </c>
      <c r="M22" s="23">
        <v>0</v>
      </c>
      <c r="N22" s="23">
        <v>5.4797780700000001</v>
      </c>
      <c r="O22" s="20">
        <v>2.5639724516835886E-2</v>
      </c>
      <c r="P22" s="20">
        <v>0</v>
      </c>
      <c r="Q22" s="20">
        <v>2.3775623926293454E-2</v>
      </c>
      <c r="R22" s="20">
        <v>0.67613224441591435</v>
      </c>
      <c r="S22" s="20">
        <v>1.1031631272137383</v>
      </c>
      <c r="T22" s="22">
        <v>0</v>
      </c>
      <c r="U22" s="20">
        <v>0.10219391968915997</v>
      </c>
      <c r="V22" s="23">
        <v>5.62</v>
      </c>
      <c r="W22" s="23">
        <v>0</v>
      </c>
      <c r="X22" s="23">
        <v>4</v>
      </c>
      <c r="Y22" s="23">
        <v>0.56000000000000005</v>
      </c>
      <c r="Z22" s="23">
        <v>0.56000000000000005</v>
      </c>
      <c r="AA22" s="24">
        <v>0</v>
      </c>
      <c r="AB22" s="23">
        <v>0.56000000000000005</v>
      </c>
    </row>
    <row r="23" spans="1:28" x14ac:dyDescent="0.3">
      <c r="H23" s="4"/>
      <c r="I23" s="4"/>
      <c r="J23" s="4"/>
      <c r="K23" s="4"/>
      <c r="L23" s="4"/>
      <c r="M23" s="4"/>
      <c r="N23" s="4"/>
    </row>
  </sheetData>
  <mergeCells count="3">
    <mergeCell ref="V1:AB1"/>
    <mergeCell ref="O1:U1"/>
    <mergeCell ref="H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/>
  </sheetViews>
  <sheetFormatPr defaultRowHeight="14.4" x14ac:dyDescent="0.3"/>
  <cols>
    <col min="1" max="1" width="19" bestFit="1" customWidth="1"/>
    <col min="2" max="2" width="17" bestFit="1" customWidth="1"/>
    <col min="3" max="3" width="13.33203125" bestFit="1" customWidth="1"/>
    <col min="4" max="4" width="14" bestFit="1" customWidth="1"/>
    <col min="5" max="5" width="17" bestFit="1" customWidth="1"/>
    <col min="6" max="6" width="9" bestFit="1" customWidth="1"/>
    <col min="7" max="7" width="7" bestFit="1" customWidth="1"/>
    <col min="8" max="8" width="9" bestFit="1" customWidth="1"/>
    <col min="9" max="11" width="12" bestFit="1" customWidth="1"/>
    <col min="12" max="12" width="9" bestFit="1" customWidth="1"/>
    <col min="13" max="13" width="83.109375" bestFit="1" customWidth="1"/>
  </cols>
  <sheetData>
    <row r="1" spans="1:13" x14ac:dyDescent="0.3">
      <c r="A1" t="s">
        <v>0</v>
      </c>
      <c r="B1" t="s">
        <v>1</v>
      </c>
      <c r="C1" t="s">
        <v>2</v>
      </c>
      <c r="D1" t="s">
        <v>38</v>
      </c>
      <c r="E1" t="s">
        <v>39</v>
      </c>
      <c r="F1" t="s">
        <v>40</v>
      </c>
      <c r="G1" t="s">
        <v>41</v>
      </c>
      <c r="H1" t="s">
        <v>42</v>
      </c>
      <c r="I1" t="s">
        <v>43</v>
      </c>
      <c r="J1" t="s">
        <v>44</v>
      </c>
      <c r="K1" t="s">
        <v>3</v>
      </c>
      <c r="L1" t="s">
        <v>45</v>
      </c>
      <c r="M1" t="s">
        <v>29</v>
      </c>
    </row>
    <row r="2" spans="1:13" x14ac:dyDescent="0.3">
      <c r="A2" t="s">
        <v>4</v>
      </c>
      <c r="B2">
        <v>703</v>
      </c>
      <c r="C2" t="s">
        <v>5</v>
      </c>
      <c r="D2" t="s">
        <v>31</v>
      </c>
      <c r="E2" t="s">
        <v>6</v>
      </c>
      <c r="F2" s="9">
        <v>345.90499999999992</v>
      </c>
      <c r="G2" s="9">
        <v>8.1769999999999996</v>
      </c>
      <c r="H2" s="7">
        <v>1643</v>
      </c>
      <c r="I2" s="9">
        <v>307.64199999999994</v>
      </c>
      <c r="J2" s="9">
        <v>235.56200000000001</v>
      </c>
      <c r="K2" s="7">
        <v>1313</v>
      </c>
      <c r="L2" s="9">
        <v>41.45</v>
      </c>
      <c r="M2" t="s">
        <v>30</v>
      </c>
    </row>
    <row r="3" spans="1:13" x14ac:dyDescent="0.3">
      <c r="A3" t="s">
        <v>4</v>
      </c>
      <c r="B3">
        <v>703</v>
      </c>
      <c r="C3" t="s">
        <v>7</v>
      </c>
      <c r="D3" t="s">
        <v>31</v>
      </c>
      <c r="E3" t="s">
        <v>8</v>
      </c>
      <c r="F3" s="9">
        <v>334.19600000000003</v>
      </c>
      <c r="G3" s="9">
        <v>8.1819999999999986</v>
      </c>
      <c r="H3" s="7">
        <v>1477</v>
      </c>
      <c r="I3" s="9">
        <v>90.89</v>
      </c>
      <c r="J3" s="9">
        <v>80.050000000000011</v>
      </c>
      <c r="K3" s="7">
        <v>1518</v>
      </c>
      <c r="L3" s="9">
        <v>40.042999999999999</v>
      </c>
      <c r="M3" t="s">
        <v>30</v>
      </c>
    </row>
    <row r="4" spans="1:13" x14ac:dyDescent="0.3">
      <c r="A4" t="s">
        <v>4</v>
      </c>
      <c r="B4">
        <v>703</v>
      </c>
      <c r="C4" t="s">
        <v>9</v>
      </c>
      <c r="D4" t="s">
        <v>31</v>
      </c>
      <c r="E4" t="s">
        <v>10</v>
      </c>
      <c r="F4" s="9">
        <v>419.714</v>
      </c>
      <c r="G4" s="9">
        <v>9.2309999999999999</v>
      </c>
      <c r="H4" s="7">
        <v>1666</v>
      </c>
      <c r="I4" s="9">
        <v>207.13</v>
      </c>
      <c r="J4" s="9">
        <v>165.16</v>
      </c>
      <c r="K4" s="7">
        <v>2207</v>
      </c>
      <c r="L4" s="9">
        <v>50.25</v>
      </c>
      <c r="M4" t="s">
        <v>30</v>
      </c>
    </row>
    <row r="5" spans="1:13" x14ac:dyDescent="0.3">
      <c r="A5" t="s">
        <v>4</v>
      </c>
      <c r="B5">
        <v>703</v>
      </c>
      <c r="C5" t="s">
        <v>11</v>
      </c>
      <c r="D5" t="s">
        <v>31</v>
      </c>
      <c r="E5" t="s">
        <v>12</v>
      </c>
      <c r="F5" s="9">
        <v>523.35299999999995</v>
      </c>
      <c r="G5" s="9">
        <v>12.225999999999999</v>
      </c>
      <c r="H5" s="7">
        <v>2273</v>
      </c>
      <c r="I5" s="9">
        <v>272.45</v>
      </c>
      <c r="J5" s="9">
        <v>216.7</v>
      </c>
      <c r="K5" s="7">
        <v>2166</v>
      </c>
      <c r="L5" s="9">
        <v>62.753</v>
      </c>
      <c r="M5" t="s">
        <v>30</v>
      </c>
    </row>
    <row r="6" spans="1:13" x14ac:dyDescent="0.3">
      <c r="A6" t="s">
        <v>13</v>
      </c>
      <c r="B6">
        <v>708</v>
      </c>
      <c r="C6">
        <v>1</v>
      </c>
      <c r="D6" t="s">
        <v>32</v>
      </c>
      <c r="E6" t="s">
        <v>6</v>
      </c>
      <c r="F6" s="9">
        <v>16.983000000000001</v>
      </c>
      <c r="G6" s="9">
        <v>1.7000000000000001E-2</v>
      </c>
      <c r="H6" s="7">
        <v>181</v>
      </c>
      <c r="I6" s="9">
        <v>25.17</v>
      </c>
      <c r="J6" s="9">
        <v>20.38</v>
      </c>
      <c r="K6" s="7">
        <v>32</v>
      </c>
      <c r="L6" s="9">
        <v>2.0009999999999999</v>
      </c>
      <c r="M6" t="s">
        <v>30</v>
      </c>
    </row>
    <row r="7" spans="1:13" x14ac:dyDescent="0.3">
      <c r="A7" t="s">
        <v>13</v>
      </c>
      <c r="B7">
        <v>708</v>
      </c>
      <c r="C7">
        <v>2</v>
      </c>
      <c r="D7" t="s">
        <v>32</v>
      </c>
      <c r="E7" t="s">
        <v>8</v>
      </c>
      <c r="F7" s="9">
        <v>21.610000000000003</v>
      </c>
      <c r="G7" s="9">
        <v>2.4E-2</v>
      </c>
      <c r="H7" s="7">
        <v>282</v>
      </c>
      <c r="I7" s="9">
        <v>37.489999999999995</v>
      </c>
      <c r="J7" s="9">
        <v>29.509999999999998</v>
      </c>
      <c r="K7" s="7">
        <v>290</v>
      </c>
      <c r="L7" s="9">
        <v>2.5569999999999999</v>
      </c>
      <c r="M7" t="s">
        <v>30</v>
      </c>
    </row>
    <row r="8" spans="1:13" x14ac:dyDescent="0.3">
      <c r="A8" t="s">
        <v>13</v>
      </c>
      <c r="B8">
        <v>708</v>
      </c>
      <c r="C8">
        <v>3</v>
      </c>
      <c r="D8" t="s">
        <v>32</v>
      </c>
      <c r="E8" t="s">
        <v>10</v>
      </c>
      <c r="F8" s="9">
        <v>22.085000000000004</v>
      </c>
      <c r="G8" s="9">
        <v>2.2000000000000002E-2</v>
      </c>
      <c r="H8" s="7">
        <v>238</v>
      </c>
      <c r="I8" s="9">
        <v>32.849999999999994</v>
      </c>
      <c r="J8" s="9">
        <v>26.54</v>
      </c>
      <c r="K8" s="7">
        <v>59</v>
      </c>
      <c r="L8" s="9">
        <v>2.5769999999999995</v>
      </c>
      <c r="M8" t="s">
        <v>30</v>
      </c>
    </row>
    <row r="9" spans="1:13" x14ac:dyDescent="0.3">
      <c r="A9" t="s">
        <v>13</v>
      </c>
      <c r="B9">
        <v>708</v>
      </c>
      <c r="C9">
        <v>4</v>
      </c>
      <c r="D9" t="s">
        <v>32</v>
      </c>
      <c r="E9" t="s">
        <v>12</v>
      </c>
      <c r="F9" s="9">
        <v>72.659999999999982</v>
      </c>
      <c r="G9" s="9">
        <v>7.0000000000000007E-2</v>
      </c>
      <c r="H9" s="7">
        <v>773</v>
      </c>
      <c r="I9" s="9">
        <v>107.42</v>
      </c>
      <c r="J9" s="9">
        <v>87.01</v>
      </c>
      <c r="K9" s="7">
        <v>145</v>
      </c>
      <c r="L9" s="9">
        <v>8.6409999999999982</v>
      </c>
      <c r="M9" t="s">
        <v>30</v>
      </c>
    </row>
    <row r="10" spans="1:13" x14ac:dyDescent="0.3">
      <c r="A10" t="s">
        <v>14</v>
      </c>
      <c r="B10">
        <v>6052</v>
      </c>
      <c r="C10">
        <v>1</v>
      </c>
      <c r="D10" t="s">
        <v>33</v>
      </c>
      <c r="E10" t="s">
        <v>6</v>
      </c>
      <c r="F10" s="9">
        <v>293.76599999999996</v>
      </c>
      <c r="G10" s="9">
        <v>18.959</v>
      </c>
      <c r="H10" s="7">
        <v>1200</v>
      </c>
      <c r="I10" s="9">
        <v>135.101</v>
      </c>
      <c r="J10" s="9">
        <v>111.571</v>
      </c>
      <c r="K10" s="7">
        <v>1426</v>
      </c>
      <c r="L10" s="9">
        <v>35.184999999999995</v>
      </c>
      <c r="M10" t="s">
        <v>30</v>
      </c>
    </row>
    <row r="11" spans="1:13" x14ac:dyDescent="0.3">
      <c r="A11" t="s">
        <v>14</v>
      </c>
      <c r="B11">
        <v>6052</v>
      </c>
      <c r="C11">
        <v>2</v>
      </c>
      <c r="D11" t="s">
        <v>33</v>
      </c>
      <c r="E11" t="s">
        <v>8</v>
      </c>
      <c r="F11" s="9">
        <v>214.16499999999999</v>
      </c>
      <c r="G11" s="9">
        <v>14.533999999999999</v>
      </c>
      <c r="H11" s="7">
        <v>820</v>
      </c>
      <c r="I11" s="9">
        <v>159.352</v>
      </c>
      <c r="J11" s="9">
        <v>125.53200000000001</v>
      </c>
      <c r="K11" s="7">
        <v>1017</v>
      </c>
      <c r="L11" s="9">
        <v>25.635000000000002</v>
      </c>
      <c r="M11" t="s">
        <v>30</v>
      </c>
    </row>
    <row r="12" spans="1:13" x14ac:dyDescent="0.3">
      <c r="A12" t="s">
        <v>15</v>
      </c>
      <c r="B12">
        <v>6124</v>
      </c>
      <c r="C12">
        <v>1</v>
      </c>
      <c r="D12" t="s">
        <v>34</v>
      </c>
      <c r="E12" t="s">
        <v>6</v>
      </c>
      <c r="F12" s="9">
        <v>36.417999999999999</v>
      </c>
      <c r="G12" s="9"/>
      <c r="H12" s="7">
        <v>1046</v>
      </c>
      <c r="I12" s="9">
        <v>39.520000000000003</v>
      </c>
      <c r="J12" s="9">
        <v>21.22</v>
      </c>
      <c r="K12" s="7">
        <v>2267</v>
      </c>
      <c r="L12" s="9">
        <v>4.3380000000000001</v>
      </c>
      <c r="M12" t="s">
        <v>30</v>
      </c>
    </row>
    <row r="13" spans="1:13" x14ac:dyDescent="0.3">
      <c r="A13" t="s">
        <v>16</v>
      </c>
      <c r="B13">
        <v>6257</v>
      </c>
      <c r="C13">
        <v>1</v>
      </c>
      <c r="D13" t="s">
        <v>35</v>
      </c>
      <c r="E13" t="s">
        <v>6</v>
      </c>
      <c r="F13" s="9">
        <v>829.15000000000009</v>
      </c>
      <c r="G13" s="9">
        <v>1.9449999999999998</v>
      </c>
      <c r="H13" s="7">
        <v>3733</v>
      </c>
      <c r="I13" s="11">
        <v>141.97</v>
      </c>
      <c r="J13" s="11">
        <v>85.07</v>
      </c>
      <c r="K13" s="7">
        <v>269</v>
      </c>
      <c r="L13" s="9">
        <v>99.478999999999999</v>
      </c>
      <c r="M13" t="s">
        <v>86</v>
      </c>
    </row>
    <row r="14" spans="1:13" x14ac:dyDescent="0.3">
      <c r="A14" t="s">
        <v>16</v>
      </c>
      <c r="B14">
        <v>6257</v>
      </c>
      <c r="C14">
        <v>2</v>
      </c>
      <c r="D14" t="s">
        <v>35</v>
      </c>
      <c r="E14" t="s">
        <v>8</v>
      </c>
      <c r="F14" s="9">
        <v>725.58600000000001</v>
      </c>
      <c r="G14" s="9">
        <v>1.6869999999999998</v>
      </c>
      <c r="H14" s="7">
        <v>2872</v>
      </c>
      <c r="I14" s="9">
        <v>142.52100000000002</v>
      </c>
      <c r="J14" s="9">
        <v>82.791000000000011</v>
      </c>
      <c r="K14" s="7">
        <v>198</v>
      </c>
      <c r="L14" s="9">
        <v>87.02600000000001</v>
      </c>
      <c r="M14" t="s">
        <v>30</v>
      </c>
    </row>
    <row r="15" spans="1:13" x14ac:dyDescent="0.3">
      <c r="A15" t="s">
        <v>16</v>
      </c>
      <c r="B15">
        <v>6257</v>
      </c>
      <c r="C15">
        <v>3</v>
      </c>
      <c r="D15" t="s">
        <v>35</v>
      </c>
      <c r="E15" t="s">
        <v>10</v>
      </c>
      <c r="F15" s="9">
        <v>1325.2429999999999</v>
      </c>
      <c r="G15" s="9">
        <v>1.7389999999999999</v>
      </c>
      <c r="H15" s="7">
        <v>3584</v>
      </c>
      <c r="I15" s="9">
        <v>140.81</v>
      </c>
      <c r="J15" s="9">
        <v>81.89</v>
      </c>
      <c r="K15" s="7">
        <v>253</v>
      </c>
      <c r="L15" s="9">
        <v>88.700000000000017</v>
      </c>
      <c r="M15" t="s">
        <v>30</v>
      </c>
    </row>
    <row r="16" spans="1:13" x14ac:dyDescent="0.3">
      <c r="A16" t="s">
        <v>16</v>
      </c>
      <c r="B16">
        <v>6257</v>
      </c>
      <c r="C16">
        <v>4</v>
      </c>
      <c r="D16" t="s">
        <v>35</v>
      </c>
      <c r="E16" t="s">
        <v>12</v>
      </c>
      <c r="F16" s="9">
        <v>986.48699999999997</v>
      </c>
      <c r="G16" s="9">
        <v>1.6849999999999998</v>
      </c>
      <c r="H16" s="7">
        <v>3161</v>
      </c>
      <c r="I16" s="9">
        <v>110.77</v>
      </c>
      <c r="J16" s="9">
        <v>64.56</v>
      </c>
      <c r="K16" s="7">
        <v>241</v>
      </c>
      <c r="L16" s="9">
        <v>80.075000000000003</v>
      </c>
      <c r="M16" t="s">
        <v>30</v>
      </c>
    </row>
    <row r="17" spans="1:13" x14ac:dyDescent="0.3">
      <c r="A17" t="s">
        <v>17</v>
      </c>
      <c r="B17">
        <v>55040</v>
      </c>
      <c r="C17" t="s">
        <v>23</v>
      </c>
      <c r="D17" t="s">
        <v>36</v>
      </c>
      <c r="E17" t="s">
        <v>24</v>
      </c>
      <c r="F17" s="9">
        <v>9.6</v>
      </c>
      <c r="G17" s="9">
        <v>0.35699999999999998</v>
      </c>
      <c r="H17" s="7">
        <v>18</v>
      </c>
      <c r="I17" s="9">
        <v>5.73</v>
      </c>
      <c r="J17" s="9">
        <v>5.73</v>
      </c>
      <c r="K17" s="7">
        <v>1</v>
      </c>
      <c r="L17" s="9">
        <v>2.34</v>
      </c>
      <c r="M17" t="s">
        <v>30</v>
      </c>
    </row>
    <row r="18" spans="1:13" x14ac:dyDescent="0.3">
      <c r="A18" t="s">
        <v>17</v>
      </c>
      <c r="B18">
        <v>55040</v>
      </c>
      <c r="C18" t="s">
        <v>25</v>
      </c>
      <c r="D18" t="s">
        <v>36</v>
      </c>
      <c r="E18" t="s">
        <v>26</v>
      </c>
      <c r="F18" s="9">
        <v>10.72</v>
      </c>
      <c r="G18" s="9">
        <v>0.39800000000000002</v>
      </c>
      <c r="H18" s="7">
        <v>19</v>
      </c>
      <c r="I18" s="9">
        <v>6.43</v>
      </c>
      <c r="J18" s="9">
        <v>6.43</v>
      </c>
      <c r="K18" s="7">
        <v>1</v>
      </c>
      <c r="L18" s="9">
        <v>2.58</v>
      </c>
      <c r="M18" t="s">
        <v>30</v>
      </c>
    </row>
    <row r="19" spans="1:13" x14ac:dyDescent="0.3">
      <c r="A19" t="s">
        <v>17</v>
      </c>
      <c r="B19">
        <v>55040</v>
      </c>
      <c r="C19" t="s">
        <v>27</v>
      </c>
      <c r="D19" t="s">
        <v>36</v>
      </c>
      <c r="E19" t="s">
        <v>28</v>
      </c>
      <c r="F19" s="9">
        <v>5.62</v>
      </c>
      <c r="G19" s="9"/>
      <c r="H19" s="7">
        <v>4</v>
      </c>
      <c r="I19" s="9">
        <v>0.56000000000000005</v>
      </c>
      <c r="J19" s="9">
        <v>0.56000000000000005</v>
      </c>
      <c r="K19" s="7">
        <v>1</v>
      </c>
      <c r="L19" s="9">
        <v>0.56000000000000005</v>
      </c>
      <c r="M19" t="s">
        <v>30</v>
      </c>
    </row>
    <row r="20" spans="1:13" x14ac:dyDescent="0.3">
      <c r="A20" t="s">
        <v>18</v>
      </c>
      <c r="B20">
        <v>728</v>
      </c>
      <c r="C20" t="s">
        <v>19</v>
      </c>
      <c r="D20" t="s">
        <v>37</v>
      </c>
      <c r="E20" t="s">
        <v>20</v>
      </c>
      <c r="F20" s="11">
        <v>79.102800000000002</v>
      </c>
      <c r="G20" s="11"/>
      <c r="H20" s="11">
        <v>533.48400000000004</v>
      </c>
      <c r="I20" s="11">
        <v>34.26705882352941</v>
      </c>
      <c r="J20" s="11">
        <v>34.26705882352941</v>
      </c>
      <c r="K20" s="11">
        <v>2.7052941176470586</v>
      </c>
      <c r="L20" s="11">
        <v>2.9525579999999998</v>
      </c>
      <c r="M20" t="s">
        <v>82</v>
      </c>
    </row>
    <row r="21" spans="1:13" x14ac:dyDescent="0.3">
      <c r="A21" t="s">
        <v>18</v>
      </c>
      <c r="B21">
        <v>728</v>
      </c>
      <c r="C21" t="s">
        <v>21</v>
      </c>
      <c r="D21" t="s">
        <v>37</v>
      </c>
      <c r="E21" t="s">
        <v>22</v>
      </c>
      <c r="F21" s="11">
        <v>79.102800000000002</v>
      </c>
      <c r="G21" s="11"/>
      <c r="H21" s="11">
        <v>648.45899999999983</v>
      </c>
      <c r="I21" s="11">
        <v>34.26705882352941</v>
      </c>
      <c r="J21" s="11">
        <v>34.26705882352941</v>
      </c>
      <c r="K21" s="11">
        <v>2.7052941176470586</v>
      </c>
      <c r="L21" s="11">
        <v>2.9525579999999998</v>
      </c>
      <c r="M21" t="s">
        <v>82</v>
      </c>
    </row>
    <row r="23" spans="1:13" x14ac:dyDescent="0.3">
      <c r="A23" s="8"/>
      <c r="B23" t="s">
        <v>83</v>
      </c>
    </row>
    <row r="24" spans="1:13" x14ac:dyDescent="0.3">
      <c r="A24" s="10"/>
      <c r="B24" t="s">
        <v>84</v>
      </c>
    </row>
    <row r="25" spans="1:13" x14ac:dyDescent="0.3">
      <c r="A25" s="12"/>
      <c r="B25" t="s">
        <v>85</v>
      </c>
    </row>
  </sheetData>
  <sortState ref="A2:M21">
    <sortCondition ref="E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F13" sqref="F13:G13"/>
    </sheetView>
  </sheetViews>
  <sheetFormatPr defaultRowHeight="14.4" x14ac:dyDescent="0.3"/>
  <cols>
    <col min="1" max="1" width="14" bestFit="1" customWidth="1"/>
    <col min="2" max="2" width="17" bestFit="1" customWidth="1"/>
    <col min="3" max="3" width="9" bestFit="1" customWidth="1"/>
    <col min="4" max="4" width="7" bestFit="1" customWidth="1"/>
    <col min="5" max="5" width="9" bestFit="1" customWidth="1"/>
    <col min="6" max="7" width="9.44140625" bestFit="1" customWidth="1"/>
    <col min="8" max="8" width="9" bestFit="1" customWidth="1"/>
    <col min="9" max="9" width="7" bestFit="1" customWidth="1"/>
  </cols>
  <sheetData>
    <row r="1" spans="1:9" x14ac:dyDescent="0.3">
      <c r="A1" t="s">
        <v>38</v>
      </c>
      <c r="B1" t="s">
        <v>39</v>
      </c>
      <c r="C1" t="s">
        <v>40</v>
      </c>
      <c r="D1" t="s">
        <v>41</v>
      </c>
      <c r="E1" t="s">
        <v>42</v>
      </c>
      <c r="F1" t="s">
        <v>43</v>
      </c>
      <c r="G1" t="s">
        <v>44</v>
      </c>
      <c r="H1" t="s">
        <v>3</v>
      </c>
      <c r="I1" t="s">
        <v>45</v>
      </c>
    </row>
    <row r="2" spans="1:9" x14ac:dyDescent="0.3">
      <c r="A2" t="s">
        <v>31</v>
      </c>
      <c r="B2" t="s">
        <v>6</v>
      </c>
      <c r="C2" s="4">
        <v>345.90499999999992</v>
      </c>
      <c r="D2" s="4">
        <v>8.1769999999999996</v>
      </c>
      <c r="E2" s="4">
        <v>1642.6009999999999</v>
      </c>
      <c r="F2" s="4">
        <v>307.64199999999994</v>
      </c>
      <c r="G2" s="4">
        <v>235.56200000000001</v>
      </c>
      <c r="H2" s="4">
        <v>1312.6009999999999</v>
      </c>
      <c r="I2" s="4">
        <v>41.45</v>
      </c>
    </row>
    <row r="3" spans="1:9" x14ac:dyDescent="0.3">
      <c r="A3" t="s">
        <v>31</v>
      </c>
      <c r="B3" t="s">
        <v>8</v>
      </c>
      <c r="C3" s="4">
        <v>334.19600000000003</v>
      </c>
      <c r="D3" s="4">
        <v>8.1819999999999986</v>
      </c>
      <c r="E3" s="4">
        <v>1477.05</v>
      </c>
      <c r="F3" s="4">
        <v>90.89</v>
      </c>
      <c r="G3" s="4">
        <v>80.050000000000011</v>
      </c>
      <c r="H3" s="4">
        <v>1518.32</v>
      </c>
      <c r="I3" s="4">
        <v>40.042999999999999</v>
      </c>
    </row>
    <row r="4" spans="1:9" x14ac:dyDescent="0.3">
      <c r="A4" t="s">
        <v>31</v>
      </c>
      <c r="B4" t="s">
        <v>10</v>
      </c>
      <c r="C4" s="4">
        <v>419.714</v>
      </c>
      <c r="D4" s="4">
        <v>9.2309999999999999</v>
      </c>
      <c r="E4" s="4">
        <v>1665.69</v>
      </c>
      <c r="F4" s="4">
        <v>207.13</v>
      </c>
      <c r="G4" s="4">
        <v>165.16</v>
      </c>
      <c r="H4" s="4">
        <v>2207.37</v>
      </c>
      <c r="I4" s="4">
        <v>50.25</v>
      </c>
    </row>
    <row r="5" spans="1:9" x14ac:dyDescent="0.3">
      <c r="A5" t="s">
        <v>31</v>
      </c>
      <c r="B5" t="s">
        <v>12</v>
      </c>
      <c r="C5" s="4">
        <v>523.35299999999995</v>
      </c>
      <c r="D5" s="4">
        <v>12.225999999999999</v>
      </c>
      <c r="E5" s="4">
        <v>2273.4</v>
      </c>
      <c r="F5" s="4">
        <v>272.45</v>
      </c>
      <c r="G5" s="4">
        <v>216.7</v>
      </c>
      <c r="H5" s="4">
        <v>2165.6999999999998</v>
      </c>
      <c r="I5" s="4">
        <v>62.753</v>
      </c>
    </row>
    <row r="6" spans="1:9" x14ac:dyDescent="0.3">
      <c r="A6" t="s">
        <v>32</v>
      </c>
      <c r="B6" t="s">
        <v>6</v>
      </c>
      <c r="C6" s="4">
        <v>16.983000000000001</v>
      </c>
      <c r="D6" s="4">
        <v>1.7000000000000001E-2</v>
      </c>
      <c r="E6" s="4">
        <v>181.48</v>
      </c>
      <c r="F6" s="4">
        <v>25.17</v>
      </c>
      <c r="G6" s="4">
        <v>20.38</v>
      </c>
      <c r="H6" s="4">
        <v>32.07</v>
      </c>
      <c r="I6" s="4">
        <v>2.0009999999999999</v>
      </c>
    </row>
    <row r="7" spans="1:9" x14ac:dyDescent="0.3">
      <c r="A7" t="s">
        <v>32</v>
      </c>
      <c r="B7" t="s">
        <v>8</v>
      </c>
      <c r="C7" s="4">
        <v>21.610000000000003</v>
      </c>
      <c r="D7" s="4">
        <v>2.4E-2</v>
      </c>
      <c r="E7" s="4">
        <v>282.23</v>
      </c>
      <c r="F7" s="4">
        <v>37.489999999999995</v>
      </c>
      <c r="G7" s="4">
        <v>29.509999999999998</v>
      </c>
      <c r="H7" s="4">
        <v>290.2</v>
      </c>
      <c r="I7" s="4">
        <v>2.5569999999999999</v>
      </c>
    </row>
    <row r="8" spans="1:9" x14ac:dyDescent="0.3">
      <c r="A8" t="s">
        <v>32</v>
      </c>
      <c r="B8" t="s">
        <v>10</v>
      </c>
      <c r="C8" s="4">
        <v>22.085000000000004</v>
      </c>
      <c r="D8" s="4">
        <v>2.2000000000000002E-2</v>
      </c>
      <c r="E8" s="4">
        <v>237.75</v>
      </c>
      <c r="F8" s="4">
        <v>32.849999999999994</v>
      </c>
      <c r="G8" s="4">
        <v>26.54</v>
      </c>
      <c r="H8" s="4">
        <v>59.33</v>
      </c>
      <c r="I8" s="4">
        <v>2.5769999999999995</v>
      </c>
    </row>
    <row r="9" spans="1:9" x14ac:dyDescent="0.3">
      <c r="A9" t="s">
        <v>32</v>
      </c>
      <c r="B9" t="s">
        <v>12</v>
      </c>
      <c r="C9" s="4">
        <v>72.659999999999982</v>
      </c>
      <c r="D9" s="4">
        <v>7.0000000000000007E-2</v>
      </c>
      <c r="E9" s="4">
        <v>772.93999999999994</v>
      </c>
      <c r="F9" s="4">
        <v>107.42</v>
      </c>
      <c r="G9" s="4">
        <v>87.01</v>
      </c>
      <c r="H9" s="4">
        <v>144.93</v>
      </c>
      <c r="I9" s="4">
        <v>8.6409999999999982</v>
      </c>
    </row>
    <row r="10" spans="1:9" x14ac:dyDescent="0.3">
      <c r="A10" t="s">
        <v>33</v>
      </c>
      <c r="B10" t="s">
        <v>6</v>
      </c>
      <c r="C10" s="4">
        <v>293.76599999999996</v>
      </c>
      <c r="D10" s="4">
        <v>18.959</v>
      </c>
      <c r="E10" s="4">
        <v>1200.4010000000001</v>
      </c>
      <c r="F10" s="4">
        <v>135.101</v>
      </c>
      <c r="G10" s="4">
        <v>111.571</v>
      </c>
      <c r="H10" s="4">
        <v>1426.1009999999999</v>
      </c>
      <c r="I10" s="4">
        <v>35.184999999999995</v>
      </c>
    </row>
    <row r="11" spans="1:9" x14ac:dyDescent="0.3">
      <c r="A11" t="s">
        <v>33</v>
      </c>
      <c r="B11" t="s">
        <v>8</v>
      </c>
      <c r="C11" s="4">
        <v>214.16499999999999</v>
      </c>
      <c r="D11" s="4">
        <v>14.533999999999999</v>
      </c>
      <c r="E11" s="4">
        <v>820.09100000000001</v>
      </c>
      <c r="F11" s="4">
        <v>159.352</v>
      </c>
      <c r="G11" s="4">
        <v>125.53200000000001</v>
      </c>
      <c r="H11" s="4">
        <v>1016.701</v>
      </c>
      <c r="I11" s="4">
        <v>25.635000000000002</v>
      </c>
    </row>
    <row r="12" spans="1:9" x14ac:dyDescent="0.3">
      <c r="A12" t="s">
        <v>34</v>
      </c>
      <c r="B12" t="s">
        <v>6</v>
      </c>
      <c r="C12" s="4">
        <v>36.417999999999999</v>
      </c>
      <c r="D12" s="4"/>
      <c r="E12" s="4">
        <v>1045.7</v>
      </c>
      <c r="F12" s="4">
        <v>39.520000000000003</v>
      </c>
      <c r="G12" s="4">
        <v>21.22</v>
      </c>
      <c r="H12" s="4">
        <v>2266.8000000000002</v>
      </c>
      <c r="I12" s="4">
        <v>4.3380000000000001</v>
      </c>
    </row>
    <row r="13" spans="1:9" x14ac:dyDescent="0.3">
      <c r="A13" t="s">
        <v>35</v>
      </c>
      <c r="B13" t="s">
        <v>6</v>
      </c>
      <c r="C13" s="4">
        <v>829.15000000000009</v>
      </c>
      <c r="D13" s="4">
        <v>1.9449999999999998</v>
      </c>
      <c r="E13" s="4">
        <v>3732.6</v>
      </c>
      <c r="F13" s="4">
        <v>283.94</v>
      </c>
      <c r="G13" s="4">
        <v>170.14</v>
      </c>
      <c r="H13" s="4">
        <v>4483.58</v>
      </c>
      <c r="I13" s="4">
        <v>99.478999999999999</v>
      </c>
    </row>
    <row r="14" spans="1:9" x14ac:dyDescent="0.3">
      <c r="A14" t="s">
        <v>35</v>
      </c>
      <c r="B14" t="s">
        <v>8</v>
      </c>
      <c r="C14" s="4">
        <v>725.58600000000001</v>
      </c>
      <c r="D14" s="4">
        <v>1.6869999999999998</v>
      </c>
      <c r="E14" s="4">
        <v>2871.8010000000004</v>
      </c>
      <c r="F14" s="4">
        <v>142.52100000000002</v>
      </c>
      <c r="G14" s="4">
        <v>82.791000000000011</v>
      </c>
      <c r="H14" s="4">
        <v>197.73099999999999</v>
      </c>
      <c r="I14" s="4">
        <v>87.02600000000001</v>
      </c>
    </row>
    <row r="15" spans="1:9" x14ac:dyDescent="0.3">
      <c r="A15" t="s">
        <v>35</v>
      </c>
      <c r="B15" t="s">
        <v>10</v>
      </c>
      <c r="C15" s="4">
        <v>1325.2429999999999</v>
      </c>
      <c r="D15" s="4">
        <v>1.7389999999999999</v>
      </c>
      <c r="E15" s="4">
        <v>3584.37</v>
      </c>
      <c r="F15" s="4">
        <v>140.81</v>
      </c>
      <c r="G15" s="4">
        <v>81.89</v>
      </c>
      <c r="H15" s="4">
        <v>252.73000000000002</v>
      </c>
      <c r="I15" s="4">
        <v>88.700000000000017</v>
      </c>
    </row>
    <row r="16" spans="1:9" x14ac:dyDescent="0.3">
      <c r="A16" t="s">
        <v>35</v>
      </c>
      <c r="B16" t="s">
        <v>12</v>
      </c>
      <c r="C16" s="4">
        <v>986.48699999999997</v>
      </c>
      <c r="D16" s="4">
        <v>1.6849999999999998</v>
      </c>
      <c r="E16" s="4">
        <v>3160.5</v>
      </c>
      <c r="F16" s="4">
        <v>110.77</v>
      </c>
      <c r="G16" s="4">
        <v>64.56</v>
      </c>
      <c r="H16" s="4">
        <v>241.48000000000002</v>
      </c>
      <c r="I16" s="4">
        <v>80.075000000000003</v>
      </c>
    </row>
    <row r="17" spans="1:9" x14ac:dyDescent="0.3">
      <c r="A17" t="s">
        <v>36</v>
      </c>
      <c r="B17" t="s">
        <v>24</v>
      </c>
      <c r="C17" s="4">
        <v>9.6</v>
      </c>
      <c r="D17" s="4">
        <v>0.35699999999999998</v>
      </c>
      <c r="E17" s="4">
        <v>18.3</v>
      </c>
      <c r="F17" s="4">
        <v>5.73</v>
      </c>
      <c r="G17" s="4">
        <v>5.73</v>
      </c>
      <c r="H17" s="4">
        <v>0.6</v>
      </c>
      <c r="I17" s="4">
        <v>2.34</v>
      </c>
    </row>
    <row r="18" spans="1:9" x14ac:dyDescent="0.3">
      <c r="A18" t="s">
        <v>36</v>
      </c>
      <c r="B18" t="s">
        <v>26</v>
      </c>
      <c r="C18" s="4">
        <v>10.72</v>
      </c>
      <c r="D18" s="4">
        <v>0.39800000000000002</v>
      </c>
      <c r="E18" s="4">
        <v>18.599999999999998</v>
      </c>
      <c r="F18" s="4">
        <v>6.43</v>
      </c>
      <c r="G18" s="4">
        <v>6.43</v>
      </c>
      <c r="H18" s="4">
        <v>0.5</v>
      </c>
      <c r="I18" s="4">
        <v>2.58</v>
      </c>
    </row>
    <row r="19" spans="1:9" x14ac:dyDescent="0.3">
      <c r="A19" t="s">
        <v>36</v>
      </c>
      <c r="B19" t="s">
        <v>28</v>
      </c>
      <c r="C19" s="4">
        <v>5.62</v>
      </c>
      <c r="D19" s="4"/>
      <c r="E19" s="4">
        <v>4.2</v>
      </c>
      <c r="F19" s="4">
        <v>0.56000000000000005</v>
      </c>
      <c r="G19" s="4">
        <v>0.56000000000000005</v>
      </c>
      <c r="H19" s="4">
        <v>0.67</v>
      </c>
      <c r="I19" s="4">
        <v>0.56000000000000005</v>
      </c>
    </row>
    <row r="20" spans="1:9" x14ac:dyDescent="0.3">
      <c r="A20" t="s">
        <v>37</v>
      </c>
      <c r="B20" t="s">
        <v>20</v>
      </c>
    </row>
    <row r="21" spans="1:9" x14ac:dyDescent="0.3">
      <c r="A21" t="s">
        <v>37</v>
      </c>
      <c r="B21" t="s">
        <v>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32" sqref="A32"/>
    </sheetView>
  </sheetViews>
  <sheetFormatPr defaultRowHeight="14.4" x14ac:dyDescent="0.3"/>
  <cols>
    <col min="1" max="1" width="34.6640625" customWidth="1"/>
    <col min="2" max="2" width="18.88671875" bestFit="1" customWidth="1"/>
    <col min="3" max="3" width="29.109375" customWidth="1"/>
    <col min="4" max="4" width="33.109375" bestFit="1" customWidth="1"/>
    <col min="5" max="5" width="34.6640625" bestFit="1" customWidth="1"/>
    <col min="6" max="6" width="18.88671875" bestFit="1" customWidth="1"/>
    <col min="7" max="7" width="15" customWidth="1"/>
    <col min="8" max="8" width="31.44140625" bestFit="1" customWidth="1"/>
    <col min="9" max="9" width="16.109375" customWidth="1"/>
    <col min="10" max="10" width="15.6640625" customWidth="1"/>
  </cols>
  <sheetData>
    <row r="1" spans="1:12" x14ac:dyDescent="0.3">
      <c r="A1" t="s">
        <v>46</v>
      </c>
      <c r="B1" t="s">
        <v>47</v>
      </c>
      <c r="C1" t="s">
        <v>48</v>
      </c>
      <c r="D1" t="s">
        <v>49</v>
      </c>
      <c r="E1" t="s">
        <v>63</v>
      </c>
      <c r="F1" t="s">
        <v>64</v>
      </c>
      <c r="L1" s="1"/>
    </row>
    <row r="2" spans="1:12" x14ac:dyDescent="0.3">
      <c r="A2" t="s">
        <v>18</v>
      </c>
      <c r="B2">
        <v>6</v>
      </c>
      <c r="C2">
        <v>350</v>
      </c>
      <c r="D2">
        <v>0.25</v>
      </c>
      <c r="E2">
        <f>+C2*D2*8760</f>
        <v>766500</v>
      </c>
      <c r="F2">
        <f>+E2*B7</f>
        <v>9198000</v>
      </c>
    </row>
    <row r="3" spans="1:12" x14ac:dyDescent="0.3">
      <c r="A3" t="s">
        <v>18</v>
      </c>
      <c r="B3">
        <v>7</v>
      </c>
      <c r="C3">
        <v>350</v>
      </c>
      <c r="D3">
        <v>0.25</v>
      </c>
      <c r="E3">
        <f>+C3*D3*8760</f>
        <v>766500</v>
      </c>
      <c r="F3">
        <f>+E3*B7</f>
        <v>9198000</v>
      </c>
    </row>
    <row r="4" spans="1:12" x14ac:dyDescent="0.3">
      <c r="A4" t="s">
        <v>68</v>
      </c>
    </row>
    <row r="6" spans="1:12" x14ac:dyDescent="0.3">
      <c r="A6" t="s">
        <v>66</v>
      </c>
      <c r="B6">
        <v>12000</v>
      </c>
      <c r="C6" t="s">
        <v>65</v>
      </c>
    </row>
    <row r="7" spans="1:12" x14ac:dyDescent="0.3">
      <c r="A7" t="s">
        <v>67</v>
      </c>
      <c r="B7">
        <f>+B6/1000000*1000</f>
        <v>12</v>
      </c>
    </row>
    <row r="8" spans="1:12" x14ac:dyDescent="0.3">
      <c r="A8" t="s">
        <v>69</v>
      </c>
      <c r="B8">
        <v>0.15</v>
      </c>
      <c r="C8" t="s">
        <v>78</v>
      </c>
    </row>
    <row r="10" spans="1:12" x14ac:dyDescent="0.3">
      <c r="A10" t="s">
        <v>62</v>
      </c>
    </row>
    <row r="11" spans="1:12" ht="28.8" x14ac:dyDescent="0.3">
      <c r="A11" s="2" t="s">
        <v>72</v>
      </c>
    </row>
    <row r="12" spans="1:12" x14ac:dyDescent="0.3">
      <c r="A12" t="s">
        <v>59</v>
      </c>
      <c r="B12" t="s">
        <v>60</v>
      </c>
      <c r="C12" t="s">
        <v>61</v>
      </c>
    </row>
    <row r="13" spans="1:12" x14ac:dyDescent="0.3">
      <c r="A13" t="s">
        <v>71</v>
      </c>
      <c r="B13">
        <v>170</v>
      </c>
      <c r="C13">
        <f t="shared" ref="C13:C14" si="0">+B13/1020</f>
        <v>0.16666666666666666</v>
      </c>
      <c r="D13" s="3" t="s">
        <v>80</v>
      </c>
    </row>
    <row r="14" spans="1:12" x14ac:dyDescent="0.3">
      <c r="A14" t="s">
        <v>70</v>
      </c>
      <c r="B14">
        <v>24</v>
      </c>
      <c r="C14">
        <f t="shared" si="0"/>
        <v>2.3529411764705882E-2</v>
      </c>
      <c r="D14" s="3" t="s">
        <v>80</v>
      </c>
    </row>
    <row r="15" spans="1:12" x14ac:dyDescent="0.3">
      <c r="A15" t="s">
        <v>50</v>
      </c>
      <c r="B15">
        <v>120000</v>
      </c>
      <c r="C15">
        <f>+B15/1020</f>
        <v>117.64705882352941</v>
      </c>
    </row>
    <row r="16" spans="1:12" x14ac:dyDescent="0.3">
      <c r="A16" t="s">
        <v>51</v>
      </c>
      <c r="B16">
        <v>5.0000000000000001E-4</v>
      </c>
      <c r="C16">
        <f t="shared" ref="C16:C25" si="1">+B16/1020</f>
        <v>4.9019607843137254E-7</v>
      </c>
    </row>
    <row r="17" spans="1:8" x14ac:dyDescent="0.3">
      <c r="A17" t="s">
        <v>52</v>
      </c>
      <c r="B17">
        <v>2.2000000000000002</v>
      </c>
      <c r="C17">
        <f t="shared" si="1"/>
        <v>2.1568627450980395E-3</v>
      </c>
    </row>
    <row r="18" spans="1:8" x14ac:dyDescent="0.3">
      <c r="A18" t="s">
        <v>53</v>
      </c>
      <c r="B18">
        <v>0.64</v>
      </c>
      <c r="C18">
        <f t="shared" si="1"/>
        <v>6.2745098039215688E-4</v>
      </c>
    </row>
    <row r="19" spans="1:8" x14ac:dyDescent="0.3">
      <c r="A19" t="s">
        <v>54</v>
      </c>
      <c r="B19">
        <v>7.6</v>
      </c>
      <c r="C19">
        <f t="shared" si="1"/>
        <v>7.4509803921568628E-3</v>
      </c>
    </row>
    <row r="20" spans="1:8" x14ac:dyDescent="0.3">
      <c r="A20" t="s">
        <v>55</v>
      </c>
      <c r="B20">
        <v>5.7</v>
      </c>
      <c r="C20">
        <f t="shared" si="1"/>
        <v>5.5882352941176473E-3</v>
      </c>
    </row>
    <row r="21" spans="1:8" x14ac:dyDescent="0.3">
      <c r="A21" t="s">
        <v>56</v>
      </c>
      <c r="B21">
        <v>1.9</v>
      </c>
      <c r="C21">
        <f t="shared" si="1"/>
        <v>1.8627450980392157E-3</v>
      </c>
    </row>
    <row r="22" spans="1:8" x14ac:dyDescent="0.3">
      <c r="A22" t="s">
        <v>3</v>
      </c>
      <c r="B22">
        <v>0.6</v>
      </c>
      <c r="C22">
        <f t="shared" si="1"/>
        <v>5.8823529411764701E-4</v>
      </c>
    </row>
    <row r="23" spans="1:8" x14ac:dyDescent="0.3">
      <c r="A23" t="s">
        <v>57</v>
      </c>
      <c r="B23">
        <v>11</v>
      </c>
      <c r="C23">
        <f t="shared" si="1"/>
        <v>1.0784313725490196E-2</v>
      </c>
    </row>
    <row r="24" spans="1:8" x14ac:dyDescent="0.3">
      <c r="A24" t="s">
        <v>58</v>
      </c>
      <c r="B24">
        <v>2.2999999999999998</v>
      </c>
      <c r="C24">
        <f t="shared" si="1"/>
        <v>2.2549019607843133E-3</v>
      </c>
    </row>
    <row r="25" spans="1:8" x14ac:dyDescent="0.3">
      <c r="A25" t="s">
        <v>45</v>
      </c>
      <c r="B25">
        <v>5.5</v>
      </c>
      <c r="C25">
        <f t="shared" si="1"/>
        <v>5.392156862745098E-3</v>
      </c>
    </row>
    <row r="27" spans="1:8" x14ac:dyDescent="0.3">
      <c r="B27" t="s">
        <v>75</v>
      </c>
      <c r="F27" t="s">
        <v>76</v>
      </c>
    </row>
    <row r="28" spans="1:8" x14ac:dyDescent="0.3">
      <c r="B28" t="s">
        <v>74</v>
      </c>
      <c r="C28" t="s">
        <v>73</v>
      </c>
      <c r="D28" t="s">
        <v>77</v>
      </c>
      <c r="F28" t="s">
        <v>74</v>
      </c>
      <c r="G28" t="s">
        <v>73</v>
      </c>
      <c r="H28" t="s">
        <v>77</v>
      </c>
    </row>
    <row r="29" spans="1:8" x14ac:dyDescent="0.3">
      <c r="A29" t="s">
        <v>71</v>
      </c>
      <c r="B29">
        <v>0.11600000000000001</v>
      </c>
      <c r="C29" t="s">
        <v>79</v>
      </c>
      <c r="D29" s="4">
        <f t="shared" ref="D29:D41" si="2">+B29*$F$2/2000</f>
        <v>533.48400000000004</v>
      </c>
      <c r="E29" t="s">
        <v>71</v>
      </c>
      <c r="F29">
        <v>0.14099999999999999</v>
      </c>
      <c r="G29" t="s">
        <v>79</v>
      </c>
      <c r="H29" s="4">
        <f t="shared" ref="H29:H41" si="3">+F29*$F$3/2000</f>
        <v>648.45899999999983</v>
      </c>
    </row>
    <row r="30" spans="1:8" x14ac:dyDescent="0.3">
      <c r="A30" t="s">
        <v>40</v>
      </c>
      <c r="B30" s="6">
        <v>1.72E-2</v>
      </c>
      <c r="C30" t="s">
        <v>81</v>
      </c>
      <c r="D30" s="4">
        <f t="shared" si="2"/>
        <v>79.102800000000002</v>
      </c>
      <c r="E30" t="s">
        <v>70</v>
      </c>
      <c r="F30" s="6">
        <v>1.72E-2</v>
      </c>
      <c r="G30" t="s">
        <v>81</v>
      </c>
      <c r="H30" s="4">
        <f t="shared" si="3"/>
        <v>79.102800000000002</v>
      </c>
    </row>
    <row r="31" spans="1:8" x14ac:dyDescent="0.3">
      <c r="A31" t="s">
        <v>50</v>
      </c>
      <c r="B31">
        <f t="shared" ref="B31:B40" si="4">+C15</f>
        <v>117.64705882352941</v>
      </c>
      <c r="D31" s="4">
        <f t="shared" si="2"/>
        <v>541058.82352941181</v>
      </c>
      <c r="E31" t="s">
        <v>50</v>
      </c>
      <c r="F31">
        <f t="shared" ref="F31:F40" si="5">+C15</f>
        <v>117.64705882352941</v>
      </c>
      <c r="H31" s="4">
        <f t="shared" si="3"/>
        <v>541058.82352941181</v>
      </c>
    </row>
    <row r="32" spans="1:8" x14ac:dyDescent="0.3">
      <c r="A32" t="s">
        <v>51</v>
      </c>
      <c r="B32">
        <f t="shared" si="4"/>
        <v>4.9019607843137254E-7</v>
      </c>
      <c r="D32" s="5">
        <f t="shared" si="2"/>
        <v>2.2544117647058824E-3</v>
      </c>
      <c r="E32" t="s">
        <v>51</v>
      </c>
      <c r="F32">
        <f t="shared" si="5"/>
        <v>4.9019607843137254E-7</v>
      </c>
      <c r="H32" s="5">
        <f t="shared" si="3"/>
        <v>2.2544117647058824E-3</v>
      </c>
    </row>
    <row r="33" spans="1:8" x14ac:dyDescent="0.3">
      <c r="A33" t="s">
        <v>52</v>
      </c>
      <c r="B33">
        <f t="shared" si="4"/>
        <v>2.1568627450980395E-3</v>
      </c>
      <c r="D33" s="4">
        <f t="shared" si="2"/>
        <v>9.9194117647058846</v>
      </c>
      <c r="E33" t="s">
        <v>52</v>
      </c>
      <c r="F33">
        <f t="shared" si="5"/>
        <v>2.1568627450980395E-3</v>
      </c>
      <c r="H33" s="4">
        <f t="shared" si="3"/>
        <v>9.9194117647058846</v>
      </c>
    </row>
    <row r="34" spans="1:8" x14ac:dyDescent="0.3">
      <c r="A34" t="s">
        <v>53</v>
      </c>
      <c r="B34">
        <f t="shared" si="4"/>
        <v>6.2745098039215688E-4</v>
      </c>
      <c r="D34" s="4">
        <f t="shared" si="2"/>
        <v>2.8856470588235292</v>
      </c>
      <c r="E34" t="s">
        <v>53</v>
      </c>
      <c r="F34">
        <f t="shared" si="5"/>
        <v>6.2745098039215688E-4</v>
      </c>
      <c r="H34" s="4">
        <f t="shared" si="3"/>
        <v>2.8856470588235292</v>
      </c>
    </row>
    <row r="35" spans="1:8" x14ac:dyDescent="0.3">
      <c r="A35" t="s">
        <v>54</v>
      </c>
      <c r="B35">
        <f t="shared" si="4"/>
        <v>7.4509803921568628E-3</v>
      </c>
      <c r="D35" s="4">
        <f t="shared" si="2"/>
        <v>34.26705882352941</v>
      </c>
      <c r="E35" t="s">
        <v>54</v>
      </c>
      <c r="F35">
        <f t="shared" si="5"/>
        <v>7.4509803921568628E-3</v>
      </c>
      <c r="H35" s="4">
        <f t="shared" si="3"/>
        <v>34.26705882352941</v>
      </c>
    </row>
    <row r="36" spans="1:8" x14ac:dyDescent="0.3">
      <c r="A36" t="s">
        <v>55</v>
      </c>
      <c r="B36">
        <f t="shared" si="4"/>
        <v>5.5882352941176473E-3</v>
      </c>
      <c r="D36" s="4">
        <f t="shared" si="2"/>
        <v>25.700294117647058</v>
      </c>
      <c r="E36" t="s">
        <v>55</v>
      </c>
      <c r="F36">
        <f t="shared" si="5"/>
        <v>5.5882352941176473E-3</v>
      </c>
      <c r="H36" s="4">
        <f t="shared" si="3"/>
        <v>25.700294117647058</v>
      </c>
    </row>
    <row r="37" spans="1:8" x14ac:dyDescent="0.3">
      <c r="A37" t="s">
        <v>56</v>
      </c>
      <c r="B37">
        <f t="shared" si="4"/>
        <v>1.8627450980392157E-3</v>
      </c>
      <c r="D37" s="4">
        <f t="shared" si="2"/>
        <v>8.5667647058823526</v>
      </c>
      <c r="E37" t="s">
        <v>56</v>
      </c>
      <c r="F37">
        <f t="shared" si="5"/>
        <v>1.8627450980392157E-3</v>
      </c>
      <c r="H37" s="4">
        <f t="shared" si="3"/>
        <v>8.5667647058823526</v>
      </c>
    </row>
    <row r="38" spans="1:8" x14ac:dyDescent="0.3">
      <c r="A38" t="s">
        <v>3</v>
      </c>
      <c r="B38">
        <f t="shared" si="4"/>
        <v>5.8823529411764701E-4</v>
      </c>
      <c r="D38" s="4">
        <f t="shared" si="2"/>
        <v>2.7052941176470586</v>
      </c>
      <c r="E38" t="s">
        <v>3</v>
      </c>
      <c r="F38">
        <f t="shared" si="5"/>
        <v>5.8823529411764701E-4</v>
      </c>
      <c r="H38" s="4">
        <f t="shared" si="3"/>
        <v>2.7052941176470586</v>
      </c>
    </row>
    <row r="39" spans="1:8" x14ac:dyDescent="0.3">
      <c r="A39" t="s">
        <v>57</v>
      </c>
      <c r="B39">
        <f t="shared" si="4"/>
        <v>1.0784313725490196E-2</v>
      </c>
      <c r="D39" s="4">
        <f t="shared" si="2"/>
        <v>49.597058823529416</v>
      </c>
      <c r="E39" t="s">
        <v>57</v>
      </c>
      <c r="F39">
        <f t="shared" si="5"/>
        <v>1.0784313725490196E-2</v>
      </c>
      <c r="H39" s="4">
        <f t="shared" si="3"/>
        <v>49.597058823529416</v>
      </c>
    </row>
    <row r="40" spans="1:8" x14ac:dyDescent="0.3">
      <c r="A40" t="s">
        <v>58</v>
      </c>
      <c r="B40">
        <f t="shared" si="4"/>
        <v>2.2549019607843133E-3</v>
      </c>
      <c r="D40" s="4">
        <f t="shared" si="2"/>
        <v>10.370294117647058</v>
      </c>
      <c r="E40" t="s">
        <v>58</v>
      </c>
      <c r="F40">
        <f t="shared" si="5"/>
        <v>2.2549019607843133E-3</v>
      </c>
      <c r="H40" s="4">
        <f t="shared" si="3"/>
        <v>10.370294117647058</v>
      </c>
    </row>
    <row r="41" spans="1:8" x14ac:dyDescent="0.3">
      <c r="A41" t="s">
        <v>45</v>
      </c>
      <c r="B41" s="6">
        <v>6.4199999999999999E-4</v>
      </c>
      <c r="C41" t="s">
        <v>81</v>
      </c>
      <c r="D41" s="4">
        <f t="shared" si="2"/>
        <v>2.9525579999999998</v>
      </c>
      <c r="E41" t="s">
        <v>45</v>
      </c>
      <c r="F41" s="6">
        <v>6.4199999999999999E-4</v>
      </c>
      <c r="G41" t="s">
        <v>81</v>
      </c>
      <c r="H41" s="4">
        <f t="shared" si="3"/>
        <v>2.9525579999999998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04C8FFAE88BD478EAFA04CC742CE56" ma:contentTypeVersion="7" ma:contentTypeDescription="Create a new document." ma:contentTypeScope="" ma:versionID="2dd0f5c0c3d1ea2e01788147e1cb0372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7d8dd676-26ca-4e08-b90f-b4e0026a58ac" xmlns:ns6="8749471f-d5aa-465e-af16-4f62e9094ba9" targetNamespace="http://schemas.microsoft.com/office/2006/metadata/properties" ma:root="true" ma:fieldsID="0aa50ef32774f53187912ceb71271ce3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7d8dd676-26ca-4e08-b90f-b4e0026a58ac"/>
    <xsd:import namespace="8749471f-d5aa-465e-af16-4f62e9094ba9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SharedWithUsers" minOccurs="0"/>
                <xsd:element ref="ns5:SharedWithDetails" minOccurs="0"/>
                <xsd:element ref="ns6:ag4u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description="" ma:hidden="true" ma:list="{aec54597-794d-48fd-aaaa-4eaa50f4ff1d}" ma:internalName="TaxCatchAllLabel" ma:readOnly="true" ma:showField="CatchAllDataLabel" ma:web="7d8dd676-26ca-4e08-b90f-b4e0026a58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description="" ma:hidden="true" ma:list="{aec54597-794d-48fd-aaaa-4eaa50f4ff1d}" ma:internalName="TaxCatchAll" ma:showField="CatchAllData" ma:web="7d8dd676-26ca-4e08-b90f-b4e0026a58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dd676-26ca-4e08-b90f-b4e0026a58ac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9471f-d5aa-465e-af16-4f62e9094ba9" elementFormDefault="qualified">
    <xsd:import namespace="http://schemas.microsoft.com/office/2006/documentManagement/types"/>
    <xsd:import namespace="http://schemas.microsoft.com/office/infopath/2007/PartnerControls"/>
    <xsd:element name="ag4u" ma:index="31" nillable="true" ma:displayName="Region" ma:internalName="ag4u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3f09c3df709400db2417a7161762d62 xmlns="4ffa91fb-a0ff-4ac5-b2db-65c790d184a4">
      <Terms xmlns="http://schemas.microsoft.com/office/infopath/2007/PartnerControls"/>
    </e3f09c3df709400db2417a7161762d62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2016-10-03T19:17:06+00:00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  <ag4u xmlns="8749471f-d5aa-465e-af16-4f62e9094ba9">4</ag4u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29f62856-1543-49d4-a736-4569d363f533" ContentTypeId="0x0101" PreviousValue="false"/>
</file>

<file path=customXml/itemProps1.xml><?xml version="1.0" encoding="utf-8"?>
<ds:datastoreItem xmlns:ds="http://schemas.openxmlformats.org/officeDocument/2006/customXml" ds:itemID="{AAAEC5E3-3DAD-4874-84A9-9FBE6B610E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7d8dd676-26ca-4e08-b90f-b4e0026a58ac"/>
    <ds:schemaRef ds:uri="8749471f-d5aa-465e-af16-4f62e9094b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9C9349-F4CE-4BD9-8C34-A546039DC091}">
  <ds:schemaRefs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8749471f-d5aa-465e-af16-4f62e9094ba9"/>
    <ds:schemaRef ds:uri="http://schemas.microsoft.com/sharepoint/v3"/>
    <ds:schemaRef ds:uri="7d8dd676-26ca-4e08-b90f-b4e0026a58ac"/>
    <ds:schemaRef ds:uri="http://purl.org/dc/elements/1.1/"/>
    <ds:schemaRef ds:uri="http://schemas.microsoft.com/sharepoint/v3/fields"/>
    <ds:schemaRef ds:uri="http://schemas.microsoft.com/sharepoint.v3"/>
    <ds:schemaRef ds:uri="4ffa91fb-a0ff-4ac5-b2db-65c790d184a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FB1D500-7DBB-4F8A-AA0F-629B83BBDE1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759B89-988A-4AA9-9C17-C5D1945C927C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GA Emissions</vt:lpstr>
      <vt:lpstr>2017 Emissions</vt:lpstr>
      <vt:lpstr>EPD draft 2014</vt:lpstr>
      <vt:lpstr>Yates 6&amp;7</vt:lpstr>
    </vt:vector>
  </TitlesOfParts>
  <Company>Georgia Department of Natural Resources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Byeong-Uk Kim</dc:creator>
  <cp:lastModifiedBy>coldham</cp:lastModifiedBy>
  <dcterms:created xsi:type="dcterms:W3CDTF">2015-10-20T17:46:15Z</dcterms:created>
  <dcterms:modified xsi:type="dcterms:W3CDTF">2016-11-04T17:34:31Z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572b71b25de74f1c8f28dd3d9f7eaa1a</vt:lpwstr>
  </property>
  <property fmtid="{D5CDD505-2E9C-101B-9397-08002B2CF9AE}" pid="3" name="ContentTypeId">
    <vt:lpwstr>0x010100E404C8FFAE88BD478EAFA04CC742CE56</vt:lpwstr>
  </property>
  <property fmtid="{D5CDD505-2E9C-101B-9397-08002B2CF9AE}" pid="4" name="TaxKeyword">
    <vt:lpwstr/>
  </property>
</Properties>
</file>